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erra\PycharmProjects\HW_CVA_simulation\archives\"/>
    </mc:Choice>
  </mc:AlternateContent>
  <xr:revisionPtr revIDLastSave="0" documentId="13_ncr:1_{F3990E8A-7FE8-4409-8D93-A8EECD82CFED}" xr6:coauthVersionLast="47" xr6:coauthVersionMax="47" xr10:uidLastSave="{00000000-0000-0000-0000-000000000000}"/>
  <bookViews>
    <workbookView xWindow="-110" yWindow="-110" windowWidth="19420" windowHeight="10420" tabRatio="575" xr2:uid="{00000000-000D-0000-FFFF-FFFF00000000}"/>
  </bookViews>
  <sheets>
    <sheet name="EUR" sheetId="1" r:id="rId1"/>
    <sheet name="USD" sheetId="10" r:id="rId2"/>
    <sheet name="GBP" sheetId="9" r:id="rId3"/>
    <sheet name="Curvas basis" sheetId="29" r:id="rId4"/>
    <sheet name="Datos basis" sheetId="26" r:id="rId5"/>
    <sheet name="VolEUR" sheetId="11" r:id="rId6"/>
    <sheet name="VolUSD" sheetId="12" r:id="rId7"/>
    <sheet name="VolGBP" sheetId="13" r:id="rId8"/>
    <sheet name="HW1F" sheetId="15" r:id="rId9"/>
    <sheet name="InputsSwaptions" sheetId="35" r:id="rId10"/>
    <sheet name="EURVolasSwaptions" sheetId="36" r:id="rId11"/>
    <sheet name="USDVolasSwaptions" sheetId="37" r:id="rId12"/>
    <sheet name="GBPVolasSwaptions" sheetId="38" r:id="rId13"/>
    <sheet name="Input" sheetId="8" r:id="rId14"/>
    <sheet name="CURVAS EUR" sheetId="2" r:id="rId15"/>
    <sheet name="CURVAS USD" sheetId="4" r:id="rId16"/>
    <sheet name="CURVAS GBP" sheetId="6" r:id="rId17"/>
    <sheet name="CURVAS JPY" sheetId="21" r:id="rId18"/>
    <sheet name="CURVAS NOK" sheetId="24" r:id="rId19"/>
    <sheet name="DatosTc" sheetId="31" r:id="rId20"/>
    <sheet name="FX_VOLS" sheetId="33" r:id="rId21"/>
    <sheet name="FX Curves" sheetId="32" r:id="rId22"/>
    <sheet name="HISTORIC" sheetId="39" r:id="rId23"/>
  </sheets>
  <externalReferences>
    <externalReference r:id="rId2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Y3" i="26" l="1"/>
  <c r="Y4" i="26"/>
  <c r="Y5" i="26"/>
  <c r="Y6" i="26"/>
  <c r="Y7" i="26"/>
  <c r="Y8" i="26"/>
  <c r="Y9" i="26"/>
  <c r="Y10" i="26"/>
  <c r="Y11" i="26"/>
  <c r="Y12" i="26"/>
  <c r="Y13" i="26"/>
  <c r="Y14" i="26"/>
  <c r="Y15" i="26"/>
  <c r="Y16" i="26"/>
  <c r="Y17" i="26"/>
  <c r="Y18" i="26"/>
  <c r="Y19" i="26"/>
  <c r="Y20" i="26"/>
  <c r="Y21" i="26"/>
  <c r="Y22" i="26"/>
  <c r="Y23" i="26"/>
  <c r="Y24" i="26"/>
  <c r="Y25" i="26"/>
  <c r="Y26" i="26"/>
  <c r="Y27" i="26"/>
  <c r="Y28" i="26"/>
  <c r="Y29" i="26"/>
  <c r="Y30" i="26"/>
  <c r="Y31" i="26"/>
  <c r="Y32" i="26"/>
  <c r="Y33" i="26"/>
  <c r="Y34" i="26"/>
  <c r="Y35" i="26"/>
  <c r="Y36" i="26"/>
  <c r="Y37" i="26"/>
  <c r="Y38" i="26"/>
  <c r="Y39" i="26"/>
  <c r="Y40" i="26"/>
  <c r="Y41" i="26"/>
  <c r="Y42" i="26"/>
  <c r="Y43" i="26"/>
  <c r="Y44" i="26"/>
  <c r="Y45" i="26"/>
  <c r="Y46" i="26"/>
  <c r="Y47" i="26"/>
  <c r="Y48" i="26"/>
  <c r="Y49" i="26"/>
  <c r="Y50" i="26"/>
  <c r="Y51" i="26"/>
  <c r="Y52" i="26"/>
  <c r="Y53" i="26"/>
  <c r="Y54" i="26"/>
  <c r="Y2" i="26"/>
  <c r="T6" i="26"/>
  <c r="T7" i="26"/>
  <c r="T8" i="26"/>
  <c r="T9" i="26"/>
  <c r="T10" i="26"/>
  <c r="T11" i="26"/>
  <c r="T12" i="26"/>
  <c r="T13" i="26"/>
  <c r="T14" i="26"/>
  <c r="T15" i="26"/>
  <c r="T16" i="26"/>
  <c r="T17" i="26"/>
  <c r="T18" i="26"/>
  <c r="T19" i="26"/>
  <c r="T20" i="26"/>
  <c r="T21" i="26"/>
  <c r="T22" i="26"/>
  <c r="T23" i="26"/>
  <c r="T24" i="26"/>
  <c r="T25" i="26"/>
  <c r="T26" i="26"/>
  <c r="T27" i="26"/>
  <c r="T28" i="26"/>
  <c r="T29" i="26"/>
  <c r="T30" i="26"/>
  <c r="T31" i="26"/>
  <c r="T32" i="26"/>
  <c r="T33" i="26"/>
  <c r="T34" i="26"/>
  <c r="T35" i="26"/>
  <c r="T36" i="26"/>
  <c r="T37" i="26"/>
  <c r="T38" i="26"/>
  <c r="T39" i="26"/>
  <c r="T40" i="26"/>
  <c r="T41" i="26"/>
  <c r="T42" i="26"/>
  <c r="T43" i="26"/>
  <c r="T44" i="26"/>
  <c r="T45" i="26"/>
  <c r="T46" i="26"/>
  <c r="T47" i="26"/>
  <c r="T48" i="26"/>
  <c r="T49" i="26"/>
  <c r="T50" i="26"/>
  <c r="T51" i="26"/>
  <c r="T52" i="26"/>
  <c r="T53" i="26"/>
  <c r="T5" i="26"/>
  <c r="O6" i="26"/>
  <c r="O7" i="26"/>
  <c r="O8" i="26"/>
  <c r="O9" i="26"/>
  <c r="O10" i="26"/>
  <c r="O11" i="26"/>
  <c r="O12" i="26"/>
  <c r="O13" i="26"/>
  <c r="O14" i="26"/>
  <c r="O15" i="26"/>
  <c r="O16" i="26"/>
  <c r="O17" i="26"/>
  <c r="O18" i="26"/>
  <c r="O19" i="26"/>
  <c r="O20" i="26"/>
  <c r="O21" i="26"/>
  <c r="O22" i="26"/>
  <c r="O23" i="26"/>
  <c r="O24" i="26"/>
  <c r="O25" i="26"/>
  <c r="O26" i="26"/>
  <c r="O27" i="26"/>
  <c r="O28" i="26"/>
  <c r="O29" i="26"/>
  <c r="O30" i="26"/>
  <c r="O31" i="26"/>
  <c r="O32" i="26"/>
  <c r="O33" i="26"/>
  <c r="O34" i="26"/>
  <c r="O35" i="26"/>
  <c r="O36" i="26"/>
  <c r="O37" i="26"/>
  <c r="O38" i="26"/>
  <c r="O39" i="26"/>
  <c r="O40" i="26"/>
  <c r="O41" i="26"/>
  <c r="O42" i="26"/>
  <c r="O43" i="26"/>
  <c r="O44" i="26"/>
  <c r="O45" i="26"/>
  <c r="O46" i="26"/>
  <c r="O47" i="26"/>
  <c r="O48" i="26"/>
  <c r="O49" i="26"/>
  <c r="O50" i="26"/>
  <c r="O51" i="26"/>
  <c r="O52" i="26"/>
  <c r="O53" i="26"/>
  <c r="O5" i="26"/>
  <c r="J6" i="26"/>
  <c r="J7" i="26"/>
  <c r="J8" i="26"/>
  <c r="J9" i="26"/>
  <c r="J10" i="26"/>
  <c r="J11" i="26"/>
  <c r="J12" i="26"/>
  <c r="J13" i="26"/>
  <c r="J14" i="26"/>
  <c r="J15" i="26"/>
  <c r="J16" i="26"/>
  <c r="J17" i="26"/>
  <c r="J18" i="26"/>
  <c r="J19" i="26"/>
  <c r="J20" i="26"/>
  <c r="J21" i="26"/>
  <c r="J22" i="26"/>
  <c r="J23" i="26"/>
  <c r="J24" i="26"/>
  <c r="J25" i="26"/>
  <c r="J26" i="26"/>
  <c r="J27" i="26"/>
  <c r="J28" i="26"/>
  <c r="J29" i="26"/>
  <c r="J30" i="26"/>
  <c r="J31" i="26"/>
  <c r="J32" i="26"/>
  <c r="J33" i="26"/>
  <c r="J34" i="26"/>
  <c r="J35" i="26"/>
  <c r="J36" i="26"/>
  <c r="J37" i="26"/>
  <c r="J38" i="26"/>
  <c r="J39" i="26"/>
  <c r="J40" i="26"/>
  <c r="J41" i="26"/>
  <c r="J42" i="26"/>
  <c r="J43" i="26"/>
  <c r="J44" i="26"/>
  <c r="J45" i="26"/>
  <c r="J46" i="26"/>
  <c r="J47" i="26"/>
  <c r="J48" i="26"/>
  <c r="J49" i="26"/>
  <c r="J50" i="26"/>
  <c r="J51" i="26"/>
  <c r="J52" i="26"/>
  <c r="J53" i="26"/>
  <c r="J5" i="26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" i="26"/>
  <c r="C4" i="15" l="1"/>
  <c r="F68" i="2"/>
  <c r="B2" i="15" s="1"/>
  <c r="G68" i="2"/>
  <c r="C2" i="15" s="1"/>
  <c r="F69" i="2"/>
  <c r="B3" i="15" s="1"/>
  <c r="G69" i="2"/>
  <c r="C3" i="15" s="1"/>
  <c r="F70" i="2"/>
  <c r="B4" i="15" s="1"/>
  <c r="G70" i="2"/>
  <c r="J32" i="24"/>
  <c r="J49" i="24"/>
  <c r="D47" i="24"/>
  <c r="F44" i="24"/>
  <c r="D35" i="24"/>
  <c r="J40" i="24"/>
  <c r="F39" i="24"/>
  <c r="J16" i="24"/>
  <c r="D43" i="24"/>
  <c r="F28" i="24"/>
  <c r="F40" i="24"/>
  <c r="J25" i="24"/>
  <c r="J34" i="24"/>
  <c r="F17" i="24"/>
  <c r="J10" i="24"/>
  <c r="D51" i="24"/>
  <c r="F36" i="24"/>
  <c r="D27" i="24"/>
  <c r="F12" i="24"/>
  <c r="F26" i="24"/>
  <c r="F6" i="24"/>
  <c r="D31" i="24"/>
  <c r="J49" i="21"/>
  <c r="D8" i="24"/>
  <c r="D38" i="21"/>
  <c r="F28" i="21"/>
  <c r="D31" i="21"/>
  <c r="F8" i="21"/>
  <c r="D16" i="24"/>
  <c r="J20" i="24"/>
  <c r="J16" i="6"/>
  <c r="F7" i="24"/>
  <c r="J31" i="6"/>
  <c r="D40" i="21"/>
  <c r="F21" i="24"/>
  <c r="F36" i="21"/>
  <c r="F49" i="6"/>
  <c r="D19" i="24"/>
  <c r="J27" i="24"/>
  <c r="D27" i="21"/>
  <c r="F38" i="21"/>
  <c r="F40" i="21"/>
  <c r="D36" i="21"/>
  <c r="D23" i="6"/>
  <c r="J24" i="24"/>
  <c r="J5" i="21"/>
  <c r="D17" i="21"/>
  <c r="F51" i="21"/>
  <c r="J41" i="21"/>
  <c r="D19" i="21"/>
  <c r="J14" i="21"/>
  <c r="D10" i="24"/>
  <c r="F9" i="24"/>
  <c r="J44" i="6"/>
  <c r="D50" i="21"/>
  <c r="D30" i="21"/>
  <c r="F20" i="21"/>
  <c r="D46" i="24"/>
  <c r="J47" i="21"/>
  <c r="D43" i="6"/>
  <c r="F15" i="24"/>
  <c r="J37" i="6"/>
  <c r="D23" i="21"/>
  <c r="D3" i="21"/>
  <c r="F38" i="6"/>
  <c r="D42" i="21"/>
  <c r="D13" i="24"/>
  <c r="F19" i="6"/>
  <c r="D21" i="6"/>
  <c r="J41" i="6"/>
  <c r="H3" i="21"/>
  <c r="D31" i="6"/>
  <c r="D46" i="6"/>
  <c r="D35" i="6"/>
  <c r="F20" i="6"/>
  <c r="D14" i="6"/>
  <c r="F11" i="6"/>
  <c r="F26" i="21"/>
  <c r="D45" i="21"/>
  <c r="J23" i="21"/>
  <c r="F43" i="6"/>
  <c r="F35" i="6"/>
  <c r="F19" i="21"/>
  <c r="D18" i="6"/>
  <c r="D22" i="6"/>
  <c r="F5" i="6"/>
  <c r="J28" i="6"/>
  <c r="D5" i="6"/>
  <c r="D24" i="21"/>
  <c r="D15" i="21"/>
  <c r="D37" i="6"/>
  <c r="F12" i="6"/>
  <c r="D8" i="21"/>
  <c r="F9" i="6"/>
  <c r="J30" i="6"/>
  <c r="D36" i="6"/>
  <c r="D49" i="21"/>
  <c r="J3" i="24"/>
  <c r="J48" i="6"/>
  <c r="F43" i="21"/>
  <c r="J45" i="6"/>
  <c r="J18" i="6"/>
  <c r="F47" i="6"/>
  <c r="F48" i="6"/>
  <c r="F34" i="21"/>
  <c r="J10" i="6"/>
  <c r="D39" i="24"/>
  <c r="D9" i="6"/>
  <c r="J25" i="6"/>
  <c r="D40" i="6"/>
  <c r="F41" i="6"/>
  <c r="J35" i="24"/>
  <c r="D29" i="24"/>
  <c r="J24" i="6"/>
  <c r="D17" i="24"/>
  <c r="F14" i="24"/>
  <c r="J28" i="24"/>
  <c r="D49" i="24"/>
  <c r="D25" i="24"/>
  <c r="F32" i="24"/>
  <c r="F5" i="24"/>
  <c r="D41" i="21"/>
  <c r="F21" i="21"/>
  <c r="J19" i="21"/>
  <c r="D7" i="21"/>
  <c r="D49" i="6"/>
  <c r="J51" i="6"/>
  <c r="J9" i="24"/>
  <c r="D44" i="24"/>
  <c r="F41" i="24"/>
  <c r="J38" i="24"/>
  <c r="D32" i="24"/>
  <c r="F48" i="24"/>
  <c r="J33" i="24"/>
  <c r="F30" i="6"/>
  <c r="D40" i="24"/>
  <c r="J22" i="24"/>
  <c r="F37" i="24"/>
  <c r="D20" i="24"/>
  <c r="J31" i="24"/>
  <c r="J11" i="24"/>
  <c r="J7" i="24"/>
  <c r="D48" i="24"/>
  <c r="J30" i="24"/>
  <c r="D24" i="24"/>
  <c r="J6" i="24"/>
  <c r="F23" i="24"/>
  <c r="F8" i="24"/>
  <c r="J19" i="24"/>
  <c r="J46" i="21"/>
  <c r="D5" i="24"/>
  <c r="J29" i="21"/>
  <c r="F25" i="21"/>
  <c r="D28" i="21"/>
  <c r="J12" i="21"/>
  <c r="J48" i="24"/>
  <c r="F25" i="24"/>
  <c r="J51" i="24"/>
  <c r="J43" i="24"/>
  <c r="D9" i="24"/>
  <c r="J39" i="24"/>
  <c r="J51" i="21"/>
  <c r="J27" i="21"/>
  <c r="J5" i="6"/>
  <c r="B3" i="24"/>
  <c r="J23" i="24"/>
  <c r="J18" i="21"/>
  <c r="J32" i="21"/>
  <c r="D32" i="21"/>
  <c r="F30" i="21"/>
  <c r="F51" i="24"/>
  <c r="J9" i="21"/>
  <c r="F31" i="21"/>
  <c r="F11" i="21"/>
  <c r="D43" i="21"/>
  <c r="J38" i="21"/>
  <c r="J10" i="21"/>
  <c r="D9" i="21"/>
  <c r="J50" i="24"/>
  <c r="H3" i="24"/>
  <c r="D10" i="21"/>
  <c r="F44" i="21"/>
  <c r="J21" i="21"/>
  <c r="F17" i="21"/>
  <c r="D51" i="6"/>
  <c r="F13" i="24"/>
  <c r="D29" i="6"/>
  <c r="J8" i="24"/>
  <c r="D32" i="6"/>
  <c r="D20" i="21"/>
  <c r="D48" i="6"/>
  <c r="J32" i="6"/>
  <c r="F33" i="21"/>
  <c r="J5" i="24"/>
  <c r="D45" i="6"/>
  <c r="J33" i="21"/>
  <c r="D28" i="6"/>
  <c r="F25" i="6"/>
  <c r="J11" i="6"/>
  <c r="J14" i="24"/>
  <c r="J23" i="6"/>
  <c r="F12" i="21"/>
  <c r="J46" i="24"/>
  <c r="F30" i="24"/>
  <c r="J20" i="21"/>
  <c r="F35" i="24"/>
  <c r="D12" i="6"/>
  <c r="D25" i="6"/>
  <c r="J26" i="6"/>
  <c r="D34" i="6"/>
  <c r="J14" i="6"/>
  <c r="D38" i="6"/>
  <c r="D48" i="21"/>
  <c r="D44" i="6"/>
  <c r="J41" i="24"/>
  <c r="F40" i="6"/>
  <c r="F5" i="21"/>
  <c r="D30" i="24"/>
  <c r="F42" i="21"/>
  <c r="D33" i="6"/>
  <c r="D10" i="6"/>
  <c r="D5" i="21"/>
  <c r="J26" i="21"/>
  <c r="J6" i="6"/>
  <c r="F6" i="21"/>
  <c r="D37" i="21"/>
  <c r="F46" i="21"/>
  <c r="J35" i="6"/>
  <c r="D35" i="21"/>
  <c r="J7" i="21"/>
  <c r="J38" i="6"/>
  <c r="J20" i="6"/>
  <c r="J15" i="6"/>
  <c r="F50" i="21"/>
  <c r="F6" i="6"/>
  <c r="J39" i="21"/>
  <c r="D21" i="21"/>
  <c r="F8" i="6"/>
  <c r="F38" i="24"/>
  <c r="D33" i="24"/>
  <c r="F45" i="24"/>
  <c r="D28" i="24"/>
  <c r="D37" i="24"/>
  <c r="F34" i="24"/>
  <c r="D6" i="24"/>
  <c r="D45" i="24"/>
  <c r="D21" i="24"/>
  <c r="J17" i="24"/>
  <c r="D51" i="21"/>
  <c r="F49" i="21"/>
  <c r="F22" i="21"/>
  <c r="J44" i="24"/>
  <c r="D16" i="21"/>
  <c r="J27" i="6"/>
  <c r="D46" i="21"/>
  <c r="D50" i="24"/>
  <c r="F22" i="24"/>
  <c r="F31" i="24"/>
  <c r="F43" i="24"/>
  <c r="F29" i="24"/>
  <c r="D11" i="24"/>
  <c r="J16" i="21"/>
  <c r="D13" i="21"/>
  <c r="J37" i="21"/>
  <c r="D7" i="24"/>
  <c r="F35" i="21"/>
  <c r="J48" i="21"/>
  <c r="F16" i="21"/>
  <c r="D14" i="21"/>
  <c r="F18" i="24"/>
  <c r="F27" i="21"/>
  <c r="J12" i="24"/>
  <c r="F50" i="6"/>
  <c r="J35" i="21"/>
  <c r="D6" i="21"/>
  <c r="F15" i="21"/>
  <c r="J40" i="6"/>
  <c r="J8" i="21"/>
  <c r="D24" i="6"/>
  <c r="J34" i="6"/>
  <c r="D11" i="21"/>
  <c r="D36" i="24"/>
  <c r="J43" i="6"/>
  <c r="F17" i="6"/>
  <c r="J42" i="24"/>
  <c r="J42" i="6"/>
  <c r="F39" i="6"/>
  <c r="H3" i="6"/>
  <c r="D8" i="6"/>
  <c r="J22" i="6"/>
  <c r="J50" i="21"/>
  <c r="J49" i="6"/>
  <c r="D15" i="6"/>
  <c r="F3" i="21"/>
  <c r="D15" i="24"/>
  <c r="F24" i="6"/>
  <c r="F18" i="6"/>
  <c r="J46" i="6"/>
  <c r="F13" i="6"/>
  <c r="J9" i="6"/>
  <c r="D26" i="6"/>
  <c r="F27" i="24"/>
  <c r="J21" i="6"/>
  <c r="J37" i="24"/>
  <c r="D42" i="24"/>
  <c r="D12" i="24"/>
  <c r="J43" i="21"/>
  <c r="J18" i="24"/>
  <c r="J6" i="21"/>
  <c r="J13" i="21"/>
  <c r="F50" i="24"/>
  <c r="D47" i="21"/>
  <c r="J44" i="21"/>
  <c r="F10" i="24"/>
  <c r="J25" i="21"/>
  <c r="J34" i="21"/>
  <c r="F23" i="21"/>
  <c r="F33" i="24"/>
  <c r="B3" i="21"/>
  <c r="F13" i="21"/>
  <c r="F45" i="6"/>
  <c r="F23" i="6"/>
  <c r="F26" i="6"/>
  <c r="F42" i="6"/>
  <c r="D22" i="21"/>
  <c r="D41" i="6"/>
  <c r="J3" i="6"/>
  <c r="J8" i="6"/>
  <c r="J19" i="6"/>
  <c r="J33" i="6"/>
  <c r="D12" i="21"/>
  <c r="J15" i="24"/>
  <c r="F39" i="21"/>
  <c r="D16" i="6"/>
  <c r="D18" i="21"/>
  <c r="F34" i="6"/>
  <c r="D17" i="6"/>
  <c r="F10" i="6"/>
  <c r="D47" i="6"/>
  <c r="F27" i="6"/>
  <c r="F45" i="21"/>
  <c r="D3" i="6"/>
  <c r="D11" i="6"/>
  <c r="D30" i="6"/>
  <c r="F28" i="6"/>
  <c r="F47" i="24"/>
  <c r="D27" i="6"/>
  <c r="F46" i="24"/>
  <c r="D34" i="24"/>
  <c r="D23" i="24"/>
  <c r="F19" i="24"/>
  <c r="F3" i="24"/>
  <c r="D34" i="21"/>
  <c r="D22" i="24"/>
  <c r="F48" i="21"/>
  <c r="F44" i="6"/>
  <c r="J47" i="24"/>
  <c r="D44" i="21"/>
  <c r="D39" i="21"/>
  <c r="F49" i="24"/>
  <c r="J22" i="21"/>
  <c r="F47" i="21"/>
  <c r="J17" i="21"/>
  <c r="J26" i="24"/>
  <c r="J47" i="6"/>
  <c r="D26" i="21"/>
  <c r="J39" i="6"/>
  <c r="J45" i="24"/>
  <c r="J28" i="21"/>
  <c r="J36" i="6"/>
  <c r="D42" i="6"/>
  <c r="F32" i="6"/>
  <c r="J17" i="6"/>
  <c r="F16" i="24"/>
  <c r="D29" i="21"/>
  <c r="F14" i="6"/>
  <c r="F31" i="6"/>
  <c r="J29" i="24"/>
  <c r="J30" i="21"/>
  <c r="F3" i="6"/>
  <c r="F9" i="21"/>
  <c r="F21" i="6"/>
  <c r="F42" i="24"/>
  <c r="J42" i="21"/>
  <c r="J21" i="24"/>
  <c r="F37" i="6"/>
  <c r="D26" i="24"/>
  <c r="F46" i="6"/>
  <c r="D25" i="21"/>
  <c r="D38" i="24"/>
  <c r="F29" i="6"/>
  <c r="J13" i="6"/>
  <c r="F29" i="21"/>
  <c r="D20" i="6"/>
  <c r="F33" i="6"/>
  <c r="F32" i="21"/>
  <c r="D50" i="6"/>
  <c r="F22" i="6"/>
  <c r="D33" i="21"/>
  <c r="J29" i="6"/>
  <c r="J50" i="6"/>
  <c r="F10" i="21"/>
  <c r="J31" i="21"/>
  <c r="B3" i="6"/>
  <c r="J45" i="21"/>
  <c r="J15" i="21"/>
  <c r="F20" i="24"/>
  <c r="F36" i="6"/>
  <c r="D41" i="24"/>
  <c r="F7" i="21"/>
  <c r="J40" i="21"/>
  <c r="D7" i="6"/>
  <c r="F11" i="24"/>
  <c r="J36" i="21"/>
  <c r="D14" i="24"/>
  <c r="J3" i="21"/>
  <c r="F41" i="21"/>
  <c r="F14" i="21"/>
  <c r="F16" i="6"/>
  <c r="F51" i="6"/>
  <c r="J7" i="6"/>
  <c r="D19" i="6"/>
  <c r="J12" i="6"/>
  <c r="D39" i="6"/>
  <c r="F15" i="6"/>
  <c r="J13" i="24"/>
  <c r="F24" i="21"/>
  <c r="J11" i="21"/>
  <c r="D3" i="24"/>
  <c r="F24" i="24"/>
  <c r="F7" i="6"/>
  <c r="D6" i="6"/>
  <c r="D18" i="24"/>
  <c r="J24" i="21"/>
  <c r="J36" i="24"/>
  <c r="D13" i="6"/>
  <c r="F37" i="21"/>
  <c r="F18" i="21"/>
  <c r="N2" i="31" l="1"/>
  <c r="L2" i="31"/>
  <c r="J2" i="31"/>
  <c r="F2" i="31"/>
  <c r="D2" i="31"/>
  <c r="B69" i="2"/>
  <c r="A70" i="2"/>
  <c r="B70" i="2"/>
  <c r="A69" i="2"/>
  <c r="B68" i="2"/>
  <c r="P1" i="39"/>
  <c r="A68" i="2"/>
  <c r="Z6" i="6" l="1"/>
  <c r="Z7" i="6"/>
  <c r="Z8" i="6"/>
  <c r="Z9" i="6"/>
  <c r="Z10" i="6"/>
  <c r="Z11" i="6"/>
  <c r="Z12" i="6"/>
  <c r="Z13" i="6"/>
  <c r="Z14" i="6"/>
  <c r="Z15" i="6"/>
  <c r="Z16" i="6"/>
  <c r="Z17" i="6"/>
  <c r="Z18" i="6"/>
  <c r="Z19" i="6"/>
  <c r="Z20" i="6"/>
  <c r="Z21" i="6"/>
  <c r="Z22" i="6"/>
  <c r="Z23" i="6"/>
  <c r="Z24" i="6"/>
  <c r="Z25" i="6"/>
  <c r="Z26" i="6"/>
  <c r="Z27" i="6"/>
  <c r="Z28" i="6"/>
  <c r="Z29" i="6"/>
  <c r="Z30" i="6"/>
  <c r="Z31" i="6"/>
  <c r="Z32" i="6"/>
  <c r="Z33" i="6"/>
  <c r="Z34" i="6"/>
  <c r="Z35" i="6"/>
  <c r="Z36" i="6"/>
  <c r="Z37" i="6"/>
  <c r="Z38" i="6"/>
  <c r="Z39" i="6"/>
  <c r="Z40" i="6"/>
  <c r="Z41" i="6"/>
  <c r="Z42" i="6"/>
  <c r="Z43" i="6"/>
  <c r="Z44" i="6"/>
  <c r="Z45" i="6"/>
  <c r="Z46" i="6"/>
  <c r="Z47" i="6"/>
  <c r="Z48" i="6"/>
  <c r="Z49" i="6"/>
  <c r="Z50" i="6"/>
  <c r="Z51" i="6"/>
  <c r="Z52" i="6"/>
  <c r="Z53" i="6"/>
  <c r="Z54" i="6"/>
  <c r="Z55" i="6"/>
  <c r="Z56" i="6"/>
  <c r="Z57" i="6"/>
  <c r="Z5" i="6"/>
  <c r="I1" i="2" l="1"/>
  <c r="H31" i="31" l="1"/>
  <c r="G31" i="31" s="1"/>
  <c r="H30" i="31"/>
  <c r="G30" i="31" s="1"/>
  <c r="H29" i="31"/>
  <c r="G29" i="31" s="1"/>
  <c r="H28" i="31"/>
  <c r="H27" i="31"/>
  <c r="H26" i="31"/>
  <c r="H25" i="31"/>
  <c r="H24" i="31"/>
  <c r="H23" i="31"/>
  <c r="H22" i="31"/>
  <c r="H21" i="31"/>
  <c r="H20" i="31"/>
  <c r="H19" i="31"/>
  <c r="H18" i="31"/>
  <c r="H17" i="31"/>
  <c r="H16" i="31"/>
  <c r="H15" i="31"/>
  <c r="H14" i="31"/>
  <c r="H13" i="31"/>
  <c r="H12" i="31"/>
  <c r="H11" i="31"/>
  <c r="H10" i="31"/>
  <c r="H9" i="31"/>
  <c r="H8" i="31"/>
  <c r="H7" i="31"/>
  <c r="H6" i="31"/>
  <c r="H5" i="31"/>
  <c r="H4" i="31"/>
  <c r="H3" i="31"/>
  <c r="H2" i="31"/>
  <c r="P28" i="31"/>
  <c r="P27" i="31"/>
  <c r="P26" i="31"/>
  <c r="P25" i="31"/>
  <c r="P24" i="31"/>
  <c r="P23" i="31"/>
  <c r="P22" i="31"/>
  <c r="P21" i="31"/>
  <c r="P20" i="31"/>
  <c r="P19" i="31"/>
  <c r="P18" i="31"/>
  <c r="P17" i="31"/>
  <c r="P16" i="31"/>
  <c r="P15" i="31"/>
  <c r="P14" i="31"/>
  <c r="P13" i="31"/>
  <c r="P12" i="31"/>
  <c r="P11" i="31"/>
  <c r="P10" i="31"/>
  <c r="P9" i="31"/>
  <c r="P8" i="31"/>
  <c r="P7" i="31"/>
  <c r="P6" i="31"/>
  <c r="P5" i="31"/>
  <c r="P4" i="31"/>
  <c r="P2" i="31"/>
  <c r="E51" i="29"/>
  <c r="E50" i="29"/>
  <c r="E49" i="29"/>
  <c r="E48" i="29"/>
  <c r="E47" i="29"/>
  <c r="E46" i="29"/>
  <c r="E45" i="29"/>
  <c r="E44" i="29"/>
  <c r="E43" i="29"/>
  <c r="E42" i="29"/>
  <c r="E41" i="29"/>
  <c r="E40" i="29"/>
  <c r="E39" i="29"/>
  <c r="E38" i="29"/>
  <c r="E37" i="29"/>
  <c r="E36" i="29"/>
  <c r="E35" i="29"/>
  <c r="E34" i="29"/>
  <c r="E33" i="29"/>
  <c r="E32" i="29"/>
  <c r="E31" i="29"/>
  <c r="E30" i="29"/>
  <c r="E29" i="29"/>
  <c r="E28" i="29"/>
  <c r="E27" i="29"/>
  <c r="E26" i="29"/>
  <c r="E25" i="29"/>
  <c r="E24" i="29"/>
  <c r="E23" i="29"/>
  <c r="E22" i="29"/>
  <c r="E21" i="29"/>
  <c r="E20" i="29"/>
  <c r="E19" i="29"/>
  <c r="E18" i="29"/>
  <c r="E17" i="29"/>
  <c r="E16" i="29"/>
  <c r="E15" i="29"/>
  <c r="E14" i="29"/>
  <c r="E13" i="29"/>
  <c r="E12" i="29"/>
  <c r="E11" i="29"/>
  <c r="E10" i="29"/>
  <c r="E9" i="29"/>
  <c r="E8" i="29"/>
  <c r="E7" i="29"/>
  <c r="E6" i="29"/>
  <c r="E5" i="29"/>
  <c r="E4" i="29"/>
  <c r="G51" i="29"/>
  <c r="G50" i="29"/>
  <c r="G49" i="29"/>
  <c r="G48" i="29"/>
  <c r="G47" i="29"/>
  <c r="G46" i="29"/>
  <c r="G45" i="29"/>
  <c r="G44" i="29"/>
  <c r="G43" i="29"/>
  <c r="G42" i="29"/>
  <c r="G41" i="29"/>
  <c r="G40" i="29"/>
  <c r="G39" i="29"/>
  <c r="G38" i="29"/>
  <c r="G37" i="29"/>
  <c r="G36" i="29"/>
  <c r="G35" i="29"/>
  <c r="G34" i="29"/>
  <c r="G33" i="29"/>
  <c r="G32" i="29"/>
  <c r="G31" i="29"/>
  <c r="G30" i="29"/>
  <c r="G29" i="29"/>
  <c r="G28" i="29"/>
  <c r="G27" i="29"/>
  <c r="G26" i="29"/>
  <c r="G25" i="29"/>
  <c r="G24" i="29"/>
  <c r="G23" i="29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G8" i="29"/>
  <c r="G7" i="29"/>
  <c r="G6" i="29"/>
  <c r="G5" i="29"/>
  <c r="G4" i="29"/>
  <c r="G3" i="29"/>
  <c r="I51" i="29"/>
  <c r="I50" i="29"/>
  <c r="I49" i="29"/>
  <c r="I48" i="29"/>
  <c r="I47" i="29"/>
  <c r="I46" i="29"/>
  <c r="I45" i="29"/>
  <c r="I44" i="29"/>
  <c r="I43" i="29"/>
  <c r="I42" i="29"/>
  <c r="I41" i="29"/>
  <c r="I40" i="29"/>
  <c r="I39" i="29"/>
  <c r="I38" i="29"/>
  <c r="I37" i="29"/>
  <c r="I36" i="29"/>
  <c r="I35" i="29"/>
  <c r="I34" i="29"/>
  <c r="I33" i="29"/>
  <c r="I32" i="29"/>
  <c r="I31" i="29"/>
  <c r="I30" i="29"/>
  <c r="I29" i="29"/>
  <c r="I28" i="29"/>
  <c r="I27" i="29"/>
  <c r="I26" i="29"/>
  <c r="I25" i="29"/>
  <c r="I24" i="29"/>
  <c r="I23" i="29"/>
  <c r="I22" i="29"/>
  <c r="I21" i="29"/>
  <c r="I20" i="29"/>
  <c r="I19" i="29"/>
  <c r="I18" i="29"/>
  <c r="I17" i="29"/>
  <c r="I16" i="29"/>
  <c r="I15" i="29"/>
  <c r="I14" i="29"/>
  <c r="I13" i="29"/>
  <c r="I12" i="29"/>
  <c r="I11" i="29"/>
  <c r="I10" i="29"/>
  <c r="I9" i="29"/>
  <c r="I8" i="29"/>
  <c r="I7" i="29"/>
  <c r="I6" i="29"/>
  <c r="I5" i="29"/>
  <c r="I4" i="29"/>
  <c r="K51" i="29"/>
  <c r="K50" i="29"/>
  <c r="K49" i="29"/>
  <c r="K48" i="29"/>
  <c r="K47" i="29"/>
  <c r="K46" i="29"/>
  <c r="K45" i="29"/>
  <c r="K44" i="29"/>
  <c r="K43" i="29"/>
  <c r="K42" i="29"/>
  <c r="K41" i="29"/>
  <c r="K40" i="29"/>
  <c r="K39" i="29"/>
  <c r="K38" i="29"/>
  <c r="K37" i="29"/>
  <c r="K36" i="29"/>
  <c r="K35" i="29"/>
  <c r="K34" i="29"/>
  <c r="K33" i="29"/>
  <c r="K32" i="29"/>
  <c r="K31" i="29"/>
  <c r="K30" i="29"/>
  <c r="K29" i="29"/>
  <c r="K28" i="29"/>
  <c r="K27" i="29"/>
  <c r="K26" i="29"/>
  <c r="K25" i="29"/>
  <c r="K24" i="29"/>
  <c r="K23" i="29"/>
  <c r="K22" i="29"/>
  <c r="K21" i="29"/>
  <c r="K20" i="29"/>
  <c r="K19" i="29"/>
  <c r="K18" i="29"/>
  <c r="K17" i="29"/>
  <c r="K16" i="29"/>
  <c r="K15" i="29"/>
  <c r="K14" i="29"/>
  <c r="K13" i="29"/>
  <c r="K12" i="29"/>
  <c r="K11" i="29"/>
  <c r="K10" i="29"/>
  <c r="K9" i="29"/>
  <c r="K8" i="29"/>
  <c r="K7" i="29"/>
  <c r="K6" i="29"/>
  <c r="K5" i="29"/>
  <c r="K4" i="29"/>
  <c r="K3" i="29"/>
  <c r="I3" i="29"/>
  <c r="E3" i="29"/>
  <c r="C51" i="29"/>
  <c r="C50" i="29"/>
  <c r="C49" i="29"/>
  <c r="C48" i="29"/>
  <c r="C47" i="29"/>
  <c r="C46" i="29"/>
  <c r="C45" i="29"/>
  <c r="C44" i="29"/>
  <c r="C43" i="29"/>
  <c r="C42" i="29"/>
  <c r="C41" i="29"/>
  <c r="C40" i="29"/>
  <c r="C39" i="29"/>
  <c r="C38" i="29"/>
  <c r="C37" i="29"/>
  <c r="C36" i="29"/>
  <c r="C35" i="29"/>
  <c r="C34" i="29"/>
  <c r="C33" i="29"/>
  <c r="C32" i="29"/>
  <c r="C31" i="29"/>
  <c r="C30" i="29"/>
  <c r="C29" i="29"/>
  <c r="C28" i="29"/>
  <c r="C27" i="29"/>
  <c r="C26" i="29"/>
  <c r="C25" i="29"/>
  <c r="C24" i="29"/>
  <c r="C23" i="29"/>
  <c r="C22" i="29"/>
  <c r="C21" i="29"/>
  <c r="C20" i="29"/>
  <c r="C19" i="29"/>
  <c r="C18" i="29"/>
  <c r="C17" i="29"/>
  <c r="C16" i="29"/>
  <c r="C15" i="29"/>
  <c r="C14" i="29"/>
  <c r="C13" i="29"/>
  <c r="C12" i="29"/>
  <c r="C11" i="29"/>
  <c r="C10" i="29"/>
  <c r="C9" i="29"/>
  <c r="C8" i="29"/>
  <c r="C7" i="29"/>
  <c r="C6" i="29"/>
  <c r="C5" i="29"/>
  <c r="C4" i="29"/>
  <c r="C3" i="29"/>
  <c r="J2" i="29"/>
  <c r="H2" i="29"/>
  <c r="F2" i="29"/>
  <c r="D2" i="29"/>
  <c r="B2" i="29"/>
  <c r="BQ18" i="2"/>
  <c r="DT42" i="2"/>
  <c r="DT19" i="2"/>
  <c r="BQ9" i="2"/>
  <c r="DT33" i="2"/>
  <c r="AU45" i="2"/>
  <c r="X46" i="2"/>
  <c r="X39" i="2"/>
  <c r="BQ29" i="2"/>
  <c r="DI57" i="2"/>
  <c r="CB55" i="2"/>
  <c r="BF18" i="2"/>
  <c r="AI46" i="2"/>
  <c r="BF43" i="2"/>
  <c r="AI53" i="2"/>
  <c r="AU19" i="2"/>
  <c r="AU21" i="2"/>
  <c r="AI27" i="2"/>
  <c r="AU8" i="2"/>
  <c r="CM7" i="2"/>
  <c r="BF13" i="2"/>
  <c r="DI59" i="2"/>
  <c r="CX14" i="2"/>
  <c r="BF53" i="2"/>
  <c r="AI48" i="2"/>
  <c r="X42" i="2"/>
  <c r="AI31" i="2"/>
  <c r="DT59" i="2"/>
  <c r="CB38" i="2"/>
  <c r="AI51" i="2"/>
  <c r="X53" i="2"/>
  <c r="AI24" i="2"/>
  <c r="AU34" i="2"/>
  <c r="AI57" i="2"/>
  <c r="DI17" i="2"/>
  <c r="X5" i="2"/>
  <c r="CX5" i="2"/>
  <c r="AU16" i="2"/>
  <c r="X19" i="2"/>
  <c r="CX16" i="2"/>
  <c r="CB58" i="2"/>
  <c r="AU35" i="2"/>
  <c r="BF22" i="2"/>
  <c r="AI40" i="2"/>
  <c r="AU22" i="2"/>
  <c r="AU57" i="2"/>
  <c r="BQ57" i="2"/>
  <c r="DI24" i="2"/>
  <c r="X43" i="2"/>
  <c r="BF21" i="2"/>
  <c r="CB9" i="2"/>
  <c r="AU12" i="2"/>
  <c r="CM39" i="2"/>
  <c r="AU30" i="2"/>
  <c r="CX15" i="2"/>
  <c r="CM43" i="2"/>
  <c r="AI25" i="2"/>
  <c r="DI27" i="2"/>
  <c r="AI29" i="2"/>
  <c r="AI30" i="2"/>
  <c r="DI36" i="2"/>
  <c r="BF52" i="2"/>
  <c r="X51" i="2"/>
  <c r="CX25" i="2"/>
  <c r="CX23" i="2"/>
  <c r="X47" i="2"/>
  <c r="CX38" i="2"/>
  <c r="DI14" i="2"/>
  <c r="BF11" i="2"/>
  <c r="X52" i="2"/>
  <c r="CX40" i="2"/>
  <c r="DT7" i="2"/>
  <c r="AI44" i="2"/>
  <c r="DT35" i="2"/>
  <c r="AI6" i="2"/>
  <c r="CX33" i="2"/>
  <c r="BQ8" i="2"/>
  <c r="X36" i="2"/>
  <c r="BQ20" i="2"/>
  <c r="BF50" i="2"/>
  <c r="X34" i="2"/>
  <c r="BF55" i="2"/>
  <c r="DI41" i="2"/>
  <c r="CM18" i="2"/>
  <c r="AI47" i="2"/>
  <c r="CB19" i="2"/>
  <c r="CB22" i="2"/>
  <c r="AI45" i="2"/>
  <c r="CB45" i="2"/>
  <c r="AI13" i="2"/>
  <c r="BQ23" i="2"/>
  <c r="AU58" i="2"/>
  <c r="BF57" i="2"/>
  <c r="DT32" i="2"/>
  <c r="CB16" i="2"/>
  <c r="BQ13" i="2"/>
  <c r="CM23" i="2"/>
  <c r="CX12" i="2"/>
  <c r="AU50" i="2"/>
  <c r="BQ12" i="2"/>
  <c r="CX39" i="2"/>
  <c r="CX45" i="2"/>
  <c r="AI20" i="2"/>
  <c r="DI39" i="2"/>
  <c r="AU44" i="2"/>
  <c r="CB25" i="2"/>
  <c r="BF59" i="2"/>
  <c r="CM5" i="2"/>
  <c r="DI50" i="2"/>
  <c r="CB34" i="2"/>
  <c r="AU31" i="2"/>
  <c r="DI28" i="2"/>
  <c r="AU56" i="2"/>
  <c r="CB8" i="2"/>
  <c r="DT57" i="2"/>
  <c r="CX53" i="2"/>
  <c r="BQ39" i="2"/>
  <c r="DI45" i="2"/>
  <c r="DT49" i="2"/>
  <c r="CX44" i="2"/>
  <c r="CM40" i="2"/>
  <c r="BQ33" i="2"/>
  <c r="CX28" i="2"/>
  <c r="DI5" i="2"/>
  <c r="CM41" i="2"/>
  <c r="X7" i="2"/>
  <c r="BQ52" i="2"/>
  <c r="CB36" i="2"/>
  <c r="CB52" i="2"/>
  <c r="X31" i="2"/>
  <c r="CX47" i="2"/>
  <c r="CB33" i="2"/>
  <c r="AU27" i="2"/>
  <c r="AU13" i="2"/>
  <c r="AU39" i="2"/>
  <c r="CB51" i="2"/>
  <c r="BF58" i="2"/>
  <c r="BQ5" i="2"/>
  <c r="DI30" i="2"/>
  <c r="DT34" i="2"/>
  <c r="BF15" i="2"/>
  <c r="AU20" i="2"/>
  <c r="BQ19" i="2"/>
  <c r="CB50" i="2"/>
  <c r="DI43" i="2"/>
  <c r="AU55" i="2"/>
  <c r="AI36" i="2"/>
  <c r="X13" i="2"/>
  <c r="BQ32" i="2"/>
  <c r="DT12" i="2"/>
  <c r="CM15" i="2"/>
  <c r="BF12" i="2"/>
  <c r="CM45" i="2"/>
  <c r="CM53" i="2"/>
  <c r="CM14" i="2"/>
  <c r="AU33" i="2"/>
  <c r="BQ30" i="2"/>
  <c r="BQ27" i="2"/>
  <c r="X22" i="2"/>
  <c r="AI42" i="2"/>
  <c r="X29" i="2"/>
  <c r="CX21" i="2"/>
  <c r="BQ21" i="2"/>
  <c r="CB43" i="2"/>
  <c r="AU42" i="2"/>
  <c r="X35" i="2"/>
  <c r="DT16" i="2"/>
  <c r="X44" i="2"/>
  <c r="AI41" i="2"/>
  <c r="CX9" i="2"/>
  <c r="X38" i="2"/>
  <c r="AI10" i="2"/>
  <c r="AI17" i="2"/>
  <c r="CB59" i="2"/>
  <c r="DT47" i="2"/>
  <c r="BQ40" i="2"/>
  <c r="BQ43" i="2"/>
  <c r="BF17" i="2"/>
  <c r="BF30" i="2"/>
  <c r="BQ54" i="2"/>
  <c r="BQ42" i="2"/>
  <c r="X24" i="2"/>
  <c r="CB10" i="2"/>
  <c r="AI43" i="2"/>
  <c r="CB21" i="2"/>
  <c r="BF42" i="2"/>
  <c r="CX54" i="2"/>
  <c r="DT23" i="2"/>
  <c r="BF7" i="2"/>
  <c r="CX22" i="2"/>
  <c r="CM56" i="2"/>
  <c r="DI19" i="2"/>
  <c r="AU54" i="2"/>
  <c r="DI42" i="2"/>
  <c r="BQ35" i="2"/>
  <c r="AU23" i="2"/>
  <c r="DT10" i="2"/>
  <c r="DT6" i="2"/>
  <c r="CM52" i="2"/>
  <c r="AU9" i="2"/>
  <c r="DT53" i="2"/>
  <c r="CX30" i="2"/>
  <c r="CX11" i="2"/>
  <c r="AU7" i="2"/>
  <c r="DI49" i="2"/>
  <c r="DI31" i="2"/>
  <c r="AU10" i="2"/>
  <c r="AI7" i="2"/>
  <c r="AI52" i="2"/>
  <c r="DT43" i="2"/>
  <c r="BF16" i="2"/>
  <c r="DT58" i="2"/>
  <c r="CM13" i="2"/>
  <c r="BF19" i="2"/>
  <c r="AU18" i="2"/>
  <c r="DI21" i="2"/>
  <c r="BF26" i="2"/>
  <c r="BQ25" i="2"/>
  <c r="CB26" i="2"/>
  <c r="BQ28" i="2"/>
  <c r="CB42" i="2"/>
  <c r="DT21" i="2"/>
  <c r="AU11" i="2"/>
  <c r="BF25" i="2"/>
  <c r="BQ17" i="2"/>
  <c r="CX26" i="2"/>
  <c r="DI23" i="2"/>
  <c r="DI35" i="2"/>
  <c r="CB27" i="2"/>
  <c r="AI38" i="2"/>
  <c r="DT56" i="2"/>
  <c r="BQ7" i="2"/>
  <c r="CB44" i="2"/>
  <c r="CX20" i="2"/>
  <c r="X57" i="2"/>
  <c r="DT44" i="2"/>
  <c r="CM36" i="2"/>
  <c r="AU49" i="2"/>
  <c r="BQ31" i="2"/>
  <c r="CB54" i="2"/>
  <c r="DI40" i="2"/>
  <c r="CM24" i="2"/>
  <c r="CB31" i="2"/>
  <c r="BQ10" i="2"/>
  <c r="DT40" i="2"/>
  <c r="CX27" i="2"/>
  <c r="CB23" i="2"/>
  <c r="CM49" i="2"/>
  <c r="CB35" i="2"/>
  <c r="CX50" i="2"/>
  <c r="DI46" i="2"/>
  <c r="CX51" i="2"/>
  <c r="AU14" i="2"/>
  <c r="CX55" i="2"/>
  <c r="DI10" i="2"/>
  <c r="X21" i="2"/>
  <c r="BF38" i="2"/>
  <c r="CM37" i="2"/>
  <c r="AI16" i="2"/>
  <c r="BQ24" i="2"/>
  <c r="AU6" i="2"/>
  <c r="CX48" i="2"/>
  <c r="DT26" i="2"/>
  <c r="X16" i="2"/>
  <c r="CX52" i="2"/>
  <c r="DT46" i="2"/>
  <c r="CX10" i="2"/>
  <c r="BF35" i="2"/>
  <c r="AU43" i="2"/>
  <c r="BF46" i="2"/>
  <c r="AI56" i="2"/>
  <c r="AI32" i="2"/>
  <c r="CB47" i="2"/>
  <c r="AI19" i="2"/>
  <c r="BF48" i="2"/>
  <c r="X17" i="2"/>
  <c r="X15" i="2"/>
  <c r="BQ50" i="2"/>
  <c r="BQ26" i="2"/>
  <c r="AU28" i="2"/>
  <c r="CB11" i="2"/>
  <c r="CB57" i="2"/>
  <c r="DT55" i="2"/>
  <c r="CX7" i="2"/>
  <c r="DI25" i="2"/>
  <c r="BF40" i="2"/>
  <c r="AI34" i="2"/>
  <c r="CB46" i="2"/>
  <c r="X23" i="2"/>
  <c r="AI54" i="2"/>
  <c r="BQ6" i="2"/>
  <c r="X37" i="2"/>
  <c r="DI11" i="2"/>
  <c r="CB5" i="2"/>
  <c r="CM9" i="2"/>
  <c r="AU26" i="2"/>
  <c r="BF6" i="2"/>
  <c r="BF31" i="2"/>
  <c r="AI50" i="2"/>
  <c r="CX18" i="2"/>
  <c r="BQ22" i="2"/>
  <c r="CM20" i="2"/>
  <c r="DT37" i="2"/>
  <c r="BF56" i="2"/>
  <c r="BF9" i="2"/>
  <c r="BF28" i="2"/>
  <c r="DI52" i="2"/>
  <c r="X12" i="2"/>
  <c r="BF10" i="2"/>
  <c r="X32" i="2"/>
  <c r="CM12" i="2"/>
  <c r="CM27" i="2"/>
  <c r="CM50" i="2"/>
  <c r="AI55" i="2"/>
  <c r="DI58" i="2"/>
  <c r="X56" i="2"/>
  <c r="AU38" i="2"/>
  <c r="DI26" i="2"/>
  <c r="AI35" i="2"/>
  <c r="CB13" i="2"/>
  <c r="X49" i="2"/>
  <c r="DT36" i="2"/>
  <c r="AU40" i="2"/>
  <c r="X26" i="2"/>
  <c r="BF5" i="2"/>
  <c r="DT14" i="2"/>
  <c r="AI23" i="2"/>
  <c r="X20" i="2"/>
  <c r="AU46" i="2"/>
  <c r="DI34" i="2"/>
  <c r="BF45" i="2"/>
  <c r="X10" i="2"/>
  <c r="DT51" i="2"/>
  <c r="BF32" i="2"/>
  <c r="BQ14" i="2"/>
  <c r="DI48" i="2"/>
  <c r="AU17" i="2"/>
  <c r="CB7" i="2"/>
  <c r="AI21" i="2"/>
  <c r="CB17" i="2"/>
  <c r="BQ45" i="2"/>
  <c r="BQ47" i="2"/>
  <c r="CM44" i="2"/>
  <c r="CB41" i="2"/>
  <c r="AI39" i="2"/>
  <c r="AU32" i="2"/>
  <c r="CM28" i="2"/>
  <c r="CB12" i="2"/>
  <c r="CX49" i="2"/>
  <c r="CB24" i="2"/>
  <c r="AI9" i="2"/>
  <c r="CX42" i="2"/>
  <c r="AU24" i="2"/>
  <c r="CX34" i="2"/>
  <c r="X11" i="2"/>
  <c r="CB53" i="2"/>
  <c r="CM21" i="2"/>
  <c r="DI9" i="2"/>
  <c r="BF36" i="2"/>
  <c r="X50" i="2"/>
  <c r="CM55" i="2"/>
  <c r="BQ58" i="2"/>
  <c r="AI22" i="2"/>
  <c r="DI20" i="2"/>
  <c r="CX32" i="2"/>
  <c r="DT18" i="2"/>
  <c r="BQ53" i="2"/>
  <c r="BF27" i="2"/>
  <c r="CM16" i="2"/>
  <c r="CM33" i="2"/>
  <c r="CB40" i="2"/>
  <c r="BQ38" i="2"/>
  <c r="CM8" i="2"/>
  <c r="CX36" i="2"/>
  <c r="CB32" i="2"/>
  <c r="CB48" i="2"/>
  <c r="CM29" i="2"/>
  <c r="DI38" i="2"/>
  <c r="DI55" i="2"/>
  <c r="DI7" i="2"/>
  <c r="X9" i="2"/>
  <c r="DI18" i="2"/>
  <c r="AI15" i="2"/>
  <c r="CB56" i="2"/>
  <c r="X55" i="2"/>
  <c r="BF39" i="2"/>
  <c r="DT41" i="2"/>
  <c r="BQ15" i="2"/>
  <c r="X45" i="2"/>
  <c r="BQ11" i="2"/>
  <c r="BQ46" i="2"/>
  <c r="CB6" i="2"/>
  <c r="CX29" i="2"/>
  <c r="CX56" i="2"/>
  <c r="X14" i="2"/>
  <c r="BQ44" i="2"/>
  <c r="DT45" i="2"/>
  <c r="X54" i="2"/>
  <c r="X40" i="2"/>
  <c r="BF37" i="2"/>
  <c r="X30" i="2"/>
  <c r="X48" i="2"/>
  <c r="CX6" i="2"/>
  <c r="X25" i="2"/>
  <c r="CB28" i="2"/>
  <c r="DT54" i="2"/>
  <c r="BF54" i="2"/>
  <c r="AI5" i="2"/>
  <c r="CB18" i="2"/>
  <c r="CB30" i="2"/>
  <c r="CM31" i="2"/>
  <c r="BQ41" i="2"/>
  <c r="AU52" i="2"/>
  <c r="CB14" i="2"/>
  <c r="AU53" i="2"/>
  <c r="AI28" i="2"/>
  <c r="DT27" i="2"/>
  <c r="CM47" i="2"/>
  <c r="AU47" i="2"/>
  <c r="BQ16" i="2"/>
  <c r="BQ49" i="2"/>
  <c r="CM10" i="2"/>
  <c r="AI11" i="2"/>
  <c r="CM30" i="2"/>
  <c r="BF29" i="2"/>
  <c r="AU59" i="2"/>
  <c r="X8" i="2"/>
  <c r="CX37" i="2"/>
  <c r="AU15" i="2"/>
  <c r="AI8" i="2"/>
  <c r="BF44" i="2"/>
  <c r="X6" i="2"/>
  <c r="AU51" i="2"/>
  <c r="BQ51" i="2"/>
  <c r="AI33" i="2"/>
  <c r="CM11" i="2"/>
  <c r="X18" i="2"/>
  <c r="CX8" i="2"/>
  <c r="CX31" i="2"/>
  <c r="BF24" i="2"/>
  <c r="AI12" i="2"/>
  <c r="DT52" i="2"/>
  <c r="AI26" i="2"/>
  <c r="X33" i="2"/>
  <c r="DT20" i="2"/>
  <c r="CM19" i="2"/>
  <c r="AU36" i="2"/>
  <c r="AI14" i="2"/>
  <c r="CX41" i="2"/>
  <c r="BQ59" i="2"/>
  <c r="AU41" i="2"/>
  <c r="BF23" i="2"/>
  <c r="CX43" i="2"/>
  <c r="BF47" i="2"/>
  <c r="DI33" i="2"/>
  <c r="X41" i="2"/>
  <c r="DT28" i="2"/>
  <c r="AU5" i="2"/>
  <c r="AU25" i="2"/>
  <c r="BF49" i="2"/>
  <c r="AI37" i="2"/>
  <c r="BQ34" i="2"/>
  <c r="DI56" i="2"/>
  <c r="X28" i="2"/>
  <c r="BF14" i="2"/>
  <c r="BF34" i="2"/>
  <c r="CX13" i="2"/>
  <c r="AU48" i="2"/>
  <c r="CM42" i="2"/>
  <c r="CB37" i="2"/>
  <c r="BF8" i="2"/>
  <c r="DT50" i="2"/>
  <c r="BQ48" i="2"/>
  <c r="CX24" i="2"/>
  <c r="DI37" i="2"/>
  <c r="DT13" i="2"/>
  <c r="DI8" i="2"/>
  <c r="AU37" i="2"/>
  <c r="BF51" i="2"/>
  <c r="BQ37" i="2"/>
  <c r="BF41" i="2"/>
  <c r="CM35" i="2"/>
  <c r="CB49" i="2"/>
  <c r="AI18" i="2"/>
  <c r="DT5" i="2"/>
  <c r="BF20" i="2"/>
  <c r="BQ36" i="2"/>
  <c r="BF33" i="2"/>
  <c r="CM34" i="2"/>
  <c r="CX46" i="2"/>
  <c r="DI22" i="2"/>
  <c r="AU29" i="2"/>
  <c r="CB15" i="2"/>
  <c r="BQ56" i="2"/>
  <c r="BQ55" i="2"/>
  <c r="CM25" i="2"/>
  <c r="DT29" i="2"/>
  <c r="DT17" i="2"/>
  <c r="CB20" i="2"/>
  <c r="CM17" i="2"/>
  <c r="CX35" i="2"/>
  <c r="DT9" i="2"/>
  <c r="CM26" i="2"/>
  <c r="CX19" i="2"/>
  <c r="DI47" i="2"/>
  <c r="CM32" i="2"/>
  <c r="AI49" i="2"/>
  <c r="X27" i="2"/>
  <c r="DI32" i="2"/>
  <c r="DT48" i="2"/>
  <c r="DI54" i="2"/>
  <c r="DI16" i="2"/>
  <c r="CM38" i="2"/>
  <c r="CX17" i="2"/>
  <c r="CM57" i="2"/>
  <c r="DT15" i="2"/>
  <c r="CB39" i="2"/>
  <c r="DT24" i="2"/>
  <c r="DT38" i="2"/>
  <c r="CM51" i="2"/>
  <c r="CB29" i="2"/>
  <c r="CM46" i="2"/>
  <c r="DT8" i="2"/>
  <c r="DT11" i="2"/>
  <c r="CX57" i="2"/>
  <c r="DI6" i="2"/>
  <c r="CM48" i="2"/>
  <c r="DI51" i="2"/>
  <c r="DI53" i="2"/>
  <c r="CM54" i="2"/>
  <c r="CM6" i="2"/>
  <c r="DI44" i="2"/>
  <c r="DI12" i="2"/>
  <c r="DT25" i="2"/>
  <c r="DI15" i="2"/>
  <c r="CM22" i="2"/>
  <c r="DT39" i="2"/>
  <c r="DI13" i="2"/>
  <c r="DT30" i="2"/>
  <c r="DT31" i="2"/>
  <c r="DT22" i="2"/>
  <c r="DI29" i="2"/>
  <c r="D17" i="29"/>
  <c r="D7" i="29"/>
  <c r="D33" i="29"/>
  <c r="D20" i="29"/>
  <c r="D24" i="29"/>
  <c r="D25" i="29"/>
  <c r="D21" i="29"/>
  <c r="D13" i="29"/>
  <c r="D42" i="29"/>
  <c r="D11" i="29"/>
  <c r="D9" i="29"/>
  <c r="D46" i="29"/>
  <c r="B28" i="29"/>
  <c r="B3" i="29"/>
  <c r="B44" i="29"/>
  <c r="B20" i="29"/>
  <c r="B43" i="29"/>
  <c r="B41" i="29"/>
  <c r="B30" i="29"/>
  <c r="B37" i="29"/>
  <c r="B36" i="29"/>
  <c r="B40" i="29"/>
  <c r="B22" i="29"/>
  <c r="B51" i="29"/>
  <c r="F36" i="29"/>
  <c r="F4" i="29"/>
  <c r="F20" i="29"/>
  <c r="F12" i="29"/>
  <c r="F23" i="29"/>
  <c r="F34" i="29"/>
  <c r="F13" i="29"/>
  <c r="F19" i="29"/>
  <c r="F28" i="29"/>
  <c r="F24" i="29"/>
  <c r="F7" i="29"/>
  <c r="F38" i="29"/>
  <c r="F37" i="29"/>
  <c r="J40" i="29"/>
  <c r="J51" i="29"/>
  <c r="J50" i="29"/>
  <c r="J32" i="29"/>
  <c r="J23" i="29"/>
  <c r="J16" i="29"/>
  <c r="J46" i="29"/>
  <c r="J49" i="29"/>
  <c r="J36" i="29"/>
  <c r="J14" i="29"/>
  <c r="J47" i="29"/>
  <c r="J26" i="29"/>
  <c r="H40" i="29"/>
  <c r="H41" i="29"/>
  <c r="H29" i="29"/>
  <c r="H43" i="29"/>
  <c r="H44" i="29"/>
  <c r="H5" i="29"/>
  <c r="H36" i="29"/>
  <c r="H10" i="29"/>
  <c r="H47" i="29"/>
  <c r="H24" i="29"/>
  <c r="H39" i="29"/>
  <c r="D39" i="29"/>
  <c r="D35" i="29"/>
  <c r="D3" i="29"/>
  <c r="D48" i="29"/>
  <c r="D51" i="29"/>
  <c r="D22" i="29"/>
  <c r="D43" i="29"/>
  <c r="D18" i="29"/>
  <c r="D40" i="29"/>
  <c r="D30" i="29"/>
  <c r="D34" i="29"/>
  <c r="D27" i="29"/>
  <c r="B17" i="29"/>
  <c r="B18" i="29"/>
  <c r="B33" i="29"/>
  <c r="B27" i="29"/>
  <c r="B12" i="29"/>
  <c r="B32" i="29"/>
  <c r="B13" i="29"/>
  <c r="B31" i="29"/>
  <c r="B25" i="29"/>
  <c r="B29" i="29"/>
  <c r="B7" i="29"/>
  <c r="B14" i="29"/>
  <c r="F44" i="29"/>
  <c r="F11" i="29"/>
  <c r="F29" i="29"/>
  <c r="F40" i="29"/>
  <c r="F26" i="29"/>
  <c r="F35" i="29"/>
  <c r="F10" i="29"/>
  <c r="F46" i="29"/>
  <c r="F9" i="29"/>
  <c r="F21" i="29"/>
  <c r="F33" i="29"/>
  <c r="F32" i="29"/>
  <c r="J27" i="29"/>
  <c r="J29" i="29"/>
  <c r="J19" i="29"/>
  <c r="J13" i="29"/>
  <c r="J21" i="29"/>
  <c r="J8" i="29"/>
  <c r="J24" i="29"/>
  <c r="J10" i="29"/>
  <c r="J43" i="29"/>
  <c r="J12" i="29"/>
  <c r="J31" i="29"/>
  <c r="J41" i="29"/>
  <c r="J11" i="29"/>
  <c r="H28" i="29"/>
  <c r="H17" i="29"/>
  <c r="H45" i="29"/>
  <c r="H37" i="29"/>
  <c r="H18" i="29"/>
  <c r="H19" i="29"/>
  <c r="H46" i="29"/>
  <c r="H7" i="29"/>
  <c r="H51" i="29"/>
  <c r="H12" i="29"/>
  <c r="H35" i="29"/>
  <c r="H25" i="29"/>
  <c r="H8" i="29"/>
  <c r="D41" i="29"/>
  <c r="D4" i="29"/>
  <c r="D15" i="29"/>
  <c r="D28" i="29"/>
  <c r="D8" i="29"/>
  <c r="D29" i="29"/>
  <c r="D38" i="29"/>
  <c r="D5" i="29"/>
  <c r="D23" i="29"/>
  <c r="D50" i="29"/>
  <c r="D16" i="29"/>
  <c r="D10" i="29"/>
  <c r="D32" i="29"/>
  <c r="B39" i="29"/>
  <c r="B46" i="29"/>
  <c r="B38" i="29"/>
  <c r="B11" i="29"/>
  <c r="B6" i="29"/>
  <c r="B10" i="29"/>
  <c r="B48" i="29"/>
  <c r="B35" i="29"/>
  <c r="B24" i="29"/>
  <c r="B5" i="29"/>
  <c r="B47" i="29"/>
  <c r="B19" i="29"/>
  <c r="F42" i="29"/>
  <c r="F47" i="29"/>
  <c r="F5" i="29"/>
  <c r="F31" i="29"/>
  <c r="F49" i="29"/>
  <c r="F50" i="29"/>
  <c r="F27" i="29"/>
  <c r="F48" i="29"/>
  <c r="F51" i="29"/>
  <c r="F6" i="29"/>
  <c r="F41" i="29"/>
  <c r="F17" i="29"/>
  <c r="J38" i="29"/>
  <c r="J18" i="29"/>
  <c r="J20" i="29"/>
  <c r="J37" i="29"/>
  <c r="J28" i="29"/>
  <c r="J34" i="29"/>
  <c r="J15" i="29"/>
  <c r="J25" i="29"/>
  <c r="J22" i="29"/>
  <c r="J30" i="29"/>
  <c r="J3" i="29"/>
  <c r="J17" i="29"/>
  <c r="H26" i="29"/>
  <c r="H22" i="29"/>
  <c r="H31" i="29"/>
  <c r="H34" i="29"/>
  <c r="H30" i="29"/>
  <c r="H50" i="29"/>
  <c r="H4" i="29"/>
  <c r="H23" i="29"/>
  <c r="H33" i="29"/>
  <c r="H32" i="29"/>
  <c r="H38" i="29"/>
  <c r="H13" i="29"/>
  <c r="H6" i="29"/>
  <c r="H9" i="29"/>
  <c r="H49" i="29"/>
  <c r="D36" i="29"/>
  <c r="D37" i="29"/>
  <c r="D47" i="29"/>
  <c r="D31" i="29"/>
  <c r="D6" i="29"/>
  <c r="D26" i="29"/>
  <c r="D49" i="29"/>
  <c r="D45" i="29"/>
  <c r="D12" i="29"/>
  <c r="D44" i="29"/>
  <c r="D14" i="29"/>
  <c r="D19" i="29"/>
  <c r="B4" i="29"/>
  <c r="B49" i="29"/>
  <c r="B42" i="29"/>
  <c r="B16" i="29"/>
  <c r="B21" i="29"/>
  <c r="B50" i="29"/>
  <c r="B9" i="29"/>
  <c r="B15" i="29"/>
  <c r="B45" i="29"/>
  <c r="B26" i="29"/>
  <c r="B8" i="29"/>
  <c r="B23" i="29"/>
  <c r="B34" i="29"/>
  <c r="F18" i="29"/>
  <c r="F15" i="29"/>
  <c r="F39" i="29"/>
  <c r="F30" i="29"/>
  <c r="F8" i="29"/>
  <c r="F16" i="29"/>
  <c r="F43" i="29"/>
  <c r="F45" i="29"/>
  <c r="F3" i="29"/>
  <c r="F25" i="29"/>
  <c r="F22" i="29"/>
  <c r="F14" i="29"/>
  <c r="J48" i="29"/>
  <c r="J4" i="29"/>
  <c r="J42" i="29"/>
  <c r="J45" i="29"/>
  <c r="J33" i="29"/>
  <c r="J35" i="29"/>
  <c r="J44" i="29"/>
  <c r="J39" i="29"/>
  <c r="J7" i="29"/>
  <c r="J9" i="29"/>
  <c r="J6" i="29"/>
  <c r="J5" i="29"/>
  <c r="H27" i="29"/>
  <c r="H16" i="29"/>
  <c r="H14" i="29"/>
  <c r="H42" i="29"/>
  <c r="H15" i="29"/>
  <c r="H20" i="29"/>
  <c r="H3" i="29"/>
  <c r="H21" i="29"/>
  <c r="H11" i="29"/>
  <c r="H48" i="29"/>
  <c r="B1" i="39"/>
  <c r="B2" i="10" l="1"/>
  <c r="D2" i="10"/>
  <c r="J2" i="10"/>
  <c r="A11" i="38" l="1"/>
  <c r="A10" i="38"/>
  <c r="A9" i="38"/>
  <c r="A8" i="38"/>
  <c r="A7" i="38"/>
  <c r="A6" i="38"/>
  <c r="A5" i="38"/>
  <c r="A4" i="38"/>
  <c r="A3" i="38"/>
  <c r="A2" i="38"/>
  <c r="A11" i="37"/>
  <c r="A10" i="37"/>
  <c r="A9" i="37"/>
  <c r="A8" i="37"/>
  <c r="A7" i="37"/>
  <c r="A6" i="37"/>
  <c r="A5" i="37"/>
  <c r="A4" i="37"/>
  <c r="A3" i="37"/>
  <c r="A2" i="37"/>
  <c r="A11" i="36"/>
  <c r="A10" i="36"/>
  <c r="A9" i="36"/>
  <c r="A8" i="36"/>
  <c r="A7" i="36"/>
  <c r="A6" i="36"/>
  <c r="A5" i="36"/>
  <c r="A4" i="36"/>
  <c r="A3" i="36"/>
  <c r="A2" i="36"/>
  <c r="I1" i="24"/>
  <c r="I1" i="21"/>
  <c r="BQ8" i="24"/>
  <c r="DI57" i="24"/>
  <c r="AI46" i="24"/>
  <c r="CX53" i="24"/>
  <c r="AI32" i="24"/>
  <c r="X46" i="24"/>
  <c r="CB26" i="24"/>
  <c r="BQ26" i="24"/>
  <c r="X31" i="24"/>
  <c r="X37" i="24"/>
  <c r="BF37" i="24"/>
  <c r="CM57" i="24"/>
  <c r="BQ44" i="24"/>
  <c r="AI6" i="24"/>
  <c r="BF50" i="24"/>
  <c r="AI50" i="24"/>
  <c r="CX47" i="24"/>
  <c r="DI37" i="24"/>
  <c r="X10" i="24"/>
  <c r="X19" i="24"/>
  <c r="CB36" i="24"/>
  <c r="X14" i="24"/>
  <c r="AI33" i="24"/>
  <c r="AU52" i="24"/>
  <c r="DT20" i="24"/>
  <c r="CM31" i="24"/>
  <c r="CM39" i="24"/>
  <c r="X21" i="24"/>
  <c r="CB38" i="24"/>
  <c r="AU45" i="24"/>
  <c r="AI25" i="24"/>
  <c r="BF33" i="24"/>
  <c r="CM12" i="24"/>
  <c r="CX31" i="24"/>
  <c r="AU46" i="24"/>
  <c r="CB6" i="24"/>
  <c r="CM47" i="24"/>
  <c r="CM8" i="24"/>
  <c r="CX27" i="24"/>
  <c r="DI46" i="24"/>
  <c r="DT43" i="24"/>
  <c r="AI18" i="24"/>
  <c r="AI26" i="24"/>
  <c r="DT46" i="24"/>
  <c r="AU41" i="24"/>
  <c r="AU7" i="24"/>
  <c r="BQ41" i="24"/>
  <c r="AI19" i="24"/>
  <c r="AU29" i="24"/>
  <c r="DT14" i="24"/>
  <c r="CB53" i="24"/>
  <c r="CB46" i="24"/>
  <c r="CX10" i="24"/>
  <c r="DI29" i="24"/>
  <c r="DT34" i="24"/>
  <c r="CB52" i="24"/>
  <c r="CM5" i="24"/>
  <c r="DT31" i="24"/>
  <c r="CB55" i="24"/>
  <c r="DI48" i="24"/>
  <c r="AU10" i="24"/>
  <c r="CB49" i="24"/>
  <c r="DT28" i="24"/>
  <c r="AU20" i="24"/>
  <c r="BF22" i="24"/>
  <c r="AI38" i="24"/>
  <c r="AU53" i="24"/>
  <c r="AU57" i="24"/>
  <c r="BQ15" i="24"/>
  <c r="BQ19" i="24"/>
  <c r="CB32" i="24"/>
  <c r="AU22" i="24"/>
  <c r="AU34" i="24"/>
  <c r="BF39" i="24"/>
  <c r="AU42" i="24"/>
  <c r="BF47" i="24"/>
  <c r="AU50" i="24"/>
  <c r="BF55" i="24"/>
  <c r="CX26" i="24"/>
  <c r="BF28" i="24"/>
  <c r="BQ25" i="24"/>
  <c r="BQ45" i="24"/>
  <c r="CB42" i="24"/>
  <c r="CM7" i="24"/>
  <c r="CX6" i="24"/>
  <c r="BF49" i="24"/>
  <c r="BQ22" i="24"/>
  <c r="CB11" i="24"/>
  <c r="BQ30" i="24"/>
  <c r="CB19" i="24"/>
  <c r="BQ38" i="24"/>
  <c r="CB27" i="24"/>
  <c r="BQ37" i="24"/>
  <c r="CB34" i="24"/>
  <c r="CB54" i="24"/>
  <c r="CM51" i="24"/>
  <c r="CX18" i="24"/>
  <c r="DI17" i="24"/>
  <c r="BQ58" i="24"/>
  <c r="CB31" i="24"/>
  <c r="CM20" i="24"/>
  <c r="CB39" i="24"/>
  <c r="CM28" i="24"/>
  <c r="CB47" i="24"/>
  <c r="CM36" i="24"/>
  <c r="CX41" i="24"/>
  <c r="CM38" i="24"/>
  <c r="CX45" i="24"/>
  <c r="CX57" i="24"/>
  <c r="DT9" i="24"/>
  <c r="DT21" i="24"/>
  <c r="DT55" i="24"/>
  <c r="AI21" i="24"/>
  <c r="CM53" i="24"/>
  <c r="DI15" i="24"/>
  <c r="CX8" i="24"/>
  <c r="DI23" i="24"/>
  <c r="CX16" i="24"/>
  <c r="DI31" i="24"/>
  <c r="CX9" i="24"/>
  <c r="CX49" i="24"/>
  <c r="DI56" i="24"/>
  <c r="DT13" i="24"/>
  <c r="DT47" i="24"/>
  <c r="AI13" i="24"/>
  <c r="AI41" i="24"/>
  <c r="AU32" i="24"/>
  <c r="DI11" i="24"/>
  <c r="DT24" i="24"/>
  <c r="DT42" i="24"/>
  <c r="DI36" i="24"/>
  <c r="DT32" i="24"/>
  <c r="DT50" i="24"/>
  <c r="DI44" i="24"/>
  <c r="DT40" i="24"/>
  <c r="DT58" i="24"/>
  <c r="CB19" i="21"/>
  <c r="BQ14" i="21"/>
  <c r="CX7" i="21"/>
  <c r="BF41" i="21"/>
  <c r="AU47" i="21"/>
  <c r="BF23" i="21"/>
  <c r="AI55" i="21"/>
  <c r="DI48" i="21"/>
  <c r="X5" i="21"/>
  <c r="AI19" i="21"/>
  <c r="AU18" i="21"/>
  <c r="X8" i="21"/>
  <c r="DT34" i="21"/>
  <c r="AI51" i="21"/>
  <c r="BF49" i="21"/>
  <c r="DI46" i="21"/>
  <c r="CX24" i="21"/>
  <c r="CX41" i="21"/>
  <c r="AU44" i="21"/>
  <c r="BQ36" i="21"/>
  <c r="BF39" i="21"/>
  <c r="BF14" i="21"/>
  <c r="CM26" i="21"/>
  <c r="AU50" i="21"/>
  <c r="DT32" i="21"/>
  <c r="X43" i="21"/>
  <c r="AU27" i="21"/>
  <c r="BF18" i="21"/>
  <c r="DT25" i="21"/>
  <c r="BF25" i="21"/>
  <c r="X57" i="21"/>
  <c r="AI42" i="21"/>
  <c r="X25" i="21"/>
  <c r="BQ46" i="21"/>
  <c r="AI37" i="21"/>
  <c r="BF43" i="21"/>
  <c r="BQ8" i="21"/>
  <c r="DI15" i="21"/>
  <c r="AI33" i="21"/>
  <c r="AU48" i="21"/>
  <c r="DT29" i="21"/>
  <c r="CB43" i="21"/>
  <c r="DI18" i="21"/>
  <c r="CM30" i="21"/>
  <c r="CM40" i="21"/>
  <c r="DT35" i="21"/>
  <c r="CB45" i="21"/>
  <c r="BQ25" i="21"/>
  <c r="AI38" i="21"/>
  <c r="CB22" i="21"/>
  <c r="CB46" i="21"/>
  <c r="BQ19" i="21"/>
  <c r="X20" i="21"/>
  <c r="DT10" i="21"/>
  <c r="CB14" i="21"/>
  <c r="CX50" i="21"/>
  <c r="CM17" i="21"/>
  <c r="X12" i="21"/>
  <c r="DI33" i="21"/>
  <c r="X42" i="21"/>
  <c r="AI57" i="21"/>
  <c r="CB36" i="21"/>
  <c r="AI13" i="21"/>
  <c r="BF54" i="21"/>
  <c r="CM22" i="21"/>
  <c r="CB7" i="21"/>
  <c r="CX54" i="21"/>
  <c r="X34" i="21"/>
  <c r="AI49" i="21"/>
  <c r="AU25" i="21"/>
  <c r="BF38" i="21"/>
  <c r="X54" i="21"/>
  <c r="X36" i="21"/>
  <c r="BQ56" i="21"/>
  <c r="DI56" i="21"/>
  <c r="CB11" i="21"/>
  <c r="BF53" i="21"/>
  <c r="AI32" i="21"/>
  <c r="AI45" i="21"/>
  <c r="BF5" i="21"/>
  <c r="BF9" i="21"/>
  <c r="BQ42" i="21"/>
  <c r="AI39" i="21"/>
  <c r="X33" i="21"/>
  <c r="AU11" i="21"/>
  <c r="DI24" i="21"/>
  <c r="BQ43" i="21"/>
  <c r="BQ47" i="21"/>
  <c r="BQ45" i="21"/>
  <c r="CB10" i="21"/>
  <c r="CM23" i="21"/>
  <c r="CM27" i="21"/>
  <c r="CX42" i="21"/>
  <c r="CX46" i="21"/>
  <c r="DT6" i="21"/>
  <c r="CB56" i="21"/>
  <c r="CM21" i="21"/>
  <c r="CX20" i="21"/>
  <c r="CM46" i="21"/>
  <c r="CB41" i="21"/>
  <c r="CM54" i="21"/>
  <c r="X6" i="21"/>
  <c r="CX26" i="21"/>
  <c r="CM53" i="21"/>
  <c r="CX52" i="21"/>
  <c r="DI19" i="21"/>
  <c r="DT16" i="21"/>
  <c r="DT36" i="21"/>
  <c r="CM34" i="21"/>
  <c r="CX49" i="21"/>
  <c r="CX6" i="21"/>
  <c r="DI21" i="21"/>
  <c r="CX14" i="21"/>
  <c r="DI29" i="21"/>
  <c r="CB34" i="21"/>
  <c r="X44" i="21"/>
  <c r="CX13" i="21"/>
  <c r="DI28" i="21"/>
  <c r="DI32" i="21"/>
  <c r="CX56" i="24"/>
  <c r="X35" i="24"/>
  <c r="DT25" i="24"/>
  <c r="CB44" i="24"/>
  <c r="X27" i="24"/>
  <c r="CM56" i="24"/>
  <c r="CX55" i="24"/>
  <c r="CB8" i="24"/>
  <c r="CM46" i="24"/>
  <c r="CX39" i="24"/>
  <c r="AI42" i="24"/>
  <c r="AI48" i="24"/>
  <c r="CM34" i="24"/>
  <c r="CM48" i="24"/>
  <c r="DI20" i="24"/>
  <c r="DI12" i="24"/>
  <c r="X6" i="24"/>
  <c r="AU13" i="24"/>
  <c r="AI37" i="24"/>
  <c r="X53" i="24"/>
  <c r="CM15" i="24"/>
  <c r="CM25" i="24"/>
  <c r="CX44" i="24"/>
  <c r="DT8" i="24"/>
  <c r="AI57" i="24"/>
  <c r="AI27" i="24"/>
  <c r="AI35" i="24"/>
  <c r="X55" i="24"/>
  <c r="CM17" i="24"/>
  <c r="DT11" i="24"/>
  <c r="DT56" i="24"/>
  <c r="BQ6" i="24"/>
  <c r="X29" i="24"/>
  <c r="AI31" i="24"/>
  <c r="BF8" i="24"/>
  <c r="CB40" i="24"/>
  <c r="CX28" i="24"/>
  <c r="X49" i="24"/>
  <c r="AU15" i="24"/>
  <c r="BF32" i="24"/>
  <c r="AI40" i="24"/>
  <c r="CX21" i="24"/>
  <c r="CX29" i="24"/>
  <c r="AI15" i="24"/>
  <c r="AU8" i="24"/>
  <c r="AU27" i="24"/>
  <c r="CB58" i="24"/>
  <c r="CX22" i="24"/>
  <c r="AI22" i="24"/>
  <c r="X36" i="24"/>
  <c r="CM32" i="24"/>
  <c r="X40" i="24"/>
  <c r="AU6" i="24"/>
  <c r="BF23" i="24"/>
  <c r="AI23" i="24"/>
  <c r="X54" i="24"/>
  <c r="AI9" i="24"/>
  <c r="X38" i="24"/>
  <c r="CX46" i="24"/>
  <c r="X44" i="24"/>
  <c r="BF15" i="24"/>
  <c r="CM6" i="24"/>
  <c r="AU12" i="24"/>
  <c r="BF9" i="24"/>
  <c r="CX24" i="24"/>
  <c r="AI55" i="24"/>
  <c r="BF7" i="24"/>
  <c r="BF19" i="24"/>
  <c r="BQ24" i="24"/>
  <c r="BQ36" i="24"/>
  <c r="CB41" i="24"/>
  <c r="AU31" i="24"/>
  <c r="AU51" i="24"/>
  <c r="BF48" i="24"/>
  <c r="AU59" i="24"/>
  <c r="BF56" i="24"/>
  <c r="BF12" i="24"/>
  <c r="BQ9" i="24"/>
  <c r="DI7" i="24"/>
  <c r="BF45" i="24"/>
  <c r="BQ34" i="24"/>
  <c r="CB7" i="24"/>
  <c r="CB51" i="24"/>
  <c r="CM24" i="24"/>
  <c r="CX15" i="24"/>
  <c r="BF26" i="24"/>
  <c r="BQ39" i="24"/>
  <c r="BF34" i="24"/>
  <c r="BQ47" i="24"/>
  <c r="BF42" i="24"/>
  <c r="BQ55" i="24"/>
  <c r="AI43" i="24"/>
  <c r="BQ54" i="24"/>
  <c r="CB43" i="24"/>
  <c r="CM16" i="24"/>
  <c r="CX7" i="24"/>
  <c r="CX35" i="24"/>
  <c r="DI26" i="24"/>
  <c r="BQ35" i="24"/>
  <c r="CB48" i="24"/>
  <c r="BQ43" i="24"/>
  <c r="CB56" i="24"/>
  <c r="BQ51" i="24"/>
  <c r="CM9" i="24"/>
  <c r="AU26" i="24"/>
  <c r="DI22" i="24"/>
  <c r="CM55" i="24"/>
  <c r="CX54" i="24"/>
  <c r="DI21" i="24"/>
  <c r="DT18" i="24"/>
  <c r="X13" i="24"/>
  <c r="X47" i="24"/>
  <c r="CX5" i="24"/>
  <c r="CX17" i="24"/>
  <c r="DI24" i="24"/>
  <c r="CX25" i="24"/>
  <c r="DI32" i="24"/>
  <c r="CX33" i="24"/>
  <c r="DI40" i="24"/>
  <c r="CX43" i="24"/>
  <c r="DI13" i="24"/>
  <c r="DT10" i="24"/>
  <c r="X5" i="24"/>
  <c r="X39" i="24"/>
  <c r="X43" i="24"/>
  <c r="AU5" i="24"/>
  <c r="DI16" i="24"/>
  <c r="DI28" i="24"/>
  <c r="X8" i="24"/>
  <c r="X26" i="24"/>
  <c r="DI53" i="24"/>
  <c r="X16" i="24"/>
  <c r="X34" i="24"/>
  <c r="DT6" i="24"/>
  <c r="X24" i="24"/>
  <c r="X42" i="24"/>
  <c r="BF16" i="21"/>
  <c r="BF24" i="21"/>
  <c r="AI43" i="21"/>
  <c r="DI5" i="21"/>
  <c r="DI50" i="21"/>
  <c r="AU38" i="21"/>
  <c r="BQ28" i="21"/>
  <c r="AI27" i="21"/>
  <c r="DI20" i="21"/>
  <c r="AI36" i="21"/>
  <c r="X14" i="21"/>
  <c r="AU35" i="21"/>
  <c r="CX44" i="21"/>
  <c r="X56" i="21"/>
  <c r="X10" i="21"/>
  <c r="BQ35" i="21"/>
  <c r="X40" i="21"/>
  <c r="BF31" i="21"/>
  <c r="DT20" i="21"/>
  <c r="AU22" i="21"/>
  <c r="AU23" i="21"/>
  <c r="AU31" i="21"/>
  <c r="BF48" i="21"/>
  <c r="BF21" i="21"/>
  <c r="CM7" i="21"/>
  <c r="AI24" i="21"/>
  <c r="AU53" i="21"/>
  <c r="BF52" i="21"/>
  <c r="BF17" i="21"/>
  <c r="BQ26" i="21"/>
  <c r="DI37" i="21"/>
  <c r="AU57" i="21"/>
  <c r="BQ10" i="21"/>
  <c r="BQ49" i="21"/>
  <c r="AU26" i="21"/>
  <c r="BQ44" i="21"/>
  <c r="AI44" i="21"/>
  <c r="CB54" i="21"/>
  <c r="AI21" i="21"/>
  <c r="BF35" i="21"/>
  <c r="BF42" i="21"/>
  <c r="BQ50" i="21"/>
  <c r="DI52" i="21"/>
  <c r="BQ18" i="21"/>
  <c r="CM52" i="21"/>
  <c r="BQ37" i="21"/>
  <c r="BF10" i="21"/>
  <c r="BQ59" i="21"/>
  <c r="AU45" i="21"/>
  <c r="CB26" i="21"/>
  <c r="BQ11" i="21"/>
  <c r="CB16" i="21"/>
  <c r="X37" i="21"/>
  <c r="DT44" i="21"/>
  <c r="CB18" i="21"/>
  <c r="DT18" i="21"/>
  <c r="CB28" i="21"/>
  <c r="X29" i="21"/>
  <c r="DT12" i="21"/>
  <c r="AI14" i="21"/>
  <c r="AU21" i="21"/>
  <c r="CM15" i="21"/>
  <c r="AU28" i="21"/>
  <c r="DT58" i="21"/>
  <c r="BQ16" i="21"/>
  <c r="X21" i="21"/>
  <c r="DI35" i="21"/>
  <c r="AI6" i="21"/>
  <c r="AU13" i="21"/>
  <c r="AU42" i="21"/>
  <c r="X11" i="21"/>
  <c r="AI18" i="21"/>
  <c r="X53" i="21"/>
  <c r="CM14" i="21"/>
  <c r="BQ55" i="21"/>
  <c r="CM16" i="21"/>
  <c r="X26" i="21"/>
  <c r="AI41" i="21"/>
  <c r="AU55" i="24"/>
  <c r="BQ46" i="24"/>
  <c r="AI36" i="24"/>
  <c r="AU47" i="24"/>
  <c r="BF35" i="24"/>
  <c r="X23" i="24"/>
  <c r="CM30" i="24"/>
  <c r="CX11" i="24"/>
  <c r="BF14" i="24"/>
  <c r="BF17" i="24"/>
  <c r="BQ23" i="24"/>
  <c r="BF18" i="24"/>
  <c r="AI54" i="24"/>
  <c r="AI44" i="24"/>
  <c r="CB23" i="24"/>
  <c r="DT37" i="24"/>
  <c r="BQ14" i="24"/>
  <c r="DT5" i="24"/>
  <c r="AI56" i="24"/>
  <c r="AI34" i="24"/>
  <c r="CM49" i="24"/>
  <c r="AI5" i="24"/>
  <c r="AU24" i="24"/>
  <c r="BF41" i="24"/>
  <c r="AU48" i="24"/>
  <c r="CX30" i="24"/>
  <c r="CX38" i="24"/>
  <c r="CB35" i="24"/>
  <c r="AI30" i="24"/>
  <c r="BF54" i="24"/>
  <c r="AU16" i="24"/>
  <c r="BQ50" i="24"/>
  <c r="CM40" i="24"/>
  <c r="AU38" i="24"/>
  <c r="DI35" i="24"/>
  <c r="DT44" i="24"/>
  <c r="X32" i="24"/>
  <c r="CM52" i="24"/>
  <c r="DI18" i="24"/>
  <c r="DT35" i="24"/>
  <c r="AU39" i="24"/>
  <c r="X11" i="24"/>
  <c r="DI52" i="24"/>
  <c r="AI49" i="24"/>
  <c r="AI8" i="24"/>
  <c r="BF24" i="24"/>
  <c r="X12" i="24"/>
  <c r="AI14" i="24"/>
  <c r="DT53" i="24"/>
  <c r="AI17" i="24"/>
  <c r="X50" i="24"/>
  <c r="CM43" i="24"/>
  <c r="DI9" i="24"/>
  <c r="DT26" i="24"/>
  <c r="DT54" i="24"/>
  <c r="CX12" i="24"/>
  <c r="CX20" i="24"/>
  <c r="CB17" i="24"/>
  <c r="AI47" i="24"/>
  <c r="DT22" i="24"/>
  <c r="BF27" i="24"/>
  <c r="AI10" i="24"/>
  <c r="AU56" i="24"/>
  <c r="AU9" i="24"/>
  <c r="DI5" i="24"/>
  <c r="AU19" i="24"/>
  <c r="BF16" i="24"/>
  <c r="BF36" i="24"/>
  <c r="BQ33" i="24"/>
  <c r="BQ53" i="24"/>
  <c r="CB50" i="24"/>
  <c r="AU40" i="24"/>
  <c r="BF13" i="24"/>
  <c r="BF57" i="24"/>
  <c r="BF21" i="24"/>
  <c r="BQ10" i="24"/>
  <c r="BF29" i="24"/>
  <c r="BQ18" i="24"/>
  <c r="AU49" i="24"/>
  <c r="BQ7" i="24"/>
  <c r="BQ11" i="24"/>
  <c r="CB24" i="24"/>
  <c r="CB28" i="24"/>
  <c r="CM41" i="24"/>
  <c r="BF31" i="24"/>
  <c r="BF43" i="24"/>
  <c r="BQ48" i="24"/>
  <c r="BF51" i="24"/>
  <c r="BQ56" i="24"/>
  <c r="BF59" i="24"/>
  <c r="CB9" i="24"/>
  <c r="BF58" i="24"/>
  <c r="CB16" i="24"/>
  <c r="CB20" i="24"/>
  <c r="CM33" i="24"/>
  <c r="CM37" i="24"/>
  <c r="CX52" i="24"/>
  <c r="BQ40" i="24"/>
  <c r="BQ52" i="24"/>
  <c r="CB57" i="24"/>
  <c r="CB5" i="24"/>
  <c r="CM10" i="24"/>
  <c r="CB13" i="24"/>
  <c r="CM18" i="24"/>
  <c r="BF5" i="24"/>
  <c r="AI52" i="24"/>
  <c r="CX19" i="24"/>
  <c r="DI10" i="24"/>
  <c r="DI38" i="24"/>
  <c r="DT27" i="24"/>
  <c r="DT38" i="24"/>
  <c r="X56" i="24"/>
  <c r="CX14" i="24"/>
  <c r="CX34" i="24"/>
  <c r="DI33" i="24"/>
  <c r="CX42" i="24"/>
  <c r="DI41" i="24"/>
  <c r="CX50" i="24"/>
  <c r="DI49" i="24"/>
  <c r="X41" i="24"/>
  <c r="DI30" i="24"/>
  <c r="DT19" i="24"/>
  <c r="DT30" i="24"/>
  <c r="X48" i="24"/>
  <c r="AI7" i="24"/>
  <c r="AU14" i="24"/>
  <c r="DI25" i="24"/>
  <c r="DI45" i="24"/>
  <c r="DT33" i="24"/>
  <c r="DT51" i="24"/>
  <c r="DT15" i="24"/>
  <c r="DT41" i="24"/>
  <c r="DT59" i="24"/>
  <c r="DT23" i="24"/>
  <c r="DT49" i="24"/>
  <c r="CX39" i="21"/>
  <c r="CM33" i="21"/>
  <c r="CX56" i="21"/>
  <c r="BQ41" i="21"/>
  <c r="X52" i="21"/>
  <c r="CM48" i="21"/>
  <c r="BF47" i="21"/>
  <c r="BF7" i="21"/>
  <c r="BF19" i="21"/>
  <c r="X49" i="21"/>
  <c r="AU30" i="21"/>
  <c r="X13" i="21"/>
  <c r="CB31" i="21"/>
  <c r="X31" i="21"/>
  <c r="DI16" i="21"/>
  <c r="AU6" i="21"/>
  <c r="X48" i="21"/>
  <c r="X39" i="21"/>
  <c r="AU46" i="21"/>
  <c r="CX16" i="21"/>
  <c r="AI12" i="21"/>
  <c r="AU9" i="21"/>
  <c r="BF26" i="21"/>
  <c r="DT57" i="21"/>
  <c r="AU16" i="21"/>
  <c r="CX22" i="21"/>
  <c r="AI50" i="21"/>
  <c r="AU15" i="21"/>
  <c r="CB49" i="21"/>
  <c r="BF59" i="21"/>
  <c r="BF30" i="21"/>
  <c r="X35" i="21"/>
  <c r="BF36" i="21"/>
  <c r="DT27" i="21"/>
  <c r="AI11" i="21"/>
  <c r="AU52" i="21"/>
  <c r="AU33" i="21"/>
  <c r="BF50" i="21"/>
  <c r="X18" i="21"/>
  <c r="AU10" i="21"/>
  <c r="BQ6" i="21"/>
  <c r="CX5" i="21"/>
  <c r="BF57" i="21"/>
  <c r="DI55" i="21"/>
  <c r="CB23" i="21"/>
  <c r="DI6" i="21"/>
  <c r="CB37" i="21"/>
  <c r="BF44" i="21"/>
  <c r="CB38" i="21"/>
  <c r="DI58" i="21"/>
  <c r="CM39" i="21"/>
  <c r="CB8" i="21"/>
  <c r="BQ27" i="21"/>
  <c r="X46" i="21"/>
  <c r="CX37" i="21"/>
  <c r="CM31" i="21"/>
  <c r="BQ20" i="21"/>
  <c r="CM25" i="21"/>
  <c r="X38" i="21"/>
  <c r="DT46" i="21"/>
  <c r="AI31" i="21"/>
  <c r="X7" i="21"/>
  <c r="AI9" i="21"/>
  <c r="DI41" i="21"/>
  <c r="CB5" i="21"/>
  <c r="CB29" i="21"/>
  <c r="X30" i="21"/>
  <c r="DT14" i="21"/>
  <c r="AI23" i="21"/>
  <c r="AI28" i="21"/>
  <c r="AU59" i="21"/>
  <c r="X28" i="21"/>
  <c r="DT42" i="21"/>
  <c r="BF46" i="21"/>
  <c r="CM18" i="21"/>
  <c r="BQ58" i="21"/>
  <c r="AU40" i="21"/>
  <c r="X51" i="21"/>
  <c r="AU5" i="21"/>
  <c r="AU34" i="21"/>
  <c r="DT55" i="21"/>
  <c r="BF51" i="21"/>
  <c r="X50" i="21"/>
  <c r="AU12" i="21"/>
  <c r="AI30" i="21"/>
  <c r="X41" i="21"/>
  <c r="BQ23" i="21"/>
  <c r="CM5" i="21"/>
  <c r="CM9" i="21"/>
  <c r="BQ53" i="21"/>
  <c r="CB44" i="21"/>
  <c r="CM41" i="21"/>
  <c r="CX8" i="21"/>
  <c r="DI7" i="21"/>
  <c r="DI27" i="21"/>
  <c r="DT24" i="21"/>
  <c r="CB42" i="21"/>
  <c r="CM55" i="21"/>
  <c r="CM12" i="21"/>
  <c r="CX19" i="21"/>
  <c r="CM20" i="21"/>
  <c r="CX27" i="21"/>
  <c r="CM11" i="21"/>
  <c r="CM19" i="21"/>
  <c r="CX34" i="21"/>
  <c r="CX38" i="21"/>
  <c r="DI53" i="21"/>
  <c r="DI57" i="21"/>
  <c r="CM56" i="21"/>
  <c r="CX15" i="21"/>
  <c r="DI22" i="21"/>
  <c r="CX40" i="21"/>
  <c r="DI39" i="21"/>
  <c r="CX48" i="21"/>
  <c r="DI47" i="21"/>
  <c r="CM47" i="21"/>
  <c r="AI17" i="21"/>
  <c r="CX47" i="21"/>
  <c r="DI54" i="21"/>
  <c r="DT11" i="21"/>
  <c r="DT29" i="24"/>
  <c r="BF20" i="24"/>
  <c r="DT48" i="24"/>
  <c r="X45" i="24"/>
  <c r="CM44" i="24"/>
  <c r="AI29" i="24"/>
  <c r="BQ59" i="24"/>
  <c r="X9" i="24"/>
  <c r="CM13" i="24"/>
  <c r="AI20" i="24"/>
  <c r="CX37" i="24"/>
  <c r="DT45" i="24"/>
  <c r="X52" i="24"/>
  <c r="AI45" i="24"/>
  <c r="AI51" i="24"/>
  <c r="AU43" i="24"/>
  <c r="BF53" i="24"/>
  <c r="AU17" i="24"/>
  <c r="AU33" i="24"/>
  <c r="BQ16" i="24"/>
  <c r="CM50" i="24"/>
  <c r="BQ13" i="24"/>
  <c r="BQ20" i="24"/>
  <c r="CM54" i="24"/>
  <c r="CM11" i="24"/>
  <c r="CM27" i="24"/>
  <c r="CX40" i="24"/>
  <c r="AI12" i="24"/>
  <c r="DI6" i="24"/>
  <c r="CX32" i="24"/>
  <c r="X57" i="24"/>
  <c r="DT7" i="24"/>
  <c r="X25" i="24"/>
  <c r="AU32" i="21"/>
  <c r="AI29" i="21"/>
  <c r="BQ38" i="21"/>
  <c r="DT52" i="21"/>
  <c r="X32" i="21"/>
  <c r="BF56" i="21"/>
  <c r="CM49" i="21"/>
  <c r="BF40" i="21"/>
  <c r="CB17" i="21"/>
  <c r="BF12" i="21"/>
  <c r="BQ12" i="21"/>
  <c r="CB35" i="21"/>
  <c r="AI26" i="21"/>
  <c r="CB6" i="21"/>
  <c r="CB20" i="21"/>
  <c r="AI48" i="21"/>
  <c r="CB9" i="21"/>
  <c r="AI40" i="21"/>
  <c r="X19" i="21"/>
  <c r="BF27" i="21"/>
  <c r="AU51" i="21"/>
  <c r="CM42" i="21"/>
  <c r="AU29" i="21"/>
  <c r="AU19" i="21"/>
  <c r="CM57" i="21"/>
  <c r="BQ48" i="21"/>
  <c r="CM10" i="21"/>
  <c r="CX29" i="21"/>
  <c r="CB47" i="21"/>
  <c r="CX11" i="21"/>
  <c r="CX28" i="21"/>
  <c r="CX36" i="21"/>
  <c r="CM36" i="21"/>
  <c r="CX55" i="21"/>
  <c r="DT19" i="21"/>
  <c r="CX32" i="21"/>
  <c r="CX57" i="21"/>
  <c r="DI12" i="21"/>
  <c r="X27" i="21"/>
  <c r="DI11" i="21"/>
  <c r="DT28" i="21"/>
  <c r="DI23" i="21"/>
  <c r="DI43" i="21"/>
  <c r="DT40" i="21"/>
  <c r="DT13" i="21"/>
  <c r="DI8" i="21"/>
  <c r="DT21" i="21"/>
  <c r="AU20" i="21"/>
  <c r="AU49" i="21"/>
  <c r="BQ40" i="21"/>
  <c r="BQ30" i="21"/>
  <c r="BF20" i="21"/>
  <c r="BF33" i="21"/>
  <c r="CX9" i="21"/>
  <c r="BQ31" i="21"/>
  <c r="BQ51" i="21"/>
  <c r="CB48" i="21"/>
  <c r="AI47" i="21"/>
  <c r="DT43" i="21"/>
  <c r="DI44" i="21"/>
  <c r="CM29" i="21"/>
  <c r="CX43" i="21"/>
  <c r="CX12" i="21"/>
  <c r="X15" i="21"/>
  <c r="DT49" i="21"/>
  <c r="DI9" i="21"/>
  <c r="DI34" i="21"/>
  <c r="AI52" i="21"/>
  <c r="BF28" i="21"/>
  <c r="AU41" i="21"/>
  <c r="BQ17" i="21"/>
  <c r="CB30" i="21"/>
  <c r="AU54" i="24"/>
  <c r="X18" i="24"/>
  <c r="CX48" i="24"/>
  <c r="AU44" i="24"/>
  <c r="DT12" i="24"/>
  <c r="AU30" i="24"/>
  <c r="DT36" i="24"/>
  <c r="BF38" i="24"/>
  <c r="CB45" i="24"/>
  <c r="CB18" i="24"/>
  <c r="CB14" i="24"/>
  <c r="X30" i="24"/>
  <c r="DI58" i="24"/>
  <c r="X7" i="24"/>
  <c r="AU14" i="21"/>
  <c r="BF45" i="21"/>
  <c r="CX35" i="21"/>
  <c r="AU56" i="21"/>
  <c r="CB33" i="21"/>
  <c r="CM35" i="21"/>
  <c r="X9" i="21"/>
  <c r="CM8" i="21"/>
  <c r="AI56" i="21"/>
  <c r="CB40" i="21"/>
  <c r="CX51" i="21"/>
  <c r="DT15" i="21"/>
  <c r="CX18" i="21"/>
  <c r="CX21" i="21"/>
  <c r="CX23" i="21"/>
  <c r="CM13" i="21"/>
  <c r="DI14" i="21"/>
  <c r="DI51" i="21"/>
  <c r="DI59" i="21"/>
  <c r="BF37" i="21"/>
  <c r="AU58" i="21"/>
  <c r="BQ22" i="21"/>
  <c r="CB39" i="21"/>
  <c r="BQ29" i="24"/>
  <c r="BF10" i="24"/>
  <c r="AU21" i="24"/>
  <c r="DT17" i="24"/>
  <c r="BQ12" i="24"/>
  <c r="CB12" i="24"/>
  <c r="X20" i="24"/>
  <c r="AU11" i="24"/>
  <c r="AI28" i="24"/>
  <c r="DT52" i="24"/>
  <c r="CM14" i="24"/>
  <c r="DT39" i="24"/>
  <c r="AU37" i="24"/>
  <c r="AU18" i="24"/>
  <c r="AI53" i="24"/>
  <c r="BQ32" i="24"/>
  <c r="DI39" i="24"/>
  <c r="BQ42" i="24"/>
  <c r="BF30" i="24"/>
  <c r="BF46" i="24"/>
  <c r="BQ28" i="24"/>
  <c r="BF40" i="24"/>
  <c r="CB10" i="24"/>
  <c r="CB25" i="24"/>
  <c r="DI8" i="24"/>
  <c r="CB22" i="24"/>
  <c r="DT57" i="24"/>
  <c r="DI55" i="24"/>
  <c r="CX23" i="24"/>
  <c r="DI50" i="24"/>
  <c r="DI47" i="24"/>
  <c r="AI24" i="24"/>
  <c r="X17" i="24"/>
  <c r="DI27" i="24"/>
  <c r="CM24" i="21"/>
  <c r="DT26" i="21"/>
  <c r="AI25" i="21"/>
  <c r="X22" i="21"/>
  <c r="AU54" i="21"/>
  <c r="AU43" i="21"/>
  <c r="BF32" i="21"/>
  <c r="CB53" i="21"/>
  <c r="CB52" i="21"/>
  <c r="CB32" i="21"/>
  <c r="AU55" i="21"/>
  <c r="DT23" i="21"/>
  <c r="BQ9" i="21"/>
  <c r="AI10" i="21"/>
  <c r="BQ29" i="21"/>
  <c r="BQ57" i="21"/>
  <c r="BQ54" i="21"/>
  <c r="AI53" i="21"/>
  <c r="BQ52" i="21"/>
  <c r="AI15" i="21"/>
  <c r="BF22" i="21"/>
  <c r="CB21" i="21"/>
  <c r="AI5" i="21"/>
  <c r="DT37" i="21"/>
  <c r="CB12" i="21"/>
  <c r="CB27" i="21"/>
  <c r="CM44" i="21"/>
  <c r="DI10" i="21"/>
  <c r="CB25" i="21"/>
  <c r="CB50" i="21"/>
  <c r="CB58" i="21"/>
  <c r="X23" i="21"/>
  <c r="CX17" i="21"/>
  <c r="DI36" i="21"/>
  <c r="DT53" i="21"/>
  <c r="DI13" i="21"/>
  <c r="DI30" i="21"/>
  <c r="DI38" i="21"/>
  <c r="AI8" i="21"/>
  <c r="DI45" i="21"/>
  <c r="DT45" i="21"/>
  <c r="CX45" i="21"/>
  <c r="DT5" i="21"/>
  <c r="DI17" i="21"/>
  <c r="DT30" i="21"/>
  <c r="DI25" i="21"/>
  <c r="DT38" i="21"/>
  <c r="AU37" i="21"/>
  <c r="BF11" i="21"/>
  <c r="DT33" i="21"/>
  <c r="BQ39" i="21"/>
  <c r="BF29" i="21"/>
  <c r="BF58" i="21"/>
  <c r="CB24" i="21"/>
  <c r="BQ7" i="21"/>
  <c r="CB13" i="21"/>
  <c r="AI22" i="21"/>
  <c r="CM6" i="21"/>
  <c r="CB59" i="21"/>
  <c r="CM37" i="21"/>
  <c r="DT7" i="21"/>
  <c r="DI31" i="21"/>
  <c r="CM50" i="21"/>
  <c r="DT8" i="21"/>
  <c r="DT22" i="21"/>
  <c r="DT39" i="21"/>
  <c r="DT47" i="21"/>
  <c r="DT50" i="21"/>
  <c r="BQ24" i="21"/>
  <c r="BQ13" i="21"/>
  <c r="BQ17" i="24"/>
  <c r="DI54" i="24"/>
  <c r="DT16" i="24"/>
  <c r="AU35" i="24"/>
  <c r="CM23" i="24"/>
  <c r="AU28" i="24"/>
  <c r="CB59" i="24"/>
  <c r="BF11" i="24"/>
  <c r="CM42" i="24"/>
  <c r="CB30" i="24"/>
  <c r="DI42" i="24"/>
  <c r="DI34" i="24"/>
  <c r="X33" i="24"/>
  <c r="X24" i="21"/>
  <c r="CB55" i="21"/>
  <c r="AI16" i="21"/>
  <c r="AU36" i="21"/>
  <c r="DT17" i="21"/>
  <c r="DT54" i="21"/>
  <c r="X45" i="21"/>
  <c r="BF34" i="21"/>
  <c r="CB51" i="21"/>
  <c r="CM32" i="21"/>
  <c r="CX10" i="21"/>
  <c r="CB57" i="21"/>
  <c r="CM51" i="21"/>
  <c r="CX31" i="21"/>
  <c r="DI49" i="21"/>
  <c r="DI26" i="21"/>
  <c r="DT48" i="21"/>
  <c r="AU24" i="21"/>
  <c r="BQ21" i="21"/>
  <c r="CM28" i="21"/>
  <c r="BQ34" i="21"/>
  <c r="CM35" i="24"/>
  <c r="BQ31" i="24"/>
  <c r="X51" i="24"/>
  <c r="BF52" i="24"/>
  <c r="BF6" i="24"/>
  <c r="CM29" i="24"/>
  <c r="X28" i="24"/>
  <c r="DI43" i="24"/>
  <c r="AI39" i="24"/>
  <c r="AI16" i="24"/>
  <c r="CM22" i="24"/>
  <c r="BF44" i="24"/>
  <c r="CM26" i="24"/>
  <c r="AI11" i="24"/>
  <c r="CB21" i="24"/>
  <c r="CX13" i="24"/>
  <c r="AU36" i="24"/>
  <c r="CB15" i="24"/>
  <c r="AU25" i="24"/>
  <c r="CM45" i="24"/>
  <c r="CB33" i="24"/>
  <c r="BQ5" i="24"/>
  <c r="BQ21" i="24"/>
  <c r="CB37" i="24"/>
  <c r="BQ49" i="24"/>
  <c r="CM19" i="24"/>
  <c r="CM21" i="24"/>
  <c r="DI59" i="24"/>
  <c r="CX51" i="24"/>
  <c r="DI14" i="24"/>
  <c r="DI51" i="24"/>
  <c r="AU23" i="24"/>
  <c r="DI19" i="24"/>
  <c r="X15" i="24"/>
  <c r="BF6" i="21"/>
  <c r="AI54" i="21"/>
  <c r="AU7" i="21"/>
  <c r="X16" i="21"/>
  <c r="BF55" i="21"/>
  <c r="BQ5" i="21"/>
  <c r="AI46" i="21"/>
  <c r="CM43" i="21"/>
  <c r="AI35" i="21"/>
  <c r="AI7" i="21"/>
  <c r="DT9" i="21"/>
  <c r="BQ32" i="21"/>
  <c r="BQ33" i="21"/>
  <c r="CB15" i="21"/>
  <c r="X55" i="21"/>
  <c r="BQ15" i="21"/>
  <c r="X47" i="21"/>
  <c r="BF13" i="21"/>
  <c r="CX33" i="21"/>
  <c r="AI20" i="21"/>
  <c r="AU39" i="21"/>
  <c r="DT41" i="21"/>
  <c r="CX25" i="21"/>
  <c r="CM45" i="21"/>
  <c r="AI34" i="21"/>
  <c r="DI42" i="21"/>
  <c r="CX53" i="21"/>
  <c r="CB29" i="24"/>
  <c r="BQ27" i="24"/>
  <c r="AU58" i="24"/>
  <c r="BF25" i="24"/>
  <c r="BQ57" i="24"/>
  <c r="CX36" i="24"/>
  <c r="X22" i="24"/>
  <c r="BF15" i="21"/>
  <c r="AU8" i="21"/>
  <c r="DT59" i="21"/>
  <c r="X17" i="21"/>
  <c r="AU17" i="21"/>
  <c r="DT51" i="21"/>
  <c r="CM38" i="21"/>
  <c r="DI40" i="21"/>
  <c r="CX30" i="21"/>
  <c r="DT31" i="21"/>
  <c r="DT56" i="21"/>
  <c r="BF8" i="21"/>
  <c r="D2" i="32" l="1"/>
  <c r="AB33" i="32" s="1"/>
  <c r="O28" i="31" s="1"/>
  <c r="C212" i="33"/>
  <c r="A211" i="33"/>
  <c r="D207" i="33"/>
  <c r="C207" i="33"/>
  <c r="D201" i="33"/>
  <c r="R20" i="33" s="1"/>
  <c r="C201" i="33"/>
  <c r="R19" i="33" s="1"/>
  <c r="A200" i="33"/>
  <c r="E190" i="33"/>
  <c r="Q20" i="33" s="1"/>
  <c r="D190" i="33"/>
  <c r="C190" i="33"/>
  <c r="Q18" i="33" s="1"/>
  <c r="A189" i="33"/>
  <c r="F185" i="33"/>
  <c r="F179" i="33" s="1"/>
  <c r="P20" i="33" s="1"/>
  <c r="E185" i="33"/>
  <c r="E179" i="33" s="1"/>
  <c r="P19" i="33" s="1"/>
  <c r="D185" i="33"/>
  <c r="D179" i="33" s="1"/>
  <c r="P18" i="33" s="1"/>
  <c r="C185" i="33"/>
  <c r="C179" i="33" s="1"/>
  <c r="P17" i="33" s="1"/>
  <c r="A178" i="33"/>
  <c r="G174" i="33"/>
  <c r="F174" i="33"/>
  <c r="E174" i="33"/>
  <c r="D174" i="33"/>
  <c r="C174" i="33"/>
  <c r="G168" i="33"/>
  <c r="O20" i="33" s="1"/>
  <c r="F168" i="33"/>
  <c r="O19" i="33" s="1"/>
  <c r="E168" i="33"/>
  <c r="D168" i="33"/>
  <c r="O17" i="33" s="1"/>
  <c r="C168" i="33"/>
  <c r="O16" i="33" s="1"/>
  <c r="A167" i="33"/>
  <c r="H163" i="33"/>
  <c r="G163" i="33"/>
  <c r="F163" i="33"/>
  <c r="E163" i="33"/>
  <c r="D163" i="33"/>
  <c r="C163" i="33"/>
  <c r="H157" i="33"/>
  <c r="N20" i="33" s="1"/>
  <c r="G157" i="33"/>
  <c r="N19" i="33" s="1"/>
  <c r="F157" i="33"/>
  <c r="N18" i="33" s="1"/>
  <c r="E157" i="33"/>
  <c r="N17" i="33" s="1"/>
  <c r="D157" i="33"/>
  <c r="N16" i="33" s="1"/>
  <c r="C157" i="33"/>
  <c r="N15" i="33" s="1"/>
  <c r="A156" i="33"/>
  <c r="I146" i="33"/>
  <c r="H146" i="33"/>
  <c r="G146" i="33"/>
  <c r="M18" i="33" s="1"/>
  <c r="F146" i="33"/>
  <c r="M17" i="33" s="1"/>
  <c r="E146" i="33"/>
  <c r="M16" i="33" s="1"/>
  <c r="D146" i="33"/>
  <c r="C146" i="33"/>
  <c r="M14" i="33" s="1"/>
  <c r="A145" i="33"/>
  <c r="J141" i="33"/>
  <c r="I141" i="33"/>
  <c r="H141" i="33"/>
  <c r="G141" i="33"/>
  <c r="F141" i="33"/>
  <c r="E141" i="33"/>
  <c r="D141" i="33"/>
  <c r="D135" i="33" s="1"/>
  <c r="L13" i="33" s="1"/>
  <c r="J135" i="33"/>
  <c r="L20" i="33" s="1"/>
  <c r="I135" i="33"/>
  <c r="L19" i="33" s="1"/>
  <c r="H135" i="33"/>
  <c r="L18" i="33" s="1"/>
  <c r="G135" i="33"/>
  <c r="L17" i="33" s="1"/>
  <c r="F135" i="33"/>
  <c r="L16" i="33" s="1"/>
  <c r="E135" i="33"/>
  <c r="L14" i="33" s="1"/>
  <c r="C135" i="33"/>
  <c r="A134" i="33"/>
  <c r="K130" i="33"/>
  <c r="K124" i="33" s="1"/>
  <c r="K20" i="33" s="1"/>
  <c r="J130" i="33"/>
  <c r="J124" i="33" s="1"/>
  <c r="K19" i="33" s="1"/>
  <c r="I130" i="33"/>
  <c r="I124" i="33" s="1"/>
  <c r="K18" i="33" s="1"/>
  <c r="H130" i="33"/>
  <c r="H124" i="33" s="1"/>
  <c r="K17" i="33" s="1"/>
  <c r="G130" i="33"/>
  <c r="G124" i="33" s="1"/>
  <c r="K16" i="33" s="1"/>
  <c r="F130" i="33"/>
  <c r="F124" i="33" s="1"/>
  <c r="K14" i="33" s="1"/>
  <c r="E130" i="33"/>
  <c r="E124" i="33" s="1"/>
  <c r="K13" i="33" s="1"/>
  <c r="D124" i="33"/>
  <c r="K15" i="33" s="1"/>
  <c r="C124" i="33"/>
  <c r="K12" i="33" s="1"/>
  <c r="A123" i="33"/>
  <c r="L119" i="33"/>
  <c r="L113" i="33" s="1"/>
  <c r="J20" i="33" s="1"/>
  <c r="K119" i="33"/>
  <c r="K113" i="33" s="1"/>
  <c r="J19" i="33" s="1"/>
  <c r="J119" i="33"/>
  <c r="J113" i="33" s="1"/>
  <c r="J18" i="33" s="1"/>
  <c r="I119" i="33"/>
  <c r="I113" i="33" s="1"/>
  <c r="J17" i="33" s="1"/>
  <c r="H119" i="33"/>
  <c r="H113" i="33" s="1"/>
  <c r="J16" i="33" s="1"/>
  <c r="G119" i="33"/>
  <c r="G113" i="33" s="1"/>
  <c r="J15" i="33" s="1"/>
  <c r="F119" i="33"/>
  <c r="F113" i="33" s="1"/>
  <c r="J14" i="33" s="1"/>
  <c r="E119" i="33"/>
  <c r="E113" i="33" s="1"/>
  <c r="J13" i="33" s="1"/>
  <c r="D119" i="33"/>
  <c r="D113" i="33" s="1"/>
  <c r="J12" i="33" s="1"/>
  <c r="C119" i="33"/>
  <c r="C113" i="33" s="1"/>
  <c r="J11" i="33" s="1"/>
  <c r="A112" i="33"/>
  <c r="M108" i="33"/>
  <c r="M102" i="33" s="1"/>
  <c r="I13" i="33" s="1"/>
  <c r="L108" i="33"/>
  <c r="L102" i="33" s="1"/>
  <c r="I20" i="33" s="1"/>
  <c r="K108" i="33"/>
  <c r="K102" i="33" s="1"/>
  <c r="I19" i="33" s="1"/>
  <c r="J108" i="33"/>
  <c r="J102" i="33" s="1"/>
  <c r="I18" i="33" s="1"/>
  <c r="I108" i="33"/>
  <c r="I102" i="33" s="1"/>
  <c r="I17" i="33" s="1"/>
  <c r="H108" i="33"/>
  <c r="H102" i="33" s="1"/>
  <c r="I16" i="33" s="1"/>
  <c r="G108" i="33"/>
  <c r="G102" i="33" s="1"/>
  <c r="I10" i="33" s="1"/>
  <c r="F102" i="33"/>
  <c r="I15" i="33" s="1"/>
  <c r="E102" i="33"/>
  <c r="I14" i="33" s="1"/>
  <c r="D102" i="33"/>
  <c r="I12" i="33" s="1"/>
  <c r="C102" i="33"/>
  <c r="I11" i="33" s="1"/>
  <c r="A101" i="33"/>
  <c r="N97" i="33"/>
  <c r="N91" i="33" s="1"/>
  <c r="H20" i="33" s="1"/>
  <c r="M97" i="33"/>
  <c r="M91" i="33" s="1"/>
  <c r="H19" i="33" s="1"/>
  <c r="L97" i="33"/>
  <c r="L91" i="33" s="1"/>
  <c r="H18" i="33" s="1"/>
  <c r="K97" i="33"/>
  <c r="K91" i="33" s="1"/>
  <c r="H17" i="33" s="1"/>
  <c r="J97" i="33"/>
  <c r="J91" i="33" s="1"/>
  <c r="H16" i="33" s="1"/>
  <c r="I97" i="33"/>
  <c r="I91" i="33" s="1"/>
  <c r="H15" i="33" s="1"/>
  <c r="H97" i="33"/>
  <c r="H91" i="33" s="1"/>
  <c r="H14" i="33" s="1"/>
  <c r="G97" i="33"/>
  <c r="G91" i="33" s="1"/>
  <c r="H13" i="33" s="1"/>
  <c r="F97" i="33"/>
  <c r="F91" i="33" s="1"/>
  <c r="H12" i="33" s="1"/>
  <c r="E97" i="33"/>
  <c r="E91" i="33" s="1"/>
  <c r="H11" i="33" s="1"/>
  <c r="D97" i="33"/>
  <c r="D91" i="33" s="1"/>
  <c r="H10" i="33" s="1"/>
  <c r="C91" i="33"/>
  <c r="H9" i="33" s="1"/>
  <c r="A90" i="33"/>
  <c r="O86" i="33"/>
  <c r="O80" i="33" s="1"/>
  <c r="G8" i="33" s="1"/>
  <c r="N86" i="33"/>
  <c r="N80" i="33" s="1"/>
  <c r="G16" i="33" s="1"/>
  <c r="M80" i="33"/>
  <c r="G20" i="33" s="1"/>
  <c r="L80" i="33"/>
  <c r="G19" i="33" s="1"/>
  <c r="K80" i="33"/>
  <c r="G18" i="33" s="1"/>
  <c r="J80" i="33"/>
  <c r="G17" i="33" s="1"/>
  <c r="I80" i="33"/>
  <c r="G15" i="33" s="1"/>
  <c r="H80" i="33"/>
  <c r="G14" i="33" s="1"/>
  <c r="G80" i="33"/>
  <c r="G13" i="33" s="1"/>
  <c r="F80" i="33"/>
  <c r="G12" i="33" s="1"/>
  <c r="E80" i="33"/>
  <c r="G11" i="33" s="1"/>
  <c r="D80" i="33"/>
  <c r="G10" i="33" s="1"/>
  <c r="C80" i="33"/>
  <c r="G9" i="33" s="1"/>
  <c r="A79" i="33"/>
  <c r="P69" i="33"/>
  <c r="F20" i="33" s="1"/>
  <c r="O69" i="33"/>
  <c r="F19" i="33" s="1"/>
  <c r="N69" i="33"/>
  <c r="F18" i="33" s="1"/>
  <c r="M69" i="33"/>
  <c r="F17" i="33" s="1"/>
  <c r="L69" i="33"/>
  <c r="F16" i="33" s="1"/>
  <c r="K69" i="33"/>
  <c r="F15" i="33" s="1"/>
  <c r="J69" i="33"/>
  <c r="F14" i="33" s="1"/>
  <c r="I69" i="33"/>
  <c r="F13" i="33" s="1"/>
  <c r="H69" i="33"/>
  <c r="F10" i="33" s="1"/>
  <c r="G69" i="33"/>
  <c r="F8" i="33" s="1"/>
  <c r="F69" i="33"/>
  <c r="F12" i="33" s="1"/>
  <c r="E69" i="33"/>
  <c r="F11" i="33" s="1"/>
  <c r="D69" i="33"/>
  <c r="F9" i="33" s="1"/>
  <c r="C69" i="33"/>
  <c r="F7" i="33" s="1"/>
  <c r="A68" i="33"/>
  <c r="Q64" i="33"/>
  <c r="Q58" i="33" s="1"/>
  <c r="E20" i="33" s="1"/>
  <c r="P64" i="33"/>
  <c r="P58" i="33" s="1"/>
  <c r="E19" i="33" s="1"/>
  <c r="O64" i="33"/>
  <c r="O58" i="33" s="1"/>
  <c r="E18" i="33" s="1"/>
  <c r="N64" i="33"/>
  <c r="N58" i="33" s="1"/>
  <c r="E17" i="33" s="1"/>
  <c r="M64" i="33"/>
  <c r="M58" i="33" s="1"/>
  <c r="E16" i="33" s="1"/>
  <c r="L64" i="33"/>
  <c r="L58" i="33" s="1"/>
  <c r="E15" i="33" s="1"/>
  <c r="K64" i="33"/>
  <c r="K58" i="33" s="1"/>
  <c r="E14" i="33" s="1"/>
  <c r="J64" i="33"/>
  <c r="J58" i="33" s="1"/>
  <c r="E13" i="33" s="1"/>
  <c r="I64" i="33"/>
  <c r="I58" i="33" s="1"/>
  <c r="E10" i="33" s="1"/>
  <c r="H64" i="33"/>
  <c r="H58" i="33" s="1"/>
  <c r="E8" i="33" s="1"/>
  <c r="G58" i="33"/>
  <c r="E12" i="33" s="1"/>
  <c r="F58" i="33"/>
  <c r="E11" i="33" s="1"/>
  <c r="E58" i="33"/>
  <c r="E9" i="33" s="1"/>
  <c r="D58" i="33"/>
  <c r="E7" i="33" s="1"/>
  <c r="C58" i="33"/>
  <c r="E6" i="33" s="1"/>
  <c r="A57" i="33"/>
  <c r="R52" i="33"/>
  <c r="Q52" i="33"/>
  <c r="P52" i="33"/>
  <c r="O52" i="33"/>
  <c r="R46" i="33"/>
  <c r="D10" i="33" s="1"/>
  <c r="Q46" i="33"/>
  <c r="D19" i="33" s="1"/>
  <c r="P46" i="33"/>
  <c r="D16" i="33" s="1"/>
  <c r="O46" i="33"/>
  <c r="D14" i="33" s="1"/>
  <c r="N46" i="33"/>
  <c r="D20" i="33" s="1"/>
  <c r="M46" i="33"/>
  <c r="D18" i="33" s="1"/>
  <c r="L46" i="33"/>
  <c r="D17" i="33" s="1"/>
  <c r="K46" i="33"/>
  <c r="D15" i="33" s="1"/>
  <c r="J46" i="33"/>
  <c r="D13" i="33" s="1"/>
  <c r="I46" i="33"/>
  <c r="D12" i="33" s="1"/>
  <c r="H46" i="33"/>
  <c r="D11" i="33" s="1"/>
  <c r="G46" i="33"/>
  <c r="D9" i="33" s="1"/>
  <c r="F46" i="33"/>
  <c r="D8" i="33" s="1"/>
  <c r="E46" i="33"/>
  <c r="D7" i="33" s="1"/>
  <c r="D46" i="33"/>
  <c r="D6" i="33" s="1"/>
  <c r="C46" i="33"/>
  <c r="D5" i="33" s="1"/>
  <c r="A45" i="33"/>
  <c r="S41" i="33"/>
  <c r="S35" i="33"/>
  <c r="C13" i="33" s="1"/>
  <c r="R35" i="33"/>
  <c r="C20" i="33" s="1"/>
  <c r="Q35" i="33"/>
  <c r="C19" i="33" s="1"/>
  <c r="P35" i="33"/>
  <c r="C18" i="33" s="1"/>
  <c r="O35" i="33"/>
  <c r="C17" i="33" s="1"/>
  <c r="N35" i="33"/>
  <c r="C16" i="33" s="1"/>
  <c r="M35" i="33"/>
  <c r="C15" i="33" s="1"/>
  <c r="L35" i="33"/>
  <c r="C14" i="33" s="1"/>
  <c r="K35" i="33"/>
  <c r="C12" i="33" s="1"/>
  <c r="J35" i="33"/>
  <c r="C11" i="33" s="1"/>
  <c r="I35" i="33"/>
  <c r="C10" i="33" s="1"/>
  <c r="H35" i="33"/>
  <c r="C9" i="33" s="1"/>
  <c r="G35" i="33"/>
  <c r="C8" i="33" s="1"/>
  <c r="F35" i="33"/>
  <c r="C7" i="33" s="1"/>
  <c r="E35" i="33"/>
  <c r="C6" i="33" s="1"/>
  <c r="D35" i="33"/>
  <c r="C5" i="33" s="1"/>
  <c r="C35" i="33"/>
  <c r="C4" i="33" s="1"/>
  <c r="T30" i="33"/>
  <c r="T24" i="33"/>
  <c r="B17" i="33" s="1"/>
  <c r="S24" i="33"/>
  <c r="B20" i="33" s="1"/>
  <c r="R24" i="33"/>
  <c r="B19" i="33" s="1"/>
  <c r="Q24" i="33"/>
  <c r="B18" i="33" s="1"/>
  <c r="P24" i="33"/>
  <c r="B16" i="33" s="1"/>
  <c r="O24" i="33"/>
  <c r="B15" i="33" s="1"/>
  <c r="N24" i="33"/>
  <c r="B14" i="33" s="1"/>
  <c r="M24" i="33"/>
  <c r="B13" i="33" s="1"/>
  <c r="L24" i="33"/>
  <c r="B12" i="33" s="1"/>
  <c r="K24" i="33"/>
  <c r="B11" i="33" s="1"/>
  <c r="J24" i="33"/>
  <c r="B10" i="33" s="1"/>
  <c r="I24" i="33"/>
  <c r="B9" i="33" s="1"/>
  <c r="H24" i="33"/>
  <c r="B8" i="33" s="1"/>
  <c r="G24" i="33"/>
  <c r="B7" i="33" s="1"/>
  <c r="F24" i="33"/>
  <c r="B6" i="33" s="1"/>
  <c r="E24" i="33"/>
  <c r="B5" i="33" s="1"/>
  <c r="D24" i="33"/>
  <c r="B4" i="33" s="1"/>
  <c r="C24" i="33"/>
  <c r="B3" i="33" s="1"/>
  <c r="S20" i="33"/>
  <c r="T19" i="33" s="1"/>
  <c r="M20" i="33"/>
  <c r="Q19" i="33"/>
  <c r="M19" i="33"/>
  <c r="O18" i="33"/>
  <c r="M15" i="33"/>
  <c r="L15" i="33"/>
  <c r="AI35" i="32"/>
  <c r="L35" i="32"/>
  <c r="K35" i="32"/>
  <c r="G35" i="32"/>
  <c r="D35" i="32"/>
  <c r="C35" i="32"/>
  <c r="AM34" i="32"/>
  <c r="AI34" i="32"/>
  <c r="K34" i="32"/>
  <c r="G34" i="32"/>
  <c r="C34" i="32"/>
  <c r="AN33" i="32"/>
  <c r="AM33" i="32"/>
  <c r="AI33" i="32"/>
  <c r="T33" i="32"/>
  <c r="K28" i="31" s="1"/>
  <c r="K33" i="32"/>
  <c r="G33" i="32"/>
  <c r="C33" i="32"/>
  <c r="AM32" i="32"/>
  <c r="AI32" i="32"/>
  <c r="AA32" i="32"/>
  <c r="S32" i="32"/>
  <c r="L32" i="32"/>
  <c r="G27" i="31" s="1"/>
  <c r="K32" i="32"/>
  <c r="G32" i="32"/>
  <c r="C32" i="32"/>
  <c r="BC31" i="32"/>
  <c r="AM31" i="32"/>
  <c r="AI31" i="32"/>
  <c r="AA31" i="32"/>
  <c r="S31" i="32"/>
  <c r="L31" i="32"/>
  <c r="G26" i="31" s="1"/>
  <c r="K31" i="32"/>
  <c r="G31" i="32"/>
  <c r="D31" i="32"/>
  <c r="C26" i="31" s="1"/>
  <c r="C31" i="32"/>
  <c r="BC30" i="32"/>
  <c r="AM30" i="32"/>
  <c r="AI30" i="32"/>
  <c r="AA30" i="32"/>
  <c r="S30" i="32"/>
  <c r="L30" i="32"/>
  <c r="G25" i="31" s="1"/>
  <c r="K30" i="32"/>
  <c r="G30" i="32"/>
  <c r="C30" i="32"/>
  <c r="BC29" i="32"/>
  <c r="AM29" i="32"/>
  <c r="AI29" i="32"/>
  <c r="AA29" i="32"/>
  <c r="S29" i="32"/>
  <c r="L29" i="32"/>
  <c r="G24" i="31" s="1"/>
  <c r="K29" i="32"/>
  <c r="G29" i="32"/>
  <c r="D29" i="32"/>
  <c r="C24" i="31" s="1"/>
  <c r="C29" i="32"/>
  <c r="BC28" i="32"/>
  <c r="AN28" i="32"/>
  <c r="U23" i="31" s="1"/>
  <c r="AM28" i="32"/>
  <c r="AI28" i="32"/>
  <c r="AB28" i="32"/>
  <c r="O23" i="31" s="1"/>
  <c r="AA28" i="32"/>
  <c r="S28" i="32"/>
  <c r="K28" i="32"/>
  <c r="G28" i="32"/>
  <c r="C28" i="32"/>
  <c r="BV27" i="32"/>
  <c r="AK22" i="31" s="1"/>
  <c r="BP27" i="32"/>
  <c r="BK27" i="32"/>
  <c r="BD27" i="32"/>
  <c r="AC22" i="31" s="1"/>
  <c r="BC27" i="32"/>
  <c r="AU27" i="32"/>
  <c r="AR27" i="32"/>
  <c r="W22" i="31" s="1"/>
  <c r="AM27" i="32"/>
  <c r="AI27" i="32"/>
  <c r="AE27" i="32"/>
  <c r="AB27" i="32"/>
  <c r="O22" i="31" s="1"/>
  <c r="AA27" i="32"/>
  <c r="W27" i="32"/>
  <c r="S27" i="32"/>
  <c r="K27" i="32"/>
  <c r="G27" i="32"/>
  <c r="C27" i="32"/>
  <c r="BU26" i="32"/>
  <c r="BP26" i="32"/>
  <c r="BL26" i="32"/>
  <c r="AG21" i="31" s="1"/>
  <c r="BK26" i="32"/>
  <c r="BC26" i="32"/>
  <c r="AZ26" i="32"/>
  <c r="AA21" i="31" s="1"/>
  <c r="AU26" i="32"/>
  <c r="AQ26" i="32"/>
  <c r="AM26" i="32"/>
  <c r="AJ26" i="32"/>
  <c r="S21" i="31" s="1"/>
  <c r="AI26" i="32"/>
  <c r="AE26" i="32"/>
  <c r="AB26" i="32"/>
  <c r="O21" i="31" s="1"/>
  <c r="AA26" i="32"/>
  <c r="W26" i="32"/>
  <c r="S26" i="32"/>
  <c r="K26" i="32"/>
  <c r="G26" i="32"/>
  <c r="C26" i="32"/>
  <c r="BU25" i="32"/>
  <c r="BP25" i="32"/>
  <c r="BL25" i="32"/>
  <c r="AG20" i="31" s="1"/>
  <c r="BK25" i="32"/>
  <c r="BG25" i="32"/>
  <c r="BC25" i="32"/>
  <c r="AY25" i="32"/>
  <c r="AU25" i="32"/>
  <c r="AQ25" i="32"/>
  <c r="AN25" i="32"/>
  <c r="U20" i="31" s="1"/>
  <c r="AM25" i="32"/>
  <c r="AI25" i="32"/>
  <c r="AF25" i="32"/>
  <c r="Q20" i="31" s="1"/>
  <c r="AE25" i="32"/>
  <c r="AA25" i="32"/>
  <c r="W25" i="32"/>
  <c r="S25" i="32"/>
  <c r="K25" i="32"/>
  <c r="G25" i="32"/>
  <c r="C25" i="32"/>
  <c r="BU24" i="32"/>
  <c r="BQ24" i="32"/>
  <c r="AI19" i="31" s="1"/>
  <c r="BP24" i="32"/>
  <c r="BK24" i="32"/>
  <c r="BG24" i="32"/>
  <c r="BC24" i="32"/>
  <c r="AY24" i="32"/>
  <c r="AU24" i="32"/>
  <c r="AR24" i="32"/>
  <c r="W19" i="31" s="1"/>
  <c r="AQ24" i="32"/>
  <c r="AM24" i="32"/>
  <c r="AJ24" i="32"/>
  <c r="S19" i="31" s="1"/>
  <c r="AI24" i="32"/>
  <c r="AE24" i="32"/>
  <c r="AA24" i="32"/>
  <c r="W24" i="32"/>
  <c r="S24" i="32"/>
  <c r="K24" i="32"/>
  <c r="G24" i="32"/>
  <c r="C24" i="32"/>
  <c r="BV23" i="32"/>
  <c r="AK18" i="31" s="1"/>
  <c r="BU23" i="32"/>
  <c r="BP23" i="32"/>
  <c r="BK23" i="32"/>
  <c r="BG23" i="32"/>
  <c r="BC23" i="32"/>
  <c r="AY23" i="32"/>
  <c r="AV23" i="32"/>
  <c r="Y18" i="31" s="1"/>
  <c r="AU23" i="32"/>
  <c r="AQ23" i="32"/>
  <c r="AN23" i="32"/>
  <c r="U18" i="31" s="1"/>
  <c r="AM23" i="32"/>
  <c r="AI23" i="32"/>
  <c r="AE23" i="32"/>
  <c r="AA23" i="32"/>
  <c r="W23" i="32"/>
  <c r="S23" i="32"/>
  <c r="K23" i="32"/>
  <c r="G23" i="32"/>
  <c r="D23" i="32"/>
  <c r="C18" i="31" s="1"/>
  <c r="C23" i="32"/>
  <c r="BU22" i="32"/>
  <c r="BP22" i="32"/>
  <c r="BK22" i="32"/>
  <c r="BG22" i="32"/>
  <c r="BC22" i="32"/>
  <c r="AZ22" i="32"/>
  <c r="AA17" i="31" s="1"/>
  <c r="AY22" i="32"/>
  <c r="AU22" i="32"/>
  <c r="AR22" i="32"/>
  <c r="W17" i="31" s="1"/>
  <c r="AQ22" i="32"/>
  <c r="AM22" i="32"/>
  <c r="AI22" i="32"/>
  <c r="AE22" i="32"/>
  <c r="AA22" i="32"/>
  <c r="W22" i="32"/>
  <c r="S22" i="32"/>
  <c r="K22" i="32"/>
  <c r="H22" i="32"/>
  <c r="E17" i="31" s="1"/>
  <c r="G22" i="32"/>
  <c r="C22" i="32"/>
  <c r="BU21" i="32"/>
  <c r="BP21" i="32"/>
  <c r="BK21" i="32"/>
  <c r="BG21" i="32"/>
  <c r="BD21" i="32"/>
  <c r="AC16" i="31" s="1"/>
  <c r="BC21" i="32"/>
  <c r="AY21" i="32"/>
  <c r="AV21" i="32"/>
  <c r="Y16" i="31" s="1"/>
  <c r="AU21" i="32"/>
  <c r="AQ21" i="32"/>
  <c r="AM21" i="32"/>
  <c r="AI21" i="32"/>
  <c r="AE21" i="32"/>
  <c r="AA21" i="32"/>
  <c r="W21" i="32"/>
  <c r="S21" i="32"/>
  <c r="P21" i="32"/>
  <c r="I16" i="31" s="1"/>
  <c r="K21" i="32"/>
  <c r="G21" i="32"/>
  <c r="C21" i="32"/>
  <c r="BV20" i="32"/>
  <c r="AK15" i="31" s="1"/>
  <c r="BU20" i="32"/>
  <c r="BP20" i="32"/>
  <c r="BL20" i="32"/>
  <c r="AG15" i="31" s="1"/>
  <c r="BK20" i="32"/>
  <c r="BG20" i="32"/>
  <c r="BC20" i="32"/>
  <c r="AY20" i="32"/>
  <c r="AU20" i="32"/>
  <c r="AQ20" i="32"/>
  <c r="AN20" i="32"/>
  <c r="U15" i="31" s="1"/>
  <c r="AM20" i="32"/>
  <c r="AI20" i="32"/>
  <c r="AE20" i="32"/>
  <c r="AA20" i="32"/>
  <c r="W20" i="32"/>
  <c r="S20" i="32"/>
  <c r="K20" i="32"/>
  <c r="G20" i="32"/>
  <c r="C20" i="32"/>
  <c r="BU19" i="32"/>
  <c r="BQ19" i="32"/>
  <c r="BP19" i="32"/>
  <c r="BK19" i="32"/>
  <c r="BG19" i="32"/>
  <c r="BC19" i="32"/>
  <c r="AY19" i="32"/>
  <c r="AU19" i="32"/>
  <c r="AQ19" i="32"/>
  <c r="AM19" i="32"/>
  <c r="AJ19" i="32"/>
  <c r="S14" i="31" s="1"/>
  <c r="AI19" i="32"/>
  <c r="AE19" i="32"/>
  <c r="AB19" i="32"/>
  <c r="O14" i="31" s="1"/>
  <c r="AA19" i="32"/>
  <c r="W19" i="32"/>
  <c r="S19" i="32"/>
  <c r="L19" i="32"/>
  <c r="G14" i="31" s="1"/>
  <c r="K19" i="32"/>
  <c r="G19" i="32"/>
  <c r="D19" i="32"/>
  <c r="C14" i="31" s="1"/>
  <c r="C19" i="32"/>
  <c r="BU18" i="32"/>
  <c r="BP18" i="32"/>
  <c r="BK18" i="32"/>
  <c r="BG18" i="32"/>
  <c r="BC18" i="32"/>
  <c r="AY18" i="32"/>
  <c r="AU18" i="32"/>
  <c r="AR18" i="32"/>
  <c r="W13" i="31" s="1"/>
  <c r="AQ18" i="32"/>
  <c r="AM18" i="32"/>
  <c r="AI18" i="32"/>
  <c r="AE18" i="32"/>
  <c r="AA18" i="32"/>
  <c r="W18" i="32"/>
  <c r="T18" i="32"/>
  <c r="K13" i="31" s="1"/>
  <c r="S18" i="32"/>
  <c r="K18" i="32"/>
  <c r="H18" i="32"/>
  <c r="E13" i="31" s="1"/>
  <c r="G18" i="32"/>
  <c r="C18" i="32"/>
  <c r="BU17" i="32"/>
  <c r="BP17" i="32"/>
  <c r="BK17" i="32"/>
  <c r="BH17" i="32"/>
  <c r="AE12" i="31" s="1"/>
  <c r="BG17" i="32"/>
  <c r="BC17" i="32"/>
  <c r="AZ17" i="32"/>
  <c r="AA12" i="31" s="1"/>
  <c r="AY17" i="32"/>
  <c r="AU17" i="32"/>
  <c r="AR17" i="32"/>
  <c r="W12" i="31" s="1"/>
  <c r="AQ17" i="32"/>
  <c r="AM17" i="32"/>
  <c r="AI17" i="32"/>
  <c r="AE17" i="32"/>
  <c r="AB17" i="32"/>
  <c r="O12" i="31" s="1"/>
  <c r="AA17" i="32"/>
  <c r="W17" i="32"/>
  <c r="T17" i="32"/>
  <c r="K12" i="31" s="1"/>
  <c r="S17" i="32"/>
  <c r="K17" i="32"/>
  <c r="H17" i="32"/>
  <c r="E12" i="31" s="1"/>
  <c r="G17" i="32"/>
  <c r="C17" i="32"/>
  <c r="BU16" i="32"/>
  <c r="BP16" i="32"/>
  <c r="BL16" i="32"/>
  <c r="AG11" i="31" s="1"/>
  <c r="BK16" i="32"/>
  <c r="BG16" i="32"/>
  <c r="BD16" i="32"/>
  <c r="AC11" i="31" s="1"/>
  <c r="BC16" i="32"/>
  <c r="AY16" i="32"/>
  <c r="AV16" i="32"/>
  <c r="Y11" i="31" s="1"/>
  <c r="AU16" i="32"/>
  <c r="AQ16" i="32"/>
  <c r="AM16" i="32"/>
  <c r="AI16" i="32"/>
  <c r="AF16" i="32"/>
  <c r="Q11" i="31" s="1"/>
  <c r="AE16" i="32"/>
  <c r="AA16" i="32"/>
  <c r="X16" i="32"/>
  <c r="M11" i="31" s="1"/>
  <c r="W16" i="32"/>
  <c r="S16" i="32"/>
  <c r="P16" i="32"/>
  <c r="K16" i="32"/>
  <c r="H16" i="32"/>
  <c r="E11" i="31" s="1"/>
  <c r="G16" i="32"/>
  <c r="C16" i="32"/>
  <c r="BV15" i="32"/>
  <c r="AK10" i="31" s="1"/>
  <c r="BU15" i="32"/>
  <c r="BP15" i="32"/>
  <c r="BL15" i="32"/>
  <c r="AG10" i="31" s="1"/>
  <c r="BK15" i="32"/>
  <c r="BG15" i="32"/>
  <c r="BC15" i="32"/>
  <c r="AY15" i="32"/>
  <c r="AV15" i="32"/>
  <c r="Y10" i="31" s="1"/>
  <c r="AU15" i="32"/>
  <c r="AQ15" i="32"/>
  <c r="AN15" i="32"/>
  <c r="U10" i="31" s="1"/>
  <c r="AM15" i="32"/>
  <c r="AI15" i="32"/>
  <c r="AF15" i="32"/>
  <c r="Q10" i="31" s="1"/>
  <c r="AE15" i="32"/>
  <c r="AA15" i="32"/>
  <c r="W15" i="32"/>
  <c r="S15" i="32"/>
  <c r="P15" i="32"/>
  <c r="I10" i="31" s="1"/>
  <c r="K15" i="32"/>
  <c r="G15" i="32"/>
  <c r="D15" i="32"/>
  <c r="C10" i="31" s="1"/>
  <c r="C15" i="32"/>
  <c r="BU14" i="32"/>
  <c r="BQ14" i="32"/>
  <c r="AI9" i="31" s="1"/>
  <c r="BP14" i="32"/>
  <c r="BK14" i="32"/>
  <c r="BH14" i="32"/>
  <c r="AE9" i="31" s="1"/>
  <c r="BG14" i="32"/>
  <c r="BC14" i="32"/>
  <c r="AY14" i="32"/>
  <c r="AU14" i="32"/>
  <c r="AR14" i="32"/>
  <c r="W9" i="31" s="1"/>
  <c r="AQ14" i="32"/>
  <c r="AM14" i="32"/>
  <c r="AJ14" i="32"/>
  <c r="S9" i="31" s="1"/>
  <c r="AI14" i="32"/>
  <c r="AE14" i="32"/>
  <c r="AB14" i="32"/>
  <c r="O9" i="31" s="1"/>
  <c r="AA14" i="32"/>
  <c r="W14" i="32"/>
  <c r="S14" i="32"/>
  <c r="L14" i="32"/>
  <c r="G9" i="31" s="1"/>
  <c r="K14" i="32"/>
  <c r="G14" i="32"/>
  <c r="D14" i="32"/>
  <c r="C9" i="31" s="1"/>
  <c r="C14" i="32"/>
  <c r="BU13" i="32"/>
  <c r="BP13" i="32"/>
  <c r="BK13" i="32"/>
  <c r="BH13" i="32"/>
  <c r="AE8" i="31" s="1"/>
  <c r="BG13" i="32"/>
  <c r="BC13" i="32"/>
  <c r="AZ13" i="32"/>
  <c r="AA8" i="31" s="1"/>
  <c r="AY13" i="32"/>
  <c r="AU13" i="32"/>
  <c r="AR13" i="32"/>
  <c r="W8" i="31" s="1"/>
  <c r="AQ13" i="32"/>
  <c r="AM13" i="32"/>
  <c r="AI13" i="32"/>
  <c r="AE13" i="32"/>
  <c r="AB13" i="32"/>
  <c r="O8" i="31" s="1"/>
  <c r="AA13" i="32"/>
  <c r="W13" i="32"/>
  <c r="T13" i="32"/>
  <c r="K8" i="31" s="1"/>
  <c r="S13" i="32"/>
  <c r="K13" i="32"/>
  <c r="H13" i="32"/>
  <c r="E8" i="31" s="1"/>
  <c r="G13" i="32"/>
  <c r="C13" i="32"/>
  <c r="BU12" i="32"/>
  <c r="BP12" i="32"/>
  <c r="BL12" i="32"/>
  <c r="AG7" i="31" s="1"/>
  <c r="BK12" i="32"/>
  <c r="BG12" i="32"/>
  <c r="BD12" i="32"/>
  <c r="AC7" i="31" s="1"/>
  <c r="BC12" i="32"/>
  <c r="AY12" i="32"/>
  <c r="AV12" i="32"/>
  <c r="Y7" i="31" s="1"/>
  <c r="AU12" i="32"/>
  <c r="AQ12" i="32"/>
  <c r="AM12" i="32"/>
  <c r="AI12" i="32"/>
  <c r="AF12" i="32"/>
  <c r="Q7" i="31" s="1"/>
  <c r="AE12" i="32"/>
  <c r="AA12" i="32"/>
  <c r="X12" i="32"/>
  <c r="M7" i="31" s="1"/>
  <c r="W12" i="32"/>
  <c r="S12" i="32"/>
  <c r="P12" i="32"/>
  <c r="I7" i="31" s="1"/>
  <c r="K12" i="32"/>
  <c r="H12" i="32"/>
  <c r="E7" i="31" s="1"/>
  <c r="G12" i="32"/>
  <c r="C12" i="32"/>
  <c r="BV11" i="32"/>
  <c r="AK6" i="31" s="1"/>
  <c r="BU11" i="32"/>
  <c r="BP11" i="32"/>
  <c r="BL11" i="32"/>
  <c r="AG6" i="31" s="1"/>
  <c r="BK11" i="32"/>
  <c r="BG11" i="32"/>
  <c r="BC11" i="32"/>
  <c r="AY11" i="32"/>
  <c r="AV11" i="32"/>
  <c r="Y6" i="31" s="1"/>
  <c r="AU11" i="32"/>
  <c r="AQ11" i="32"/>
  <c r="AN11" i="32"/>
  <c r="U6" i="31" s="1"/>
  <c r="AM11" i="32"/>
  <c r="AI11" i="32"/>
  <c r="AF11" i="32"/>
  <c r="Q6" i="31" s="1"/>
  <c r="AE11" i="32"/>
  <c r="AA11" i="32"/>
  <c r="W11" i="32"/>
  <c r="S11" i="32"/>
  <c r="P11" i="32"/>
  <c r="I6" i="31" s="1"/>
  <c r="K11" i="32"/>
  <c r="G11" i="32"/>
  <c r="D11" i="32"/>
  <c r="C6" i="31" s="1"/>
  <c r="C11" i="32"/>
  <c r="BU10" i="32"/>
  <c r="BQ10" i="32"/>
  <c r="AI5" i="31" s="1"/>
  <c r="BP10" i="32"/>
  <c r="BK10" i="32"/>
  <c r="BH10" i="32"/>
  <c r="AE5" i="31" s="1"/>
  <c r="BG10" i="32"/>
  <c r="BC10" i="32"/>
  <c r="AY10" i="32"/>
  <c r="AU10" i="32"/>
  <c r="AR10" i="32"/>
  <c r="W5" i="31" s="1"/>
  <c r="AQ10" i="32"/>
  <c r="AM10" i="32"/>
  <c r="AJ10" i="32"/>
  <c r="S5" i="31" s="1"/>
  <c r="AI10" i="32"/>
  <c r="AE10" i="32"/>
  <c r="AB10" i="32"/>
  <c r="O5" i="31" s="1"/>
  <c r="AA10" i="32"/>
  <c r="W10" i="32"/>
  <c r="S10" i="32"/>
  <c r="L10" i="32"/>
  <c r="G5" i="31" s="1"/>
  <c r="K10" i="32"/>
  <c r="G10" i="32"/>
  <c r="D10" i="32"/>
  <c r="C5" i="31" s="1"/>
  <c r="C10" i="32"/>
  <c r="BU9" i="32"/>
  <c r="BP9" i="32"/>
  <c r="BK9" i="32"/>
  <c r="BH9" i="32"/>
  <c r="AE4" i="31" s="1"/>
  <c r="BG9" i="32"/>
  <c r="BC9" i="32"/>
  <c r="AZ9" i="32"/>
  <c r="AA4" i="31" s="1"/>
  <c r="AY9" i="32"/>
  <c r="AU9" i="32"/>
  <c r="AR9" i="32"/>
  <c r="W4" i="31" s="1"/>
  <c r="AQ9" i="32"/>
  <c r="AM9" i="32"/>
  <c r="AI9" i="32"/>
  <c r="AE9" i="32"/>
  <c r="AB9" i="32"/>
  <c r="O4" i="31" s="1"/>
  <c r="AA9" i="32"/>
  <c r="W9" i="32"/>
  <c r="T9" i="32"/>
  <c r="K4" i="31" s="1"/>
  <c r="S9" i="32"/>
  <c r="K9" i="32"/>
  <c r="H9" i="32"/>
  <c r="E4" i="31" s="1"/>
  <c r="G9" i="32"/>
  <c r="C9" i="32"/>
  <c r="BU8" i="32"/>
  <c r="BP8" i="32"/>
  <c r="BL8" i="32"/>
  <c r="AG3" i="31" s="1"/>
  <c r="BK8" i="32"/>
  <c r="BG8" i="32"/>
  <c r="BD8" i="32"/>
  <c r="AC3" i="31" s="1"/>
  <c r="BC8" i="32"/>
  <c r="AY8" i="32"/>
  <c r="AV8" i="32"/>
  <c r="Y3" i="31" s="1"/>
  <c r="AU8" i="32"/>
  <c r="AQ8" i="32"/>
  <c r="AM8" i="32"/>
  <c r="AI8" i="32"/>
  <c r="AF8" i="32"/>
  <c r="Q3" i="31" s="1"/>
  <c r="AE8" i="32"/>
  <c r="AA8" i="32"/>
  <c r="X8" i="32"/>
  <c r="M3" i="31" s="1"/>
  <c r="W8" i="32"/>
  <c r="S8" i="32"/>
  <c r="P8" i="32"/>
  <c r="I3" i="31" s="1"/>
  <c r="K8" i="32"/>
  <c r="H8" i="32"/>
  <c r="E3" i="31" s="1"/>
  <c r="G8" i="32"/>
  <c r="C8" i="32"/>
  <c r="BV7" i="32"/>
  <c r="AK2" i="31" s="1"/>
  <c r="BU7" i="32"/>
  <c r="BP7" i="32"/>
  <c r="BL7" i="32"/>
  <c r="AG2" i="31" s="1"/>
  <c r="BK7" i="32"/>
  <c r="BG7" i="32"/>
  <c r="BC7" i="32"/>
  <c r="AY7" i="32"/>
  <c r="AV7" i="32"/>
  <c r="Y2" i="31" s="1"/>
  <c r="AU7" i="32"/>
  <c r="AQ7" i="32"/>
  <c r="AN7" i="32"/>
  <c r="U2" i="31" s="1"/>
  <c r="AM7" i="32"/>
  <c r="AI7" i="32"/>
  <c r="AF7" i="32"/>
  <c r="Q2" i="31" s="1"/>
  <c r="AE7" i="32"/>
  <c r="AA7" i="32"/>
  <c r="W7" i="32"/>
  <c r="S7" i="32"/>
  <c r="P7" i="32"/>
  <c r="I2" i="31" s="1"/>
  <c r="K7" i="32"/>
  <c r="G7" i="32"/>
  <c r="D7" i="32"/>
  <c r="C2" i="31" s="1"/>
  <c r="A2" i="31" s="1"/>
  <c r="C7" i="32"/>
  <c r="BU6" i="32"/>
  <c r="BP6" i="32"/>
  <c r="BK6" i="32"/>
  <c r="BG6" i="32"/>
  <c r="BC6" i="32"/>
  <c r="AY6" i="32"/>
  <c r="AU6" i="32"/>
  <c r="AQ6" i="32"/>
  <c r="AM6" i="32"/>
  <c r="AI6" i="32"/>
  <c r="AE6" i="32"/>
  <c r="AA6" i="32"/>
  <c r="W6" i="32"/>
  <c r="S6" i="32"/>
  <c r="K6" i="32"/>
  <c r="G6" i="32"/>
  <c r="C6" i="32"/>
  <c r="AN35" i="32"/>
  <c r="T28" i="31"/>
  <c r="L28" i="31"/>
  <c r="F28" i="31"/>
  <c r="D28" i="31"/>
  <c r="AD27" i="31"/>
  <c r="T27" i="31"/>
  <c r="L27" i="31"/>
  <c r="F27" i="31"/>
  <c r="D27" i="31"/>
  <c r="AD26" i="31"/>
  <c r="T26" i="31"/>
  <c r="L26" i="31"/>
  <c r="F26" i="31"/>
  <c r="D26" i="31"/>
  <c r="AD25" i="31"/>
  <c r="T25" i="31"/>
  <c r="L25" i="31"/>
  <c r="F25" i="31"/>
  <c r="D25" i="31"/>
  <c r="AD24" i="31"/>
  <c r="T24" i="31"/>
  <c r="L24" i="31"/>
  <c r="F24" i="31"/>
  <c r="D24" i="31"/>
  <c r="AJ23" i="31"/>
  <c r="AH23" i="31"/>
  <c r="AD23" i="31"/>
  <c r="Z23" i="31"/>
  <c r="V23" i="31"/>
  <c r="T23" i="31"/>
  <c r="R23" i="31"/>
  <c r="N23" i="31"/>
  <c r="L23" i="31"/>
  <c r="F23" i="31"/>
  <c r="D23" i="31"/>
  <c r="AL22" i="31"/>
  <c r="AJ22" i="31"/>
  <c r="AH22" i="31"/>
  <c r="AD22" i="31"/>
  <c r="Z22" i="31"/>
  <c r="X22" i="31"/>
  <c r="V22" i="31"/>
  <c r="T22" i="31"/>
  <c r="R22" i="31"/>
  <c r="N22" i="31"/>
  <c r="L22" i="31"/>
  <c r="F22" i="31"/>
  <c r="D22" i="31"/>
  <c r="AL21" i="31"/>
  <c r="AJ21" i="31"/>
  <c r="AH21" i="31"/>
  <c r="AF21" i="31"/>
  <c r="AD21" i="31"/>
  <c r="AB21" i="31"/>
  <c r="Z21" i="31"/>
  <c r="X21" i="31"/>
  <c r="V21" i="31"/>
  <c r="T21" i="31"/>
  <c r="R21" i="31"/>
  <c r="N21" i="31"/>
  <c r="L21" i="31"/>
  <c r="F21" i="31"/>
  <c r="D21" i="31"/>
  <c r="AL20" i="31"/>
  <c r="AJ20" i="31"/>
  <c r="AH20" i="31"/>
  <c r="AF20" i="31"/>
  <c r="AD20" i="31"/>
  <c r="AB20" i="31"/>
  <c r="Z20" i="31"/>
  <c r="X20" i="31"/>
  <c r="V20" i="31"/>
  <c r="T20" i="31"/>
  <c r="R20" i="31"/>
  <c r="N20" i="31"/>
  <c r="L20" i="31"/>
  <c r="F20" i="31"/>
  <c r="D20" i="31"/>
  <c r="AL19" i="31"/>
  <c r="AJ19" i="31"/>
  <c r="AH19" i="31"/>
  <c r="AF19" i="31"/>
  <c r="AD19" i="31"/>
  <c r="AB19" i="31"/>
  <c r="Z19" i="31"/>
  <c r="X19" i="31"/>
  <c r="V19" i="31"/>
  <c r="T19" i="31"/>
  <c r="R19" i="31"/>
  <c r="N19" i="31"/>
  <c r="L19" i="31"/>
  <c r="F19" i="31"/>
  <c r="D19" i="31"/>
  <c r="AL18" i="31"/>
  <c r="AJ18" i="31"/>
  <c r="AH18" i="31"/>
  <c r="AF18" i="31"/>
  <c r="AD18" i="31"/>
  <c r="AB18" i="31"/>
  <c r="Z18" i="31"/>
  <c r="X18" i="31"/>
  <c r="V18" i="31"/>
  <c r="T18" i="31"/>
  <c r="R18" i="31"/>
  <c r="N18" i="31"/>
  <c r="L18" i="31"/>
  <c r="F18" i="31"/>
  <c r="D18" i="31"/>
  <c r="AL17" i="31"/>
  <c r="AJ17" i="31"/>
  <c r="AH17" i="31"/>
  <c r="AF17" i="31"/>
  <c r="AD17" i="31"/>
  <c r="AB17" i="31"/>
  <c r="Z17" i="31"/>
  <c r="X17" i="31"/>
  <c r="V17" i="31"/>
  <c r="T17" i="31"/>
  <c r="R17" i="31"/>
  <c r="N17" i="31"/>
  <c r="L17" i="31"/>
  <c r="J17" i="31"/>
  <c r="F17" i="31"/>
  <c r="D17" i="31"/>
  <c r="AL16" i="31"/>
  <c r="AJ16" i="31"/>
  <c r="AH16" i="31"/>
  <c r="AF16" i="31"/>
  <c r="AD16" i="31"/>
  <c r="AB16" i="31"/>
  <c r="Z16" i="31"/>
  <c r="X16" i="31"/>
  <c r="V16" i="31"/>
  <c r="T16" i="31"/>
  <c r="R16" i="31"/>
  <c r="N16" i="31"/>
  <c r="L16" i="31"/>
  <c r="J16" i="31"/>
  <c r="F16" i="31"/>
  <c r="D16" i="31"/>
  <c r="AL15" i="31"/>
  <c r="AJ15" i="31"/>
  <c r="AH15" i="31"/>
  <c r="AF15" i="31"/>
  <c r="AD15" i="31"/>
  <c r="AB15" i="31"/>
  <c r="Z15" i="31"/>
  <c r="X15" i="31"/>
  <c r="V15" i="31"/>
  <c r="T15" i="31"/>
  <c r="R15" i="31"/>
  <c r="N15" i="31"/>
  <c r="L15" i="31"/>
  <c r="J15" i="31"/>
  <c r="F15" i="31"/>
  <c r="D15" i="31"/>
  <c r="AL14" i="31"/>
  <c r="AJ14" i="31"/>
  <c r="AI14" i="31"/>
  <c r="AH14" i="31"/>
  <c r="AF14" i="31"/>
  <c r="AD14" i="31"/>
  <c r="AB14" i="31"/>
  <c r="Z14" i="31"/>
  <c r="X14" i="31"/>
  <c r="V14" i="31"/>
  <c r="T14" i="31"/>
  <c r="R14" i="31"/>
  <c r="N14" i="31"/>
  <c r="L14" i="31"/>
  <c r="J14" i="31"/>
  <c r="F14" i="31"/>
  <c r="D14" i="31"/>
  <c r="AL13" i="31"/>
  <c r="AJ13" i="31"/>
  <c r="AH13" i="31"/>
  <c r="AF13" i="31"/>
  <c r="AD13" i="31"/>
  <c r="AB13" i="31"/>
  <c r="Z13" i="31"/>
  <c r="X13" i="31"/>
  <c r="V13" i="31"/>
  <c r="T13" i="31"/>
  <c r="R13" i="31"/>
  <c r="N13" i="31"/>
  <c r="L13" i="31"/>
  <c r="J13" i="31"/>
  <c r="F13" i="31"/>
  <c r="D13" i="31"/>
  <c r="AL12" i="31"/>
  <c r="AJ12" i="31"/>
  <c r="AH12" i="31"/>
  <c r="AF12" i="31"/>
  <c r="AD12" i="31"/>
  <c r="AB12" i="31"/>
  <c r="Z12" i="31"/>
  <c r="X12" i="31"/>
  <c r="V12" i="31"/>
  <c r="T12" i="31"/>
  <c r="R12" i="31"/>
  <c r="N12" i="31"/>
  <c r="L12" i="31"/>
  <c r="J12" i="31"/>
  <c r="F12" i="31"/>
  <c r="D12" i="31"/>
  <c r="AL11" i="31"/>
  <c r="AJ11" i="31"/>
  <c r="AH11" i="31"/>
  <c r="AF11" i="31"/>
  <c r="AD11" i="31"/>
  <c r="AB11" i="31"/>
  <c r="Z11" i="31"/>
  <c r="X11" i="31"/>
  <c r="V11" i="31"/>
  <c r="T11" i="31"/>
  <c r="R11" i="31"/>
  <c r="N11" i="31"/>
  <c r="L11" i="31"/>
  <c r="J11" i="31"/>
  <c r="I11" i="31"/>
  <c r="F11" i="31"/>
  <c r="D11" i="31"/>
  <c r="AL10" i="31"/>
  <c r="AJ10" i="31"/>
  <c r="AH10" i="31"/>
  <c r="AF10" i="31"/>
  <c r="AD10" i="31"/>
  <c r="AB10" i="31"/>
  <c r="Z10" i="31"/>
  <c r="X10" i="31"/>
  <c r="V10" i="31"/>
  <c r="T10" i="31"/>
  <c r="R10" i="31"/>
  <c r="N10" i="31"/>
  <c r="L10" i="31"/>
  <c r="J10" i="31"/>
  <c r="F10" i="31"/>
  <c r="D10" i="31"/>
  <c r="AL9" i="31"/>
  <c r="AJ9" i="31"/>
  <c r="AH9" i="31"/>
  <c r="AF9" i="31"/>
  <c r="AD9" i="31"/>
  <c r="AB9" i="31"/>
  <c r="Z9" i="31"/>
  <c r="X9" i="31"/>
  <c r="V9" i="31"/>
  <c r="T9" i="31"/>
  <c r="R9" i="31"/>
  <c r="N9" i="31"/>
  <c r="L9" i="31"/>
  <c r="J9" i="31"/>
  <c r="F9" i="31"/>
  <c r="D9" i="31"/>
  <c r="AL8" i="31"/>
  <c r="AJ8" i="31"/>
  <c r="AH8" i="31"/>
  <c r="AF8" i="31"/>
  <c r="AD8" i="31"/>
  <c r="AB8" i="31"/>
  <c r="Z8" i="31"/>
  <c r="X8" i="31"/>
  <c r="V8" i="31"/>
  <c r="T8" i="31"/>
  <c r="R8" i="31"/>
  <c r="N8" i="31"/>
  <c r="L8" i="31"/>
  <c r="J8" i="31"/>
  <c r="F8" i="31"/>
  <c r="D8" i="31"/>
  <c r="AL7" i="31"/>
  <c r="AJ7" i="31"/>
  <c r="AH7" i="31"/>
  <c r="AF7" i="31"/>
  <c r="AD7" i="31"/>
  <c r="AB7" i="31"/>
  <c r="Z7" i="31"/>
  <c r="X7" i="31"/>
  <c r="V7" i="31"/>
  <c r="T7" i="31"/>
  <c r="R7" i="31"/>
  <c r="N7" i="31"/>
  <c r="L7" i="31"/>
  <c r="J7" i="31"/>
  <c r="F7" i="31"/>
  <c r="D7" i="31"/>
  <c r="AL6" i="31"/>
  <c r="AJ6" i="31"/>
  <c r="AH6" i="31"/>
  <c r="AF6" i="31"/>
  <c r="AD6" i="31"/>
  <c r="AB6" i="31"/>
  <c r="Z6" i="31"/>
  <c r="X6" i="31"/>
  <c r="V6" i="31"/>
  <c r="T6" i="31"/>
  <c r="R6" i="31"/>
  <c r="N6" i="31"/>
  <c r="L6" i="31"/>
  <c r="J6" i="31"/>
  <c r="F6" i="31"/>
  <c r="D6" i="31"/>
  <c r="AL5" i="31"/>
  <c r="AJ5" i="31"/>
  <c r="AH5" i="31"/>
  <c r="AF5" i="31"/>
  <c r="AD5" i="31"/>
  <c r="AB5" i="31"/>
  <c r="Z5" i="31"/>
  <c r="X5" i="31"/>
  <c r="V5" i="31"/>
  <c r="T5" i="31"/>
  <c r="R5" i="31"/>
  <c r="N5" i="31"/>
  <c r="L5" i="31"/>
  <c r="J5" i="31"/>
  <c r="F5" i="31"/>
  <c r="D5" i="31"/>
  <c r="AL4" i="31"/>
  <c r="AJ4" i="31"/>
  <c r="AH4" i="31"/>
  <c r="AF4" i="31"/>
  <c r="AD4" i="31"/>
  <c r="AB4" i="31"/>
  <c r="Z4" i="31"/>
  <c r="X4" i="31"/>
  <c r="V4" i="31"/>
  <c r="T4" i="31"/>
  <c r="R4" i="31"/>
  <c r="N4" i="31"/>
  <c r="L4" i="31"/>
  <c r="J4" i="31"/>
  <c r="F4" i="31"/>
  <c r="D4" i="31"/>
  <c r="AL3" i="31"/>
  <c r="AJ3" i="31"/>
  <c r="AH3" i="31"/>
  <c r="AF3" i="31"/>
  <c r="AD3" i="31"/>
  <c r="AB3" i="31"/>
  <c r="Z3" i="31"/>
  <c r="X3" i="31"/>
  <c r="V3" i="31"/>
  <c r="T3" i="31"/>
  <c r="R3" i="31"/>
  <c r="P3" i="31"/>
  <c r="N3" i="31"/>
  <c r="L3" i="31"/>
  <c r="J3" i="31"/>
  <c r="F3" i="31"/>
  <c r="D3" i="31"/>
  <c r="AL2" i="31"/>
  <c r="AJ2" i="31"/>
  <c r="AH2" i="31"/>
  <c r="AF2" i="31"/>
  <c r="AD2" i="31"/>
  <c r="AB2" i="31"/>
  <c r="Z2" i="31"/>
  <c r="X2" i="31"/>
  <c r="V2" i="31"/>
  <c r="T2" i="31"/>
  <c r="R2" i="31"/>
  <c r="AG1" i="31"/>
  <c r="AE1" i="31"/>
  <c r="AC1" i="31"/>
  <c r="AA1" i="31"/>
  <c r="Y1" i="31"/>
  <c r="W1" i="31"/>
  <c r="U1" i="31"/>
  <c r="S1" i="31"/>
  <c r="Q1" i="31"/>
  <c r="O1" i="31"/>
  <c r="M1" i="31"/>
  <c r="K1" i="31"/>
  <c r="I1" i="31"/>
  <c r="G1" i="31"/>
  <c r="E1" i="31"/>
  <c r="C1" i="31"/>
  <c r="A149" i="33"/>
  <c r="A193" i="33"/>
  <c r="A195" i="33"/>
  <c r="A151" i="33"/>
  <c r="X7" i="32" l="1"/>
  <c r="M2" i="31" s="1"/>
  <c r="AN8" i="32"/>
  <c r="U3" i="31" s="1"/>
  <c r="AJ9" i="32"/>
  <c r="S4" i="31" s="1"/>
  <c r="AZ10" i="32"/>
  <c r="AA5" i="31" s="1"/>
  <c r="X11" i="32"/>
  <c r="M6" i="31" s="1"/>
  <c r="AN12" i="32"/>
  <c r="U7" i="31" s="1"/>
  <c r="AJ13" i="32"/>
  <c r="S8" i="31" s="1"/>
  <c r="AZ14" i="32"/>
  <c r="AA9" i="31" s="1"/>
  <c r="X15" i="32"/>
  <c r="M10" i="31" s="1"/>
  <c r="AN16" i="32"/>
  <c r="U11" i="31" s="1"/>
  <c r="AJ17" i="32"/>
  <c r="S12" i="31" s="1"/>
  <c r="AF20" i="32"/>
  <c r="Q15" i="31" s="1"/>
  <c r="T22" i="32"/>
  <c r="K17" i="31" s="1"/>
  <c r="H24" i="32"/>
  <c r="E19" i="31" s="1"/>
  <c r="BV25" i="32"/>
  <c r="AK20" i="31" s="1"/>
  <c r="T27" i="32"/>
  <c r="K22" i="31" s="1"/>
  <c r="D32" i="32"/>
  <c r="C27" i="31" s="1"/>
  <c r="AJ36" i="32"/>
  <c r="L7" i="32"/>
  <c r="G2" i="31" s="1"/>
  <c r="BD7" i="32"/>
  <c r="AC2" i="31" s="1"/>
  <c r="BV8" i="32"/>
  <c r="AK3" i="31" s="1"/>
  <c r="BQ9" i="32"/>
  <c r="AI4" i="31" s="1"/>
  <c r="T10" i="32"/>
  <c r="K5" i="31" s="1"/>
  <c r="L11" i="32"/>
  <c r="G6" i="31" s="1"/>
  <c r="BD11" i="32"/>
  <c r="AC6" i="31" s="1"/>
  <c r="BV12" i="32"/>
  <c r="AK7" i="31" s="1"/>
  <c r="BQ13" i="32"/>
  <c r="AI8" i="31" s="1"/>
  <c r="T14" i="32"/>
  <c r="K9" i="31" s="1"/>
  <c r="L15" i="32"/>
  <c r="G10" i="31" s="1"/>
  <c r="BD15" i="32"/>
  <c r="AC10" i="31" s="1"/>
  <c r="BV16" i="32"/>
  <c r="AK11" i="31" s="1"/>
  <c r="AZ18" i="32"/>
  <c r="AA13" i="31" s="1"/>
  <c r="BH19" i="32"/>
  <c r="AE14" i="31" s="1"/>
  <c r="X21" i="32"/>
  <c r="M16" i="31" s="1"/>
  <c r="L23" i="32"/>
  <c r="G18" i="31" s="1"/>
  <c r="D25" i="32"/>
  <c r="C20" i="31" s="1"/>
  <c r="AF28" i="32"/>
  <c r="Q23" i="31" s="1"/>
  <c r="D30" i="32"/>
  <c r="C25" i="31" s="1"/>
  <c r="S18" i="33" a="1"/>
  <c r="S18" i="33" s="1"/>
  <c r="E4" i="33" a="1"/>
  <c r="R4" i="33" s="1"/>
  <c r="C2" i="33" a="1"/>
  <c r="H2" i="33" s="1"/>
  <c r="G6" i="33" a="1"/>
  <c r="R17" i="33" a="1"/>
  <c r="I8" i="33" a="1"/>
  <c r="F5" i="33" a="1"/>
  <c r="D3" i="33" a="1"/>
  <c r="H7" i="33" a="1"/>
  <c r="L11" i="33" a="1"/>
  <c r="H7" i="32"/>
  <c r="E2" i="31" s="1"/>
  <c r="T8" i="32"/>
  <c r="K3" i="31" s="1"/>
  <c r="AB8" i="32"/>
  <c r="O3" i="31" s="1"/>
  <c r="AJ8" i="32"/>
  <c r="S3" i="31" s="1"/>
  <c r="AR8" i="32"/>
  <c r="W3" i="31" s="1"/>
  <c r="AZ8" i="32"/>
  <c r="AA3" i="31" s="1"/>
  <c r="BH8" i="32"/>
  <c r="AE3" i="31" s="1"/>
  <c r="BQ8" i="32"/>
  <c r="AI3" i="31" s="1"/>
  <c r="D9" i="32"/>
  <c r="C4" i="31" s="1"/>
  <c r="L9" i="32"/>
  <c r="G4" i="31" s="1"/>
  <c r="P10" i="32"/>
  <c r="I5" i="31" s="1"/>
  <c r="X10" i="32"/>
  <c r="M5" i="31" s="1"/>
  <c r="AF10" i="32"/>
  <c r="Q5" i="31" s="1"/>
  <c r="AN10" i="32"/>
  <c r="U5" i="31" s="1"/>
  <c r="AV10" i="32"/>
  <c r="Y5" i="31" s="1"/>
  <c r="BD10" i="32"/>
  <c r="AC5" i="31" s="1"/>
  <c r="BL10" i="32"/>
  <c r="AG5" i="31" s="1"/>
  <c r="BV10" i="32"/>
  <c r="AK5" i="31" s="1"/>
  <c r="H11" i="32"/>
  <c r="E6" i="31" s="1"/>
  <c r="T12" i="32"/>
  <c r="K7" i="31" s="1"/>
  <c r="AB12" i="32"/>
  <c r="O7" i="31" s="1"/>
  <c r="AJ12" i="32"/>
  <c r="S7" i="31" s="1"/>
  <c r="AR12" i="32"/>
  <c r="W7" i="31" s="1"/>
  <c r="AZ12" i="32"/>
  <c r="AA7" i="31" s="1"/>
  <c r="BH12" i="32"/>
  <c r="AE7" i="31" s="1"/>
  <c r="BQ12" i="32"/>
  <c r="AI7" i="31" s="1"/>
  <c r="D13" i="32"/>
  <c r="C8" i="31" s="1"/>
  <c r="L13" i="32"/>
  <c r="G8" i="31" s="1"/>
  <c r="P14" i="32"/>
  <c r="I9" i="31" s="1"/>
  <c r="X14" i="32"/>
  <c r="M9" i="31" s="1"/>
  <c r="AF14" i="32"/>
  <c r="Q9" i="31" s="1"/>
  <c r="AN14" i="32"/>
  <c r="U9" i="31" s="1"/>
  <c r="AV14" i="32"/>
  <c r="Y9" i="31" s="1"/>
  <c r="BD14" i="32"/>
  <c r="AC9" i="31" s="1"/>
  <c r="BL14" i="32"/>
  <c r="AG9" i="31" s="1"/>
  <c r="BV14" i="32"/>
  <c r="AK9" i="31" s="1"/>
  <c r="H15" i="32"/>
  <c r="E10" i="31" s="1"/>
  <c r="T16" i="32"/>
  <c r="K11" i="31" s="1"/>
  <c r="AB16" i="32"/>
  <c r="O11" i="31" s="1"/>
  <c r="AJ16" i="32"/>
  <c r="S11" i="31" s="1"/>
  <c r="AR16" i="32"/>
  <c r="W11" i="31" s="1"/>
  <c r="AZ16" i="32"/>
  <c r="AA11" i="31" s="1"/>
  <c r="BH16" i="32"/>
  <c r="AE11" i="31" s="1"/>
  <c r="BQ16" i="32"/>
  <c r="AI11" i="31" s="1"/>
  <c r="D17" i="32"/>
  <c r="C12" i="31" s="1"/>
  <c r="L17" i="32"/>
  <c r="G12" i="31" s="1"/>
  <c r="BV17" i="32"/>
  <c r="AK12" i="31" s="1"/>
  <c r="AJ18" i="32"/>
  <c r="S13" i="31" s="1"/>
  <c r="BQ18" i="32"/>
  <c r="AI13" i="31" s="1"/>
  <c r="T19" i="32"/>
  <c r="K14" i="31" s="1"/>
  <c r="AZ19" i="32"/>
  <c r="AA14" i="31" s="1"/>
  <c r="L20" i="32"/>
  <c r="G15" i="31" s="1"/>
  <c r="X20" i="32"/>
  <c r="M15" i="31" s="1"/>
  <c r="BD20" i="32"/>
  <c r="AC15" i="31" s="1"/>
  <c r="AN21" i="32"/>
  <c r="U16" i="31" s="1"/>
  <c r="BV21" i="32"/>
  <c r="AK16" i="31" s="1"/>
  <c r="AJ22" i="32"/>
  <c r="S17" i="31" s="1"/>
  <c r="BQ22" i="32"/>
  <c r="AI17" i="31" s="1"/>
  <c r="AF23" i="32"/>
  <c r="Q18" i="31" s="1"/>
  <c r="BL23" i="32"/>
  <c r="AG18" i="31" s="1"/>
  <c r="AB24" i="32"/>
  <c r="O19" i="31" s="1"/>
  <c r="BH24" i="32"/>
  <c r="AE19" i="31" s="1"/>
  <c r="X25" i="32"/>
  <c r="M20" i="31" s="1"/>
  <c r="BD25" i="32"/>
  <c r="AC20" i="31" s="1"/>
  <c r="T26" i="32"/>
  <c r="K21" i="31" s="1"/>
  <c r="H27" i="32"/>
  <c r="E22" i="31" s="1"/>
  <c r="T28" i="32"/>
  <c r="K23" i="31" s="1"/>
  <c r="BD28" i="32"/>
  <c r="AC23" i="31" s="1"/>
  <c r="AN29" i="32"/>
  <c r="AN30" i="32"/>
  <c r="AN31" i="32"/>
  <c r="AN32" i="32"/>
  <c r="H33" i="32"/>
  <c r="E28" i="31" s="1"/>
  <c r="AJ34" i="32"/>
  <c r="Q16" i="33" a="1"/>
  <c r="L36" i="32"/>
  <c r="AJ35" i="32"/>
  <c r="H35" i="32"/>
  <c r="AN34" i="32"/>
  <c r="L34" i="32"/>
  <c r="D34" i="32"/>
  <c r="AJ33" i="32"/>
  <c r="S28" i="31" s="1"/>
  <c r="L33" i="32"/>
  <c r="G28" i="31" s="1"/>
  <c r="D33" i="32"/>
  <c r="C28" i="31" s="1"/>
  <c r="AJ28" i="32"/>
  <c r="S23" i="31" s="1"/>
  <c r="L28" i="32"/>
  <c r="G23" i="31" s="1"/>
  <c r="D28" i="32"/>
  <c r="C23" i="31" s="1"/>
  <c r="AN27" i="32"/>
  <c r="U22" i="31" s="1"/>
  <c r="AF27" i="32"/>
  <c r="Q22" i="31" s="1"/>
  <c r="X27" i="32"/>
  <c r="M22" i="31" s="1"/>
  <c r="L27" i="32"/>
  <c r="G22" i="31" s="1"/>
  <c r="D27" i="32"/>
  <c r="C22" i="31" s="1"/>
  <c r="BQ26" i="32"/>
  <c r="AI21" i="31" s="1"/>
  <c r="BH26" i="32"/>
  <c r="AE21" i="31" s="1"/>
  <c r="AV26" i="32"/>
  <c r="Y21" i="31" s="1"/>
  <c r="AN26" i="32"/>
  <c r="U21" i="31" s="1"/>
  <c r="AF26" i="32"/>
  <c r="Q21" i="31" s="1"/>
  <c r="X26" i="32"/>
  <c r="M21" i="31" s="1"/>
  <c r="L26" i="32"/>
  <c r="G21" i="31" s="1"/>
  <c r="D26" i="32"/>
  <c r="C21" i="31" s="1"/>
  <c r="BQ25" i="32"/>
  <c r="AI20" i="31" s="1"/>
  <c r="BH25" i="32"/>
  <c r="AE20" i="31" s="1"/>
  <c r="AZ25" i="32"/>
  <c r="AA20" i="31" s="1"/>
  <c r="AR25" i="32"/>
  <c r="W20" i="31" s="1"/>
  <c r="AJ25" i="32"/>
  <c r="S20" i="31" s="1"/>
  <c r="AB25" i="32"/>
  <c r="O20" i="31" s="1"/>
  <c r="T25" i="32"/>
  <c r="K20" i="31" s="1"/>
  <c r="H25" i="32"/>
  <c r="E20" i="31" s="1"/>
  <c r="BV24" i="32"/>
  <c r="AK19" i="31" s="1"/>
  <c r="BL24" i="32"/>
  <c r="AG19" i="31" s="1"/>
  <c r="BD24" i="32"/>
  <c r="AC19" i="31" s="1"/>
  <c r="AV24" i="32"/>
  <c r="Y19" i="31" s="1"/>
  <c r="AN24" i="32"/>
  <c r="U19" i="31" s="1"/>
  <c r="AF24" i="32"/>
  <c r="Q19" i="31" s="1"/>
  <c r="X24" i="32"/>
  <c r="M19" i="31" s="1"/>
  <c r="L24" i="32"/>
  <c r="G19" i="31" s="1"/>
  <c r="D24" i="32"/>
  <c r="C19" i="31" s="1"/>
  <c r="BQ23" i="32"/>
  <c r="AI18" i="31" s="1"/>
  <c r="BH23" i="32"/>
  <c r="AE18" i="31" s="1"/>
  <c r="AZ23" i="32"/>
  <c r="AA18" i="31" s="1"/>
  <c r="AR23" i="32"/>
  <c r="W18" i="31" s="1"/>
  <c r="AJ23" i="32"/>
  <c r="S18" i="31" s="1"/>
  <c r="AB23" i="32"/>
  <c r="O18" i="31" s="1"/>
  <c r="T23" i="32"/>
  <c r="K18" i="31" s="1"/>
  <c r="H23" i="32"/>
  <c r="E18" i="31" s="1"/>
  <c r="BV22" i="32"/>
  <c r="AK17" i="31" s="1"/>
  <c r="BL22" i="32"/>
  <c r="AG17" i="31" s="1"/>
  <c r="BD22" i="32"/>
  <c r="AC17" i="31" s="1"/>
  <c r="AV22" i="32"/>
  <c r="Y17" i="31" s="1"/>
  <c r="AN22" i="32"/>
  <c r="U17" i="31" s="1"/>
  <c r="AF22" i="32"/>
  <c r="Q17" i="31" s="1"/>
  <c r="X22" i="32"/>
  <c r="M17" i="31" s="1"/>
  <c r="P22" i="32"/>
  <c r="I17" i="31" s="1"/>
  <c r="L21" i="32"/>
  <c r="G16" i="31" s="1"/>
  <c r="D21" i="32"/>
  <c r="C16" i="31" s="1"/>
  <c r="BQ20" i="32"/>
  <c r="AI15" i="31" s="1"/>
  <c r="BH20" i="32"/>
  <c r="AE15" i="31" s="1"/>
  <c r="AZ20" i="32"/>
  <c r="AA15" i="31" s="1"/>
  <c r="AR20" i="32"/>
  <c r="W15" i="31" s="1"/>
  <c r="AJ20" i="32"/>
  <c r="S15" i="31" s="1"/>
  <c r="AB20" i="32"/>
  <c r="O15" i="31" s="1"/>
  <c r="T20" i="32"/>
  <c r="K15" i="31" s="1"/>
  <c r="H19" i="32"/>
  <c r="E14" i="31" s="1"/>
  <c r="BV18" i="32"/>
  <c r="AK13" i="31" s="1"/>
  <c r="BL18" i="32"/>
  <c r="AG13" i="31" s="1"/>
  <c r="BD18" i="32"/>
  <c r="AC13" i="31" s="1"/>
  <c r="AV18" i="32"/>
  <c r="Y13" i="31" s="1"/>
  <c r="AN18" i="32"/>
  <c r="U13" i="31" s="1"/>
  <c r="AF18" i="32"/>
  <c r="Q13" i="31" s="1"/>
  <c r="X18" i="32"/>
  <c r="M13" i="31" s="1"/>
  <c r="P18" i="32"/>
  <c r="I13" i="31" s="1"/>
  <c r="H36" i="32"/>
  <c r="AJ32" i="32"/>
  <c r="S27" i="31" s="1"/>
  <c r="T32" i="32"/>
  <c r="K27" i="31" s="1"/>
  <c r="H32" i="32"/>
  <c r="E27" i="31" s="1"/>
  <c r="BD31" i="32"/>
  <c r="AC26" i="31" s="1"/>
  <c r="AJ31" i="32"/>
  <c r="S26" i="31" s="1"/>
  <c r="T31" i="32"/>
  <c r="K26" i="31" s="1"/>
  <c r="H31" i="32"/>
  <c r="E26" i="31" s="1"/>
  <c r="BD30" i="32"/>
  <c r="AC25" i="31" s="1"/>
  <c r="AJ30" i="32"/>
  <c r="S25" i="31" s="1"/>
  <c r="T30" i="32"/>
  <c r="K25" i="31" s="1"/>
  <c r="H30" i="32"/>
  <c r="E25" i="31" s="1"/>
  <c r="BD29" i="32"/>
  <c r="AC24" i="31" s="1"/>
  <c r="AJ29" i="32"/>
  <c r="S24" i="31" s="1"/>
  <c r="T29" i="32"/>
  <c r="K24" i="31" s="1"/>
  <c r="H29" i="32"/>
  <c r="E24" i="31" s="1"/>
  <c r="BQ28" i="32"/>
  <c r="AI23" i="31" s="1"/>
  <c r="AV28" i="32"/>
  <c r="Y23" i="31" s="1"/>
  <c r="X28" i="32"/>
  <c r="M23" i="31" s="1"/>
  <c r="BL27" i="32"/>
  <c r="AG22" i="31" s="1"/>
  <c r="AV27" i="32"/>
  <c r="Y22" i="31" s="1"/>
  <c r="BD26" i="32"/>
  <c r="AC21" i="31" s="1"/>
  <c r="L22" i="32"/>
  <c r="G17" i="31" s="1"/>
  <c r="D22" i="32"/>
  <c r="C17" i="31" s="1"/>
  <c r="BQ21" i="32"/>
  <c r="AI16" i="31" s="1"/>
  <c r="BH21" i="32"/>
  <c r="AE16" i="31" s="1"/>
  <c r="AZ21" i="32"/>
  <c r="AA16" i="31" s="1"/>
  <c r="AR21" i="32"/>
  <c r="W16" i="31" s="1"/>
  <c r="AJ21" i="32"/>
  <c r="S16" i="31" s="1"/>
  <c r="AB21" i="32"/>
  <c r="O16" i="31" s="1"/>
  <c r="T21" i="32"/>
  <c r="K16" i="31" s="1"/>
  <c r="H20" i="32"/>
  <c r="E15" i="31" s="1"/>
  <c r="BV19" i="32"/>
  <c r="AK14" i="31" s="1"/>
  <c r="BL19" i="32"/>
  <c r="AG14" i="31" s="1"/>
  <c r="BD19" i="32"/>
  <c r="AC14" i="31" s="1"/>
  <c r="AV19" i="32"/>
  <c r="Y14" i="31" s="1"/>
  <c r="AN19" i="32"/>
  <c r="U14" i="31" s="1"/>
  <c r="AF19" i="32"/>
  <c r="Q14" i="31" s="1"/>
  <c r="X19" i="32"/>
  <c r="M14" i="31" s="1"/>
  <c r="P19" i="32"/>
  <c r="I14" i="31" s="1"/>
  <c r="L18" i="32"/>
  <c r="G13" i="31" s="1"/>
  <c r="D18" i="32"/>
  <c r="C13" i="31" s="1"/>
  <c r="BQ17" i="32"/>
  <c r="AI12" i="31" s="1"/>
  <c r="T7" i="32"/>
  <c r="K2" i="31" s="1"/>
  <c r="AB7" i="32"/>
  <c r="O2" i="31" s="1"/>
  <c r="AJ7" i="32"/>
  <c r="S2" i="31" s="1"/>
  <c r="AR7" i="32"/>
  <c r="W2" i="31" s="1"/>
  <c r="AZ7" i="32"/>
  <c r="AA2" i="31" s="1"/>
  <c r="BH7" i="32"/>
  <c r="AE2" i="31" s="1"/>
  <c r="BQ7" i="32"/>
  <c r="AI2" i="31" s="1"/>
  <c r="D8" i="32"/>
  <c r="C3" i="31" s="1"/>
  <c r="L8" i="32"/>
  <c r="G3" i="31" s="1"/>
  <c r="P9" i="32"/>
  <c r="I4" i="31" s="1"/>
  <c r="X9" i="32"/>
  <c r="M4" i="31" s="1"/>
  <c r="AF9" i="32"/>
  <c r="Q4" i="31" s="1"/>
  <c r="AN9" i="32"/>
  <c r="U4" i="31" s="1"/>
  <c r="AV9" i="32"/>
  <c r="Y4" i="31" s="1"/>
  <c r="BD9" i="32"/>
  <c r="AC4" i="31" s="1"/>
  <c r="BL9" i="32"/>
  <c r="AG4" i="31" s="1"/>
  <c r="BV9" i="32"/>
  <c r="AK4" i="31" s="1"/>
  <c r="H10" i="32"/>
  <c r="E5" i="31" s="1"/>
  <c r="T11" i="32"/>
  <c r="K6" i="31" s="1"/>
  <c r="AB11" i="32"/>
  <c r="O6" i="31" s="1"/>
  <c r="AJ11" i="32"/>
  <c r="S6" i="31" s="1"/>
  <c r="AR11" i="32"/>
  <c r="W6" i="31" s="1"/>
  <c r="AZ11" i="32"/>
  <c r="AA6" i="31" s="1"/>
  <c r="BH11" i="32"/>
  <c r="AE6" i="31" s="1"/>
  <c r="BQ11" i="32"/>
  <c r="AI6" i="31" s="1"/>
  <c r="D12" i="32"/>
  <c r="C7" i="31" s="1"/>
  <c r="L12" i="32"/>
  <c r="G7" i="31" s="1"/>
  <c r="P13" i="32"/>
  <c r="I8" i="31" s="1"/>
  <c r="X13" i="32"/>
  <c r="M8" i="31" s="1"/>
  <c r="AF13" i="32"/>
  <c r="Q8" i="31" s="1"/>
  <c r="AN13" i="32"/>
  <c r="U8" i="31" s="1"/>
  <c r="AV13" i="32"/>
  <c r="Y8" i="31" s="1"/>
  <c r="BD13" i="32"/>
  <c r="AC8" i="31" s="1"/>
  <c r="BL13" i="32"/>
  <c r="AG8" i="31" s="1"/>
  <c r="BV13" i="32"/>
  <c r="AK8" i="31" s="1"/>
  <c r="H14" i="32"/>
  <c r="E9" i="31" s="1"/>
  <c r="T15" i="32"/>
  <c r="K10" i="31" s="1"/>
  <c r="AB15" i="32"/>
  <c r="O10" i="31" s="1"/>
  <c r="AJ15" i="32"/>
  <c r="S10" i="31" s="1"/>
  <c r="AR15" i="32"/>
  <c r="W10" i="31" s="1"/>
  <c r="AZ15" i="32"/>
  <c r="AA10" i="31" s="1"/>
  <c r="BH15" i="32"/>
  <c r="AE10" i="31" s="1"/>
  <c r="BQ15" i="32"/>
  <c r="AI10" i="31" s="1"/>
  <c r="D16" i="32"/>
  <c r="C11" i="31" s="1"/>
  <c r="L16" i="32"/>
  <c r="G11" i="31" s="1"/>
  <c r="P17" i="32"/>
  <c r="I12" i="31" s="1"/>
  <c r="X17" i="32"/>
  <c r="M12" i="31" s="1"/>
  <c r="AF17" i="32"/>
  <c r="Q12" i="31" s="1"/>
  <c r="AN17" i="32"/>
  <c r="U12" i="31" s="1"/>
  <c r="AV17" i="32"/>
  <c r="Y12" i="31" s="1"/>
  <c r="BD17" i="32"/>
  <c r="AC12" i="31" s="1"/>
  <c r="BL17" i="32"/>
  <c r="AG12" i="31" s="1"/>
  <c r="AB18" i="32"/>
  <c r="O13" i="31" s="1"/>
  <c r="BH18" i="32"/>
  <c r="AE13" i="31" s="1"/>
  <c r="AR19" i="32"/>
  <c r="W14" i="31" s="1"/>
  <c r="D20" i="32"/>
  <c r="C15" i="31" s="1"/>
  <c r="P20" i="32"/>
  <c r="I15" i="31" s="1"/>
  <c r="AV20" i="32"/>
  <c r="Y15" i="31" s="1"/>
  <c r="H21" i="32"/>
  <c r="E16" i="31" s="1"/>
  <c r="AF21" i="32"/>
  <c r="Q16" i="31" s="1"/>
  <c r="BL21" i="32"/>
  <c r="AG16" i="31" s="1"/>
  <c r="AB22" i="32"/>
  <c r="O17" i="31" s="1"/>
  <c r="BH22" i="32"/>
  <c r="AE17" i="31" s="1"/>
  <c r="X23" i="32"/>
  <c r="M18" i="31" s="1"/>
  <c r="BD23" i="32"/>
  <c r="AC18" i="31" s="1"/>
  <c r="T24" i="32"/>
  <c r="K19" i="31" s="1"/>
  <c r="AZ24" i="32"/>
  <c r="AA19" i="31" s="1"/>
  <c r="L25" i="32"/>
  <c r="G20" i="31" s="1"/>
  <c r="AV25" i="32"/>
  <c r="Y20" i="31" s="1"/>
  <c r="H26" i="32"/>
  <c r="E21" i="31" s="1"/>
  <c r="AR26" i="32"/>
  <c r="W21" i="31" s="1"/>
  <c r="BV26" i="32"/>
  <c r="AK21" i="31" s="1"/>
  <c r="AJ27" i="32"/>
  <c r="S22" i="31" s="1"/>
  <c r="BQ27" i="32"/>
  <c r="AI22" i="31" s="1"/>
  <c r="H28" i="32"/>
  <c r="E23" i="31" s="1"/>
  <c r="BL28" i="32"/>
  <c r="AG23" i="31" s="1"/>
  <c r="AB29" i="32"/>
  <c r="O24" i="31" s="1"/>
  <c r="AB30" i="32"/>
  <c r="O25" i="31" s="1"/>
  <c r="AB31" i="32"/>
  <c r="O26" i="31" s="1"/>
  <c r="AB32" i="32"/>
  <c r="O27" i="31" s="1"/>
  <c r="BD32" i="32"/>
  <c r="AC27" i="31" s="1"/>
  <c r="H34" i="32"/>
  <c r="D36" i="32"/>
  <c r="K10" i="33" a="1"/>
  <c r="N13" i="33" a="1"/>
  <c r="J9" i="33" a="1"/>
  <c r="M12" i="33" a="1"/>
  <c r="O14" i="33" a="1"/>
  <c r="P15" i="33" a="1"/>
  <c r="T18" i="33" l="1"/>
  <c r="H4" i="33"/>
  <c r="P4" i="33"/>
  <c r="O4" i="33"/>
  <c r="Q4" i="33"/>
  <c r="G4" i="33"/>
  <c r="K4" i="33"/>
  <c r="J4" i="33"/>
  <c r="M4" i="33"/>
  <c r="R2" i="33"/>
  <c r="S2" i="33"/>
  <c r="O2" i="33"/>
  <c r="E2" i="33"/>
  <c r="P2" i="33"/>
  <c r="L4" i="33"/>
  <c r="T4" i="33"/>
  <c r="E4" i="33"/>
  <c r="C2" i="33"/>
  <c r="S4" i="33"/>
  <c r="N4" i="33"/>
  <c r="F4" i="33"/>
  <c r="I4" i="33"/>
  <c r="N2" i="33"/>
  <c r="L2" i="33"/>
  <c r="M2" i="33"/>
  <c r="G2" i="33"/>
  <c r="D2" i="33"/>
  <c r="T2" i="33"/>
  <c r="F2" i="33"/>
  <c r="K2" i="33"/>
  <c r="J2" i="33"/>
  <c r="I2" i="33"/>
  <c r="Q2" i="33"/>
  <c r="Q16" i="33"/>
  <c r="T16" i="33"/>
  <c r="R16" i="33"/>
  <c r="S16" i="33"/>
  <c r="Q12" i="33"/>
  <c r="M12" i="33"/>
  <c r="T12" i="33"/>
  <c r="P12" i="33"/>
  <c r="R12" i="33"/>
  <c r="O12" i="33"/>
  <c r="S12" i="33"/>
  <c r="N12" i="33"/>
  <c r="R5" i="33"/>
  <c r="N5" i="33"/>
  <c r="J5" i="33"/>
  <c r="F5" i="33"/>
  <c r="Q5" i="33"/>
  <c r="L5" i="33"/>
  <c r="G5" i="33"/>
  <c r="P5" i="33"/>
  <c r="K5" i="33"/>
  <c r="M5" i="33"/>
  <c r="T5" i="33"/>
  <c r="I5" i="33"/>
  <c r="S5" i="33"/>
  <c r="O5" i="33"/>
  <c r="H5" i="33"/>
  <c r="S6" i="33"/>
  <c r="O6" i="33"/>
  <c r="K6" i="33"/>
  <c r="G6" i="33"/>
  <c r="T6" i="33"/>
  <c r="N6" i="33"/>
  <c r="I6" i="33"/>
  <c r="R6" i="33"/>
  <c r="M6" i="33"/>
  <c r="H6" i="33"/>
  <c r="J6" i="33"/>
  <c r="Q6" i="33"/>
  <c r="L6" i="33"/>
  <c r="P6" i="33"/>
  <c r="S14" i="33"/>
  <c r="O14" i="33"/>
  <c r="R14" i="33"/>
  <c r="P14" i="33"/>
  <c r="Q14" i="33"/>
  <c r="T14" i="33"/>
  <c r="T3" i="33"/>
  <c r="P3" i="33"/>
  <c r="L3" i="33"/>
  <c r="S3" i="33"/>
  <c r="N3" i="33"/>
  <c r="I3" i="33"/>
  <c r="E3" i="33"/>
  <c r="R3" i="33"/>
  <c r="M3" i="33"/>
  <c r="H3" i="33"/>
  <c r="D3" i="33"/>
  <c r="K3" i="33"/>
  <c r="J3" i="33"/>
  <c r="Q3" i="33"/>
  <c r="O3" i="33"/>
  <c r="G3" i="33"/>
  <c r="F3" i="33"/>
  <c r="R17" i="33"/>
  <c r="S17" i="33"/>
  <c r="T17" i="33"/>
  <c r="R9" i="33"/>
  <c r="N9" i="33"/>
  <c r="J9" i="33"/>
  <c r="Q9" i="33"/>
  <c r="M9" i="33"/>
  <c r="O9" i="33"/>
  <c r="T9" i="33"/>
  <c r="L9" i="33"/>
  <c r="P9" i="33"/>
  <c r="K9" i="33"/>
  <c r="S9" i="33"/>
  <c r="Q8" i="33"/>
  <c r="M8" i="33"/>
  <c r="I8" i="33"/>
  <c r="T8" i="33"/>
  <c r="P8" i="33"/>
  <c r="L8" i="33"/>
  <c r="O8" i="33"/>
  <c r="N8" i="33"/>
  <c r="J8" i="33"/>
  <c r="S8" i="33"/>
  <c r="K8" i="33"/>
  <c r="R8" i="33"/>
  <c r="S10" i="33"/>
  <c r="O10" i="33"/>
  <c r="K10" i="33"/>
  <c r="R10" i="33"/>
  <c r="N10" i="33"/>
  <c r="Q10" i="33"/>
  <c r="P10" i="33"/>
  <c r="T10" i="33"/>
  <c r="M10" i="33"/>
  <c r="L10" i="33"/>
  <c r="T15" i="33"/>
  <c r="P15" i="33"/>
  <c r="S15" i="33"/>
  <c r="R15" i="33"/>
  <c r="Q15" i="33"/>
  <c r="R13" i="33"/>
  <c r="N13" i="33"/>
  <c r="Q13" i="33"/>
  <c r="T13" i="33"/>
  <c r="S13" i="33"/>
  <c r="P13" i="33"/>
  <c r="O13" i="33"/>
  <c r="T11" i="33"/>
  <c r="P11" i="33"/>
  <c r="L11" i="33"/>
  <c r="S11" i="33"/>
  <c r="O11" i="33"/>
  <c r="Q11" i="33"/>
  <c r="N11" i="33"/>
  <c r="M11" i="33"/>
  <c r="R11" i="33"/>
  <c r="T7" i="33"/>
  <c r="P7" i="33"/>
  <c r="L7" i="33"/>
  <c r="H7" i="33"/>
  <c r="S7" i="33"/>
  <c r="O7" i="33"/>
  <c r="K7" i="33"/>
  <c r="M7" i="33"/>
  <c r="R7" i="33"/>
  <c r="J7" i="33"/>
  <c r="Q7" i="33"/>
  <c r="N7" i="33"/>
  <c r="I7" i="33"/>
  <c r="A1" i="26" l="1"/>
  <c r="N1" i="39"/>
  <c r="F1" i="39"/>
  <c r="AD1" i="39"/>
  <c r="V1" i="39"/>
  <c r="X1" i="39"/>
  <c r="L1" i="39"/>
  <c r="H1" i="39"/>
  <c r="R1" i="39"/>
  <c r="T1" i="39"/>
  <c r="Z1" i="39"/>
  <c r="J1" i="39"/>
  <c r="D1" i="39"/>
  <c r="AB1" i="39"/>
  <c r="B1" i="26" l="1"/>
  <c r="D1" i="26"/>
  <c r="E1" i="26" s="1"/>
  <c r="B2" i="26"/>
  <c r="G2" i="1" l="1"/>
  <c r="A2" i="1"/>
  <c r="B2" i="1" l="1"/>
  <c r="D2" i="1"/>
  <c r="F2" i="1"/>
  <c r="H2" i="1"/>
  <c r="J2" i="1"/>
  <c r="F2" i="10"/>
  <c r="A160" i="33"/>
  <c r="Q2" i="26"/>
  <c r="A106" i="33"/>
  <c r="T6" i="32"/>
  <c r="A128" i="33"/>
  <c r="A37" i="33"/>
  <c r="A38" i="33"/>
  <c r="A204" i="33"/>
  <c r="A96" i="33"/>
  <c r="A27" i="33"/>
  <c r="A107" i="33"/>
  <c r="AA2" i="26"/>
  <c r="A94" i="33"/>
  <c r="AV6" i="32"/>
  <c r="A61" i="33"/>
  <c r="A63" i="33"/>
  <c r="A85" i="33"/>
  <c r="A140" i="33"/>
  <c r="A138" i="33"/>
  <c r="L2" i="26"/>
  <c r="A116" i="33"/>
  <c r="A48" i="33"/>
  <c r="AJ6" i="32"/>
  <c r="G2" i="26"/>
  <c r="L6" i="32"/>
  <c r="A74" i="33"/>
  <c r="AR6" i="32"/>
  <c r="A73" i="33"/>
  <c r="A62" i="33"/>
  <c r="H6" i="32"/>
  <c r="A139" i="33"/>
  <c r="A105" i="33"/>
  <c r="P6" i="32"/>
  <c r="A26" i="33"/>
  <c r="A171" i="33"/>
  <c r="X6" i="32"/>
  <c r="BV6" i="32"/>
  <c r="A28" i="33"/>
  <c r="BL6" i="32"/>
  <c r="BH6" i="32"/>
  <c r="AN6" i="32"/>
  <c r="A129" i="33"/>
  <c r="A47" i="33"/>
  <c r="A72" i="33"/>
  <c r="V2" i="26"/>
  <c r="A49" i="33"/>
  <c r="AF6" i="32"/>
  <c r="A182" i="33"/>
  <c r="BQ6" i="32"/>
  <c r="A83" i="33"/>
  <c r="A84" i="33"/>
  <c r="A36" i="33"/>
  <c r="BD6" i="32"/>
  <c r="AB6" i="32"/>
  <c r="A95" i="33"/>
  <c r="D6" i="32"/>
  <c r="A127" i="33"/>
  <c r="AZ6" i="32"/>
  <c r="H2" i="10" l="1"/>
  <c r="DV59" i="24"/>
  <c r="DK59" i="24"/>
  <c r="BH59" i="24"/>
  <c r="DV58" i="24"/>
  <c r="DK58" i="24"/>
  <c r="BH58" i="24"/>
  <c r="DV57" i="24"/>
  <c r="DK57" i="24"/>
  <c r="CZ57" i="24"/>
  <c r="CO57" i="24"/>
  <c r="CD57" i="24"/>
  <c r="BS57" i="24"/>
  <c r="BH57" i="24"/>
  <c r="AW57" i="24"/>
  <c r="Z57" i="24"/>
  <c r="DV56" i="24"/>
  <c r="DK56" i="24"/>
  <c r="CZ56" i="24"/>
  <c r="CO56" i="24"/>
  <c r="CD56" i="24"/>
  <c r="BS56" i="24"/>
  <c r="BH56" i="24"/>
  <c r="AW56" i="24"/>
  <c r="Z56" i="24"/>
  <c r="DV55" i="24"/>
  <c r="DK55" i="24"/>
  <c r="CZ55" i="24"/>
  <c r="CO55" i="24"/>
  <c r="CD55" i="24"/>
  <c r="BS55" i="24"/>
  <c r="BH55" i="24"/>
  <c r="AW55" i="24"/>
  <c r="AK55" i="24"/>
  <c r="Z55" i="24"/>
  <c r="DV54" i="24"/>
  <c r="DK54" i="24"/>
  <c r="CZ54" i="24"/>
  <c r="CO54" i="24"/>
  <c r="CD54" i="24"/>
  <c r="BS54" i="24"/>
  <c r="BH54" i="24"/>
  <c r="AW54" i="24"/>
  <c r="AK54" i="24"/>
  <c r="Z54" i="24"/>
  <c r="DV53" i="24"/>
  <c r="DK53" i="24"/>
  <c r="CZ53" i="24"/>
  <c r="CO53" i="24"/>
  <c r="CD53" i="24"/>
  <c r="BS53" i="24"/>
  <c r="BH53" i="24"/>
  <c r="AW53" i="24"/>
  <c r="AK53" i="24"/>
  <c r="Z53" i="24"/>
  <c r="DV52" i="24"/>
  <c r="DK52" i="24"/>
  <c r="CZ52" i="24"/>
  <c r="CO52" i="24"/>
  <c r="CD52" i="24"/>
  <c r="BS52" i="24"/>
  <c r="BH52" i="24"/>
  <c r="AW52" i="24"/>
  <c r="AK52" i="24"/>
  <c r="Z52" i="24"/>
  <c r="DV51" i="24"/>
  <c r="DK51" i="24"/>
  <c r="CZ51" i="24"/>
  <c r="CO51" i="24"/>
  <c r="CD51" i="24"/>
  <c r="BS51" i="24"/>
  <c r="BH51" i="24"/>
  <c r="AW51" i="24"/>
  <c r="AK51" i="24"/>
  <c r="Z51" i="24"/>
  <c r="DV50" i="24"/>
  <c r="DK50" i="24"/>
  <c r="CZ50" i="24"/>
  <c r="CO50" i="24"/>
  <c r="CD50" i="24"/>
  <c r="BS50" i="24"/>
  <c r="BH50" i="24"/>
  <c r="AW50" i="24"/>
  <c r="AK50" i="24"/>
  <c r="Z50" i="24"/>
  <c r="DV49" i="24"/>
  <c r="DK49" i="24"/>
  <c r="CZ49" i="24"/>
  <c r="CO49" i="24"/>
  <c r="CD49" i="24"/>
  <c r="BS49" i="24"/>
  <c r="BH49" i="24"/>
  <c r="AW49" i="24"/>
  <c r="AK49" i="24"/>
  <c r="Z49" i="24"/>
  <c r="DV48" i="24"/>
  <c r="DK48" i="24"/>
  <c r="CZ48" i="24"/>
  <c r="CO48" i="24"/>
  <c r="CD48" i="24"/>
  <c r="BS48" i="24"/>
  <c r="BH48" i="24"/>
  <c r="AW48" i="24"/>
  <c r="AK48" i="24"/>
  <c r="Z48" i="24"/>
  <c r="DV47" i="24"/>
  <c r="DK47" i="24"/>
  <c r="CZ47" i="24"/>
  <c r="CO47" i="24"/>
  <c r="CD47" i="24"/>
  <c r="BS47" i="24"/>
  <c r="BH47" i="24"/>
  <c r="AW47" i="24"/>
  <c r="AK47" i="24"/>
  <c r="Z47" i="24"/>
  <c r="DV46" i="24"/>
  <c r="DK46" i="24"/>
  <c r="CZ46" i="24"/>
  <c r="CO46" i="24"/>
  <c r="CD46" i="24"/>
  <c r="BS46" i="24"/>
  <c r="BH46" i="24"/>
  <c r="AW46" i="24"/>
  <c r="AK46" i="24"/>
  <c r="Z46" i="24"/>
  <c r="DV45" i="24"/>
  <c r="DK45" i="24"/>
  <c r="CZ45" i="24"/>
  <c r="CO45" i="24"/>
  <c r="CD45" i="24"/>
  <c r="BS45" i="24"/>
  <c r="BH45" i="24"/>
  <c r="AW45" i="24"/>
  <c r="AK45" i="24"/>
  <c r="Z45" i="24"/>
  <c r="DV44" i="24"/>
  <c r="DK44" i="24"/>
  <c r="CZ44" i="24"/>
  <c r="CO44" i="24"/>
  <c r="CD44" i="24"/>
  <c r="BS44" i="24"/>
  <c r="BH44" i="24"/>
  <c r="AW44" i="24"/>
  <c r="AK44" i="24"/>
  <c r="Z44" i="24"/>
  <c r="DV43" i="24"/>
  <c r="DK43" i="24"/>
  <c r="CZ43" i="24"/>
  <c r="CO43" i="24"/>
  <c r="CD43" i="24"/>
  <c r="BS43" i="24"/>
  <c r="BH43" i="24"/>
  <c r="AW43" i="24"/>
  <c r="AK43" i="24"/>
  <c r="Z43" i="24"/>
  <c r="DV42" i="24"/>
  <c r="DK42" i="24"/>
  <c r="CZ42" i="24"/>
  <c r="CO42" i="24"/>
  <c r="CD42" i="24"/>
  <c r="BS42" i="24"/>
  <c r="BH42" i="24"/>
  <c r="AW42" i="24"/>
  <c r="AK42" i="24"/>
  <c r="Z42" i="24"/>
  <c r="DV41" i="24"/>
  <c r="DK41" i="24"/>
  <c r="CZ41" i="24"/>
  <c r="CO41" i="24"/>
  <c r="CD41" i="24"/>
  <c r="BS41" i="24"/>
  <c r="BH41" i="24"/>
  <c r="AW41" i="24"/>
  <c r="AK41" i="24"/>
  <c r="Z41" i="24"/>
  <c r="DV40" i="24"/>
  <c r="DK40" i="24"/>
  <c r="CZ40" i="24"/>
  <c r="CO40" i="24"/>
  <c r="CD40" i="24"/>
  <c r="BS40" i="24"/>
  <c r="BH40" i="24"/>
  <c r="AW40" i="24"/>
  <c r="AK40" i="24"/>
  <c r="Z40" i="24"/>
  <c r="DV39" i="24"/>
  <c r="DK39" i="24"/>
  <c r="CZ39" i="24"/>
  <c r="CO39" i="24"/>
  <c r="CD39" i="24"/>
  <c r="BS39" i="24"/>
  <c r="BH39" i="24"/>
  <c r="AW39" i="24"/>
  <c r="AK39" i="24"/>
  <c r="Z39" i="24"/>
  <c r="DV38" i="24"/>
  <c r="DK38" i="24"/>
  <c r="CZ38" i="24"/>
  <c r="CO38" i="24"/>
  <c r="CD38" i="24"/>
  <c r="BS38" i="24"/>
  <c r="BH38" i="24"/>
  <c r="AW38" i="24"/>
  <c r="AK38" i="24"/>
  <c r="Z38" i="24"/>
  <c r="DV37" i="24"/>
  <c r="DK37" i="24"/>
  <c r="CZ37" i="24"/>
  <c r="CO37" i="24"/>
  <c r="CD37" i="24"/>
  <c r="BS37" i="24"/>
  <c r="BH37" i="24"/>
  <c r="AW37" i="24"/>
  <c r="AK37" i="24"/>
  <c r="Z37" i="24"/>
  <c r="DV36" i="24"/>
  <c r="DK36" i="24"/>
  <c r="CZ36" i="24"/>
  <c r="CO36" i="24"/>
  <c r="CD36" i="24"/>
  <c r="BS36" i="24"/>
  <c r="BH36" i="24"/>
  <c r="AW36" i="24"/>
  <c r="AK36" i="24"/>
  <c r="Z36" i="24"/>
  <c r="DV35" i="24"/>
  <c r="DK35" i="24"/>
  <c r="CZ35" i="24"/>
  <c r="CO35" i="24"/>
  <c r="CD35" i="24"/>
  <c r="BS35" i="24"/>
  <c r="BH35" i="24"/>
  <c r="AW35" i="24"/>
  <c r="AK35" i="24"/>
  <c r="Z35" i="24"/>
  <c r="DV34" i="24"/>
  <c r="DK34" i="24"/>
  <c r="CZ34" i="24"/>
  <c r="CO34" i="24"/>
  <c r="CD34" i="24"/>
  <c r="BS34" i="24"/>
  <c r="BH34" i="24"/>
  <c r="AW34" i="24"/>
  <c r="AK34" i="24"/>
  <c r="Z34" i="24"/>
  <c r="DV33" i="24"/>
  <c r="DK33" i="24"/>
  <c r="CZ33" i="24"/>
  <c r="CO33" i="24"/>
  <c r="CD33" i="24"/>
  <c r="BS33" i="24"/>
  <c r="BH33" i="24"/>
  <c r="AW33" i="24"/>
  <c r="AK33" i="24"/>
  <c r="Z33" i="24"/>
  <c r="DV32" i="24"/>
  <c r="DK32" i="24"/>
  <c r="CZ32" i="24"/>
  <c r="CO32" i="24"/>
  <c r="CD32" i="24"/>
  <c r="BS32" i="24"/>
  <c r="BH32" i="24"/>
  <c r="AW32" i="24"/>
  <c r="AK32" i="24"/>
  <c r="Z32" i="24"/>
  <c r="DV31" i="24"/>
  <c r="DK31" i="24"/>
  <c r="CZ31" i="24"/>
  <c r="CO31" i="24"/>
  <c r="CD31" i="24"/>
  <c r="BS31" i="24"/>
  <c r="BH31" i="24"/>
  <c r="AW31" i="24"/>
  <c r="AK31" i="24"/>
  <c r="Z31" i="24"/>
  <c r="DV30" i="24"/>
  <c r="DK30" i="24"/>
  <c r="CZ30" i="24"/>
  <c r="CO30" i="24"/>
  <c r="CD30" i="24"/>
  <c r="BS30" i="24"/>
  <c r="BH30" i="24"/>
  <c r="AW30" i="24"/>
  <c r="AK30" i="24"/>
  <c r="Z30" i="24"/>
  <c r="DV29" i="24"/>
  <c r="DK29" i="24"/>
  <c r="CZ29" i="24"/>
  <c r="CO29" i="24"/>
  <c r="CD29" i="24"/>
  <c r="BS29" i="24"/>
  <c r="BH29" i="24"/>
  <c r="AW29" i="24"/>
  <c r="AK29" i="24"/>
  <c r="Z29" i="24"/>
  <c r="DV28" i="24"/>
  <c r="DK28" i="24"/>
  <c r="CZ28" i="24"/>
  <c r="CO28" i="24"/>
  <c r="CD28" i="24"/>
  <c r="BS28" i="24"/>
  <c r="BH28" i="24"/>
  <c r="AW28" i="24"/>
  <c r="AK28" i="24"/>
  <c r="Z28" i="24"/>
  <c r="DV27" i="24"/>
  <c r="DK27" i="24"/>
  <c r="CZ27" i="24"/>
  <c r="CO27" i="24"/>
  <c r="CD27" i="24"/>
  <c r="BS27" i="24"/>
  <c r="BH27" i="24"/>
  <c r="AW27" i="24"/>
  <c r="AK27" i="24"/>
  <c r="Z27" i="24"/>
  <c r="DV26" i="24"/>
  <c r="DK26" i="24"/>
  <c r="CZ26" i="24"/>
  <c r="CO26" i="24"/>
  <c r="CD26" i="24"/>
  <c r="BS26" i="24"/>
  <c r="BH26" i="24"/>
  <c r="AW26" i="24"/>
  <c r="AK26" i="24"/>
  <c r="Z26" i="24"/>
  <c r="DV25" i="24"/>
  <c r="DK25" i="24"/>
  <c r="CZ25" i="24"/>
  <c r="CO25" i="24"/>
  <c r="CD25" i="24"/>
  <c r="BS25" i="24"/>
  <c r="BH25" i="24"/>
  <c r="AW25" i="24"/>
  <c r="AK25" i="24"/>
  <c r="Z25" i="24"/>
  <c r="DV24" i="24"/>
  <c r="DK24" i="24"/>
  <c r="CZ24" i="24"/>
  <c r="CO24" i="24"/>
  <c r="CD24" i="24"/>
  <c r="BS24" i="24"/>
  <c r="BH24" i="24"/>
  <c r="AW24" i="24"/>
  <c r="AK24" i="24"/>
  <c r="Z24" i="24"/>
  <c r="DV23" i="24"/>
  <c r="DK23" i="24"/>
  <c r="CZ23" i="24"/>
  <c r="CO23" i="24"/>
  <c r="CD23" i="24"/>
  <c r="BS23" i="24"/>
  <c r="BH23" i="24"/>
  <c r="AW23" i="24"/>
  <c r="AK23" i="24"/>
  <c r="Z23" i="24"/>
  <c r="DV22" i="24"/>
  <c r="DK22" i="24"/>
  <c r="CZ22" i="24"/>
  <c r="CO22" i="24"/>
  <c r="CD22" i="24"/>
  <c r="BS22" i="24"/>
  <c r="BH22" i="24"/>
  <c r="AW22" i="24"/>
  <c r="AK22" i="24"/>
  <c r="Z22" i="24"/>
  <c r="DV21" i="24"/>
  <c r="DK21" i="24"/>
  <c r="CZ21" i="24"/>
  <c r="CO21" i="24"/>
  <c r="CD21" i="24"/>
  <c r="BS21" i="24"/>
  <c r="BH21" i="24"/>
  <c r="AW21" i="24"/>
  <c r="AK21" i="24"/>
  <c r="Z21" i="24"/>
  <c r="DV20" i="24"/>
  <c r="DK20" i="24"/>
  <c r="CZ20" i="24"/>
  <c r="CO20" i="24"/>
  <c r="CD20" i="24"/>
  <c r="BS20" i="24"/>
  <c r="BH20" i="24"/>
  <c r="AW20" i="24"/>
  <c r="AK20" i="24"/>
  <c r="Z20" i="24"/>
  <c r="DV19" i="24"/>
  <c r="DK19" i="24"/>
  <c r="CZ19" i="24"/>
  <c r="CO19" i="24"/>
  <c r="CD19" i="24"/>
  <c r="BS19" i="24"/>
  <c r="BH19" i="24"/>
  <c r="AW19" i="24"/>
  <c r="AK19" i="24"/>
  <c r="Z19" i="24"/>
  <c r="DV18" i="24"/>
  <c r="DK18" i="24"/>
  <c r="CZ18" i="24"/>
  <c r="CO18" i="24"/>
  <c r="CD18" i="24"/>
  <c r="BS18" i="24"/>
  <c r="BH18" i="24"/>
  <c r="AW18" i="24"/>
  <c r="AK18" i="24"/>
  <c r="Z18" i="24"/>
  <c r="DV17" i="24"/>
  <c r="DK17" i="24"/>
  <c r="CZ17" i="24"/>
  <c r="CO17" i="24"/>
  <c r="CD17" i="24"/>
  <c r="BS17" i="24"/>
  <c r="BH17" i="24"/>
  <c r="AW17" i="24"/>
  <c r="AK17" i="24"/>
  <c r="Z17" i="24"/>
  <c r="DV16" i="24"/>
  <c r="DK16" i="24"/>
  <c r="CZ16" i="24"/>
  <c r="CO16" i="24"/>
  <c r="CD16" i="24"/>
  <c r="BS16" i="24"/>
  <c r="BH16" i="24"/>
  <c r="AW16" i="24"/>
  <c r="AK16" i="24"/>
  <c r="Z16" i="24"/>
  <c r="DV15" i="24"/>
  <c r="DK15" i="24"/>
  <c r="CZ15" i="24"/>
  <c r="CO15" i="24"/>
  <c r="CD15" i="24"/>
  <c r="BS15" i="24"/>
  <c r="BH15" i="24"/>
  <c r="AW15" i="24"/>
  <c r="AK15" i="24"/>
  <c r="Z15" i="24"/>
  <c r="DV14" i="24"/>
  <c r="DK14" i="24"/>
  <c r="CZ14" i="24"/>
  <c r="CO14" i="24"/>
  <c r="CD14" i="24"/>
  <c r="BS14" i="24"/>
  <c r="BH14" i="24"/>
  <c r="AW14" i="24"/>
  <c r="AK14" i="24"/>
  <c r="Z14" i="24"/>
  <c r="DV13" i="24"/>
  <c r="DK13" i="24"/>
  <c r="CZ13" i="24"/>
  <c r="CO13" i="24"/>
  <c r="CD13" i="24"/>
  <c r="BS13" i="24"/>
  <c r="BH13" i="24"/>
  <c r="AW13" i="24"/>
  <c r="AK13" i="24"/>
  <c r="Z13" i="24"/>
  <c r="DV12" i="24"/>
  <c r="DK12" i="24"/>
  <c r="CZ12" i="24"/>
  <c r="CO12" i="24"/>
  <c r="CD12" i="24"/>
  <c r="BS12" i="24"/>
  <c r="BH12" i="24"/>
  <c r="AW12" i="24"/>
  <c r="AK12" i="24"/>
  <c r="Z12" i="24"/>
  <c r="DV11" i="24"/>
  <c r="DK11" i="24"/>
  <c r="CZ11" i="24"/>
  <c r="CO11" i="24"/>
  <c r="CD11" i="24"/>
  <c r="BS11" i="24"/>
  <c r="BH11" i="24"/>
  <c r="AW11" i="24"/>
  <c r="AK11" i="24"/>
  <c r="Z11" i="24"/>
  <c r="DV10" i="24"/>
  <c r="DK10" i="24"/>
  <c r="CZ10" i="24"/>
  <c r="CO10" i="24"/>
  <c r="CD10" i="24"/>
  <c r="BS10" i="24"/>
  <c r="BH10" i="24"/>
  <c r="AW10" i="24"/>
  <c r="AK10" i="24"/>
  <c r="Z10" i="24"/>
  <c r="DV9" i="24"/>
  <c r="DK9" i="24"/>
  <c r="CZ9" i="24"/>
  <c r="CO9" i="24"/>
  <c r="CD9" i="24"/>
  <c r="BS9" i="24"/>
  <c r="BH9" i="24"/>
  <c r="AW9" i="24"/>
  <c r="AK9" i="24"/>
  <c r="Z9" i="24"/>
  <c r="DV8" i="24"/>
  <c r="DK8" i="24"/>
  <c r="CZ8" i="24"/>
  <c r="CO8" i="24"/>
  <c r="CD8" i="24"/>
  <c r="BS8" i="24"/>
  <c r="BH8" i="24"/>
  <c r="AW8" i="24"/>
  <c r="AK8" i="24"/>
  <c r="Z8" i="24"/>
  <c r="DV7" i="24"/>
  <c r="DK7" i="24"/>
  <c r="CZ7" i="24"/>
  <c r="CO7" i="24"/>
  <c r="CD7" i="24"/>
  <c r="BS7" i="24"/>
  <c r="BH7" i="24"/>
  <c r="AW7" i="24"/>
  <c r="AK7" i="24"/>
  <c r="Z7" i="24"/>
  <c r="DV6" i="24"/>
  <c r="DK6" i="24"/>
  <c r="CZ6" i="24"/>
  <c r="CO6" i="24"/>
  <c r="CD6" i="24"/>
  <c r="BS6" i="24"/>
  <c r="BH6" i="24"/>
  <c r="AW6" i="24"/>
  <c r="AK6" i="24"/>
  <c r="Z6" i="24"/>
  <c r="DV5" i="24"/>
  <c r="DK5" i="24"/>
  <c r="CZ5" i="24"/>
  <c r="CO5" i="24"/>
  <c r="CD5" i="24"/>
  <c r="BS5" i="24"/>
  <c r="BH5" i="24"/>
  <c r="AW5" i="24"/>
  <c r="AK5" i="24"/>
  <c r="Z5" i="24"/>
  <c r="DT4" i="24"/>
  <c r="DU4" i="24" s="1"/>
  <c r="DI4" i="24"/>
  <c r="DJ4" i="24" s="1"/>
  <c r="CX4" i="24"/>
  <c r="CY4" i="24" s="1"/>
  <c r="CM4" i="24"/>
  <c r="CN4" i="24" s="1"/>
  <c r="CB4" i="24"/>
  <c r="CC4" i="24" s="1"/>
  <c r="BQ4" i="24"/>
  <c r="BR4" i="24" s="1"/>
  <c r="BF4" i="24"/>
  <c r="BG4" i="24" s="1"/>
  <c r="AU4" i="24"/>
  <c r="AV4" i="24" s="1"/>
  <c r="AI4" i="24"/>
  <c r="AJ4" i="24" s="1"/>
  <c r="X4" i="24"/>
  <c r="Y4" i="24" s="1"/>
  <c r="J1" i="24"/>
  <c r="DB4" i="24"/>
  <c r="DV59" i="21" l="1"/>
  <c r="DK59" i="21"/>
  <c r="BH59" i="21"/>
  <c r="DV58" i="21"/>
  <c r="DK58" i="21"/>
  <c r="BH58" i="21"/>
  <c r="DV57" i="21"/>
  <c r="DK57" i="21"/>
  <c r="CZ57" i="21"/>
  <c r="CO57" i="21"/>
  <c r="CD57" i="21"/>
  <c r="BS57" i="21"/>
  <c r="BH57" i="21"/>
  <c r="AW57" i="21"/>
  <c r="Z57" i="21"/>
  <c r="DV56" i="21"/>
  <c r="DK56" i="21"/>
  <c r="CZ56" i="21"/>
  <c r="CO56" i="21"/>
  <c r="CD56" i="21"/>
  <c r="BS56" i="21"/>
  <c r="BH56" i="21"/>
  <c r="AW56" i="21"/>
  <c r="Z56" i="21"/>
  <c r="DV55" i="21"/>
  <c r="DK55" i="21"/>
  <c r="CZ55" i="21"/>
  <c r="CO55" i="21"/>
  <c r="CD55" i="21"/>
  <c r="BS55" i="21"/>
  <c r="BH55" i="21"/>
  <c r="AW55" i="21"/>
  <c r="AK55" i="21"/>
  <c r="Z55" i="21"/>
  <c r="DV54" i="21"/>
  <c r="DK54" i="21"/>
  <c r="CZ54" i="21"/>
  <c r="CO54" i="21"/>
  <c r="CD54" i="21"/>
  <c r="BS54" i="21"/>
  <c r="BH54" i="21"/>
  <c r="AW54" i="21"/>
  <c r="AK54" i="21"/>
  <c r="Z54" i="21"/>
  <c r="DV53" i="21"/>
  <c r="DK53" i="21"/>
  <c r="CZ53" i="21"/>
  <c r="CO53" i="21"/>
  <c r="CD53" i="21"/>
  <c r="BS53" i="21"/>
  <c r="BH53" i="21"/>
  <c r="AW53" i="21"/>
  <c r="AK53" i="21"/>
  <c r="Z53" i="21"/>
  <c r="DV52" i="21"/>
  <c r="DK52" i="21"/>
  <c r="CZ52" i="21"/>
  <c r="CO52" i="21"/>
  <c r="CD52" i="21"/>
  <c r="BS52" i="21"/>
  <c r="BH52" i="21"/>
  <c r="AW52" i="21"/>
  <c r="AK52" i="21"/>
  <c r="Z52" i="21"/>
  <c r="DV51" i="21"/>
  <c r="DK51" i="21"/>
  <c r="CZ51" i="21"/>
  <c r="CO51" i="21"/>
  <c r="CD51" i="21"/>
  <c r="BS51" i="21"/>
  <c r="BH51" i="21"/>
  <c r="AW51" i="21"/>
  <c r="AK51" i="21"/>
  <c r="Z51" i="21"/>
  <c r="DV50" i="21"/>
  <c r="DK50" i="21"/>
  <c r="CZ50" i="21"/>
  <c r="CO50" i="21"/>
  <c r="CD50" i="21"/>
  <c r="BS50" i="21"/>
  <c r="BH50" i="21"/>
  <c r="AW50" i="21"/>
  <c r="AK50" i="21"/>
  <c r="Z50" i="21"/>
  <c r="DV49" i="21"/>
  <c r="DK49" i="21"/>
  <c r="CZ49" i="21"/>
  <c r="CO49" i="21"/>
  <c r="CD49" i="21"/>
  <c r="BS49" i="21"/>
  <c r="BH49" i="21"/>
  <c r="AW49" i="21"/>
  <c r="AK49" i="21"/>
  <c r="Z49" i="21"/>
  <c r="DV48" i="21"/>
  <c r="DK48" i="21"/>
  <c r="CZ48" i="21"/>
  <c r="CO48" i="21"/>
  <c r="CD48" i="21"/>
  <c r="BS48" i="21"/>
  <c r="BH48" i="21"/>
  <c r="AW48" i="21"/>
  <c r="AK48" i="21"/>
  <c r="Z48" i="21"/>
  <c r="DV47" i="21"/>
  <c r="DK47" i="21"/>
  <c r="CZ47" i="21"/>
  <c r="CO47" i="21"/>
  <c r="CD47" i="21"/>
  <c r="BS47" i="21"/>
  <c r="BH47" i="21"/>
  <c r="AW47" i="21"/>
  <c r="AK47" i="21"/>
  <c r="Z47" i="21"/>
  <c r="DV46" i="21"/>
  <c r="DK46" i="21"/>
  <c r="CZ46" i="21"/>
  <c r="CO46" i="21"/>
  <c r="CD46" i="21"/>
  <c r="BS46" i="21"/>
  <c r="BH46" i="21"/>
  <c r="AW46" i="21"/>
  <c r="AK46" i="21"/>
  <c r="Z46" i="21"/>
  <c r="DV45" i="21"/>
  <c r="DK45" i="21"/>
  <c r="CZ45" i="21"/>
  <c r="CO45" i="21"/>
  <c r="CD45" i="21"/>
  <c r="BS45" i="21"/>
  <c r="BH45" i="21"/>
  <c r="AW45" i="21"/>
  <c r="AK45" i="21"/>
  <c r="Z45" i="21"/>
  <c r="DV44" i="21"/>
  <c r="DK44" i="21"/>
  <c r="CZ44" i="21"/>
  <c r="CO44" i="21"/>
  <c r="CD44" i="21"/>
  <c r="BS44" i="21"/>
  <c r="BH44" i="21"/>
  <c r="AW44" i="21"/>
  <c r="AK44" i="21"/>
  <c r="Z44" i="21"/>
  <c r="DV43" i="21"/>
  <c r="DK43" i="21"/>
  <c r="CZ43" i="21"/>
  <c r="CO43" i="21"/>
  <c r="CD43" i="21"/>
  <c r="BS43" i="21"/>
  <c r="BH43" i="21"/>
  <c r="AW43" i="21"/>
  <c r="AK43" i="21"/>
  <c r="Z43" i="21"/>
  <c r="DV42" i="21"/>
  <c r="DK42" i="21"/>
  <c r="CZ42" i="21"/>
  <c r="CO42" i="21"/>
  <c r="CD42" i="21"/>
  <c r="BS42" i="21"/>
  <c r="BH42" i="21"/>
  <c r="AW42" i="21"/>
  <c r="AK42" i="21"/>
  <c r="Z42" i="21"/>
  <c r="DV41" i="21"/>
  <c r="DK41" i="21"/>
  <c r="CZ41" i="21"/>
  <c r="CO41" i="21"/>
  <c r="CD41" i="21"/>
  <c r="BS41" i="21"/>
  <c r="BH41" i="21"/>
  <c r="AW41" i="21"/>
  <c r="AK41" i="21"/>
  <c r="Z41" i="21"/>
  <c r="DV40" i="21"/>
  <c r="DK40" i="21"/>
  <c r="CZ40" i="21"/>
  <c r="CO40" i="21"/>
  <c r="CD40" i="21"/>
  <c r="BS40" i="21"/>
  <c r="BH40" i="21"/>
  <c r="AW40" i="21"/>
  <c r="AK40" i="21"/>
  <c r="Z40" i="21"/>
  <c r="DV39" i="21"/>
  <c r="DK39" i="21"/>
  <c r="CZ39" i="21"/>
  <c r="CO39" i="21"/>
  <c r="CD39" i="21"/>
  <c r="BS39" i="21"/>
  <c r="BH39" i="21"/>
  <c r="AW39" i="21"/>
  <c r="AK39" i="21"/>
  <c r="Z39" i="21"/>
  <c r="DV38" i="21"/>
  <c r="DK38" i="21"/>
  <c r="CZ38" i="21"/>
  <c r="CO38" i="21"/>
  <c r="CD38" i="21"/>
  <c r="BS38" i="21"/>
  <c r="BH38" i="21"/>
  <c r="AW38" i="21"/>
  <c r="AK38" i="21"/>
  <c r="Z38" i="21"/>
  <c r="DV37" i="21"/>
  <c r="DK37" i="21"/>
  <c r="CZ37" i="21"/>
  <c r="CO37" i="21"/>
  <c r="CD37" i="21"/>
  <c r="BS37" i="21"/>
  <c r="BH37" i="21"/>
  <c r="AW37" i="21"/>
  <c r="AK37" i="21"/>
  <c r="Z37" i="21"/>
  <c r="DV36" i="21"/>
  <c r="DK36" i="21"/>
  <c r="CZ36" i="21"/>
  <c r="CO36" i="21"/>
  <c r="CD36" i="21"/>
  <c r="BS36" i="21"/>
  <c r="BH36" i="21"/>
  <c r="AW36" i="21"/>
  <c r="AK36" i="21"/>
  <c r="Z36" i="21"/>
  <c r="DV35" i="21"/>
  <c r="DK35" i="21"/>
  <c r="CZ35" i="21"/>
  <c r="CO35" i="21"/>
  <c r="CD35" i="21"/>
  <c r="BS35" i="21"/>
  <c r="BH35" i="21"/>
  <c r="AW35" i="21"/>
  <c r="AK35" i="21"/>
  <c r="Z35" i="21"/>
  <c r="DV34" i="21"/>
  <c r="DK34" i="21"/>
  <c r="CZ34" i="21"/>
  <c r="CO34" i="21"/>
  <c r="CD34" i="21"/>
  <c r="BS34" i="21"/>
  <c r="BH34" i="21"/>
  <c r="AW34" i="21"/>
  <c r="AK34" i="21"/>
  <c r="Z34" i="21"/>
  <c r="DV33" i="21"/>
  <c r="DK33" i="21"/>
  <c r="CZ33" i="21"/>
  <c r="CO33" i="21"/>
  <c r="CD33" i="21"/>
  <c r="BS33" i="21"/>
  <c r="BH33" i="21"/>
  <c r="AW33" i="21"/>
  <c r="AK33" i="21"/>
  <c r="Z33" i="21"/>
  <c r="DV32" i="21"/>
  <c r="DK32" i="21"/>
  <c r="CZ32" i="21"/>
  <c r="CO32" i="21"/>
  <c r="CD32" i="21"/>
  <c r="BS32" i="21"/>
  <c r="BH32" i="21"/>
  <c r="AW32" i="21"/>
  <c r="AK32" i="21"/>
  <c r="Z32" i="21"/>
  <c r="DV31" i="21"/>
  <c r="DK31" i="21"/>
  <c r="CZ31" i="21"/>
  <c r="CO31" i="21"/>
  <c r="CD31" i="21"/>
  <c r="BS31" i="21"/>
  <c r="BH31" i="21"/>
  <c r="AW31" i="21"/>
  <c r="AK31" i="21"/>
  <c r="Z31" i="21"/>
  <c r="DV30" i="21"/>
  <c r="DK30" i="21"/>
  <c r="CZ30" i="21"/>
  <c r="CO30" i="21"/>
  <c r="CD30" i="21"/>
  <c r="BS30" i="21"/>
  <c r="BH30" i="21"/>
  <c r="AW30" i="21"/>
  <c r="AK30" i="21"/>
  <c r="Z30" i="21"/>
  <c r="DV29" i="21"/>
  <c r="DK29" i="21"/>
  <c r="CZ29" i="21"/>
  <c r="CO29" i="21"/>
  <c r="CD29" i="21"/>
  <c r="BS29" i="21"/>
  <c r="BH29" i="21"/>
  <c r="AW29" i="21"/>
  <c r="AK29" i="21"/>
  <c r="Z29" i="21"/>
  <c r="DV28" i="21"/>
  <c r="DK28" i="21"/>
  <c r="CZ28" i="21"/>
  <c r="CO28" i="21"/>
  <c r="CD28" i="21"/>
  <c r="BS28" i="21"/>
  <c r="BH28" i="21"/>
  <c r="AW28" i="21"/>
  <c r="AK28" i="21"/>
  <c r="Z28" i="21"/>
  <c r="DV27" i="21"/>
  <c r="DK27" i="21"/>
  <c r="CZ27" i="21"/>
  <c r="CO27" i="21"/>
  <c r="CD27" i="21"/>
  <c r="BS27" i="21"/>
  <c r="BH27" i="21"/>
  <c r="AW27" i="21"/>
  <c r="AK27" i="21"/>
  <c r="Z27" i="21"/>
  <c r="DV26" i="21"/>
  <c r="DK26" i="21"/>
  <c r="CZ26" i="21"/>
  <c r="CO26" i="21"/>
  <c r="CD26" i="21"/>
  <c r="BS26" i="21"/>
  <c r="BH26" i="21"/>
  <c r="AW26" i="21"/>
  <c r="AK26" i="21"/>
  <c r="Z26" i="21"/>
  <c r="DV25" i="21"/>
  <c r="DK25" i="21"/>
  <c r="CZ25" i="21"/>
  <c r="CO25" i="21"/>
  <c r="CD25" i="21"/>
  <c r="BS25" i="21"/>
  <c r="BH25" i="21"/>
  <c r="AW25" i="21"/>
  <c r="AK25" i="21"/>
  <c r="Z25" i="21"/>
  <c r="DV24" i="21"/>
  <c r="DK24" i="21"/>
  <c r="CZ24" i="21"/>
  <c r="CO24" i="21"/>
  <c r="CD24" i="21"/>
  <c r="BS24" i="21"/>
  <c r="BH24" i="21"/>
  <c r="AW24" i="21"/>
  <c r="AK24" i="21"/>
  <c r="Z24" i="21"/>
  <c r="DV23" i="21"/>
  <c r="DK23" i="21"/>
  <c r="CZ23" i="21"/>
  <c r="CO23" i="21"/>
  <c r="CD23" i="21"/>
  <c r="BS23" i="21"/>
  <c r="BH23" i="21"/>
  <c r="AW23" i="21"/>
  <c r="AK23" i="21"/>
  <c r="Z23" i="21"/>
  <c r="DV22" i="21"/>
  <c r="DK22" i="21"/>
  <c r="CZ22" i="21"/>
  <c r="CO22" i="21"/>
  <c r="CD22" i="21"/>
  <c r="BS22" i="21"/>
  <c r="BH22" i="21"/>
  <c r="AW22" i="21"/>
  <c r="AK22" i="21"/>
  <c r="Z22" i="21"/>
  <c r="DV21" i="21"/>
  <c r="DK21" i="21"/>
  <c r="CZ21" i="21"/>
  <c r="CO21" i="21"/>
  <c r="CD21" i="21"/>
  <c r="BS21" i="21"/>
  <c r="BH21" i="21"/>
  <c r="AW21" i="21"/>
  <c r="AK21" i="21"/>
  <c r="Z21" i="21"/>
  <c r="DV20" i="21"/>
  <c r="DK20" i="21"/>
  <c r="CZ20" i="21"/>
  <c r="CO20" i="21"/>
  <c r="CD20" i="21"/>
  <c r="BS20" i="21"/>
  <c r="BH20" i="21"/>
  <c r="AW20" i="21"/>
  <c r="AK20" i="21"/>
  <c r="Z20" i="21"/>
  <c r="DV19" i="21"/>
  <c r="DK19" i="21"/>
  <c r="CZ19" i="21"/>
  <c r="CO19" i="21"/>
  <c r="CD19" i="21"/>
  <c r="BS19" i="21"/>
  <c r="BH19" i="21"/>
  <c r="AW19" i="21"/>
  <c r="AK19" i="21"/>
  <c r="Z19" i="21"/>
  <c r="DV18" i="21"/>
  <c r="DK18" i="21"/>
  <c r="CZ18" i="21"/>
  <c r="CO18" i="21"/>
  <c r="CD18" i="21"/>
  <c r="BS18" i="21"/>
  <c r="BH18" i="21"/>
  <c r="AW18" i="21"/>
  <c r="AK18" i="21"/>
  <c r="Z18" i="21"/>
  <c r="DV17" i="21"/>
  <c r="DK17" i="21"/>
  <c r="CZ17" i="21"/>
  <c r="CO17" i="21"/>
  <c r="CD17" i="21"/>
  <c r="BS17" i="21"/>
  <c r="BH17" i="21"/>
  <c r="AW17" i="21"/>
  <c r="AK17" i="21"/>
  <c r="Z17" i="21"/>
  <c r="DV16" i="21"/>
  <c r="DK16" i="21"/>
  <c r="CZ16" i="21"/>
  <c r="CO16" i="21"/>
  <c r="CD16" i="21"/>
  <c r="BS16" i="21"/>
  <c r="BH16" i="21"/>
  <c r="AW16" i="21"/>
  <c r="AK16" i="21"/>
  <c r="Z16" i="21"/>
  <c r="DV15" i="21"/>
  <c r="DK15" i="21"/>
  <c r="CZ15" i="21"/>
  <c r="CO15" i="21"/>
  <c r="CD15" i="21"/>
  <c r="BS15" i="21"/>
  <c r="BH15" i="21"/>
  <c r="AW15" i="21"/>
  <c r="AK15" i="21"/>
  <c r="Z15" i="21"/>
  <c r="DV14" i="21"/>
  <c r="DK14" i="21"/>
  <c r="CZ14" i="21"/>
  <c r="CO14" i="21"/>
  <c r="CD14" i="21"/>
  <c r="BS14" i="21"/>
  <c r="BH14" i="21"/>
  <c r="AW14" i="21"/>
  <c r="AK14" i="21"/>
  <c r="Z14" i="21"/>
  <c r="DV13" i="21"/>
  <c r="DK13" i="21"/>
  <c r="CZ13" i="21"/>
  <c r="CO13" i="21"/>
  <c r="CD13" i="21"/>
  <c r="BS13" i="21"/>
  <c r="BH13" i="21"/>
  <c r="AW13" i="21"/>
  <c r="AK13" i="21"/>
  <c r="Z13" i="21"/>
  <c r="DV12" i="21"/>
  <c r="DK12" i="21"/>
  <c r="CZ12" i="21"/>
  <c r="CO12" i="21"/>
  <c r="CD12" i="21"/>
  <c r="BS12" i="21"/>
  <c r="BH12" i="21"/>
  <c r="AW12" i="21"/>
  <c r="AK12" i="21"/>
  <c r="Z12" i="21"/>
  <c r="DV11" i="21"/>
  <c r="DK11" i="21"/>
  <c r="CZ11" i="21"/>
  <c r="CO11" i="21"/>
  <c r="CD11" i="21"/>
  <c r="BS11" i="21"/>
  <c r="BH11" i="21"/>
  <c r="AW11" i="21"/>
  <c r="AK11" i="21"/>
  <c r="Z11" i="21"/>
  <c r="DV10" i="21"/>
  <c r="DK10" i="21"/>
  <c r="CZ10" i="21"/>
  <c r="CO10" i="21"/>
  <c r="CD10" i="21"/>
  <c r="BS10" i="21"/>
  <c r="BH10" i="21"/>
  <c r="AW10" i="21"/>
  <c r="AK10" i="21"/>
  <c r="Z10" i="21"/>
  <c r="DV9" i="21"/>
  <c r="DK9" i="21"/>
  <c r="CZ9" i="21"/>
  <c r="CO9" i="21"/>
  <c r="CD9" i="21"/>
  <c r="BS9" i="21"/>
  <c r="BH9" i="21"/>
  <c r="AW9" i="21"/>
  <c r="AK9" i="21"/>
  <c r="Z9" i="21"/>
  <c r="DV8" i="21"/>
  <c r="DK8" i="21"/>
  <c r="CZ8" i="21"/>
  <c r="CO8" i="21"/>
  <c r="CD8" i="21"/>
  <c r="BS8" i="21"/>
  <c r="BH8" i="21"/>
  <c r="AW8" i="21"/>
  <c r="AK8" i="21"/>
  <c r="Z8" i="21"/>
  <c r="DV7" i="21"/>
  <c r="DK7" i="21"/>
  <c r="CZ7" i="21"/>
  <c r="CO7" i="21"/>
  <c r="CD7" i="21"/>
  <c r="BS7" i="21"/>
  <c r="BH7" i="21"/>
  <c r="AW7" i="21"/>
  <c r="AK7" i="21"/>
  <c r="Z7" i="21"/>
  <c r="DV6" i="21"/>
  <c r="DK6" i="21"/>
  <c r="CZ6" i="21"/>
  <c r="CO6" i="21"/>
  <c r="CD6" i="21"/>
  <c r="BS6" i="21"/>
  <c r="BH6" i="21"/>
  <c r="AW6" i="21"/>
  <c r="AK6" i="21"/>
  <c r="Z6" i="21"/>
  <c r="DV5" i="21"/>
  <c r="DK5" i="21"/>
  <c r="CZ5" i="21"/>
  <c r="CO5" i="21"/>
  <c r="CD5" i="21"/>
  <c r="BS5" i="21"/>
  <c r="BH5" i="21"/>
  <c r="AW5" i="21"/>
  <c r="AK5" i="21"/>
  <c r="Z5" i="21"/>
  <c r="J1" i="21"/>
  <c r="AN4" i="21"/>
  <c r="AB4" i="21"/>
  <c r="X4" i="21" l="1"/>
  <c r="Y4" i="21" s="1"/>
  <c r="AI4" i="21"/>
  <c r="AJ4" i="21" s="1"/>
  <c r="AU4" i="21"/>
  <c r="AV4" i="21" s="1"/>
  <c r="BF4" i="21"/>
  <c r="BG4" i="21" s="1"/>
  <c r="BQ4" i="21"/>
  <c r="BR4" i="21" s="1"/>
  <c r="CB4" i="21"/>
  <c r="CC4" i="21" s="1"/>
  <c r="CM4" i="21"/>
  <c r="CN4" i="21" s="1"/>
  <c r="CX4" i="21"/>
  <c r="CY4" i="21" s="1"/>
  <c r="DI4" i="21"/>
  <c r="DJ4" i="21" s="1"/>
  <c r="DT4" i="21"/>
  <c r="DU4" i="21" s="1"/>
  <c r="AS4" i="21"/>
  <c r="DR4" i="21"/>
  <c r="DM4" i="24"/>
  <c r="BJ4" i="21"/>
  <c r="CF4" i="24"/>
  <c r="AN4" i="24"/>
  <c r="A4" i="21"/>
  <c r="G4" i="21"/>
  <c r="AB4" i="24"/>
  <c r="Q4" i="24"/>
  <c r="CK4" i="24"/>
  <c r="CQ4" i="24"/>
  <c r="DB4" i="21"/>
  <c r="V4" i="21"/>
  <c r="V4" i="24"/>
  <c r="AY4" i="24"/>
  <c r="M4" i="24"/>
  <c r="M4" i="21"/>
  <c r="BO4" i="24"/>
  <c r="AY4" i="21"/>
  <c r="CV4" i="24"/>
  <c r="BD4" i="24"/>
  <c r="Q4" i="21"/>
  <c r="AG4" i="24"/>
  <c r="DM4" i="21"/>
  <c r="A4" i="24"/>
  <c r="BZ4" i="24"/>
  <c r="DG4" i="24"/>
  <c r="CF4" i="21"/>
  <c r="BD4" i="21"/>
  <c r="BZ4" i="21"/>
  <c r="CK4" i="21"/>
  <c r="BU4" i="21"/>
  <c r="DG4" i="21"/>
  <c r="G4" i="24"/>
  <c r="AG4" i="21"/>
  <c r="CV4" i="21"/>
  <c r="AS4" i="24"/>
  <c r="CQ4" i="21"/>
  <c r="BU4" i="24"/>
  <c r="DR4" i="24"/>
  <c r="BO4" i="21"/>
  <c r="BJ4" i="24"/>
  <c r="J4" i="21"/>
  <c r="B4" i="21"/>
  <c r="H4" i="21"/>
  <c r="F4" i="21"/>
  <c r="D4" i="21"/>
  <c r="F4" i="24"/>
  <c r="H4" i="24"/>
  <c r="B4" i="24"/>
  <c r="D4" i="24"/>
  <c r="AV37" i="21" l="1"/>
  <c r="CY19" i="24"/>
  <c r="Y51" i="24"/>
  <c r="CY40" i="24"/>
  <c r="DJ33" i="21"/>
  <c r="AV12" i="24"/>
  <c r="Y50" i="21"/>
  <c r="DJ59" i="21"/>
  <c r="CC54" i="24"/>
  <c r="AJ28" i="21"/>
  <c r="CC42" i="24"/>
  <c r="Y38" i="21"/>
  <c r="BR41" i="21"/>
  <c r="AJ29" i="21"/>
  <c r="AV47" i="24"/>
  <c r="BR45" i="24"/>
  <c r="AJ38" i="24"/>
  <c r="BG39" i="21"/>
  <c r="BG43" i="21"/>
  <c r="CC42" i="21"/>
  <c r="CN7" i="21"/>
  <c r="BR17" i="21"/>
  <c r="AJ36" i="21"/>
  <c r="AJ41" i="21"/>
  <c r="BG54" i="24"/>
  <c r="BG30" i="21"/>
  <c r="AJ24" i="21"/>
  <c r="AV36" i="21"/>
  <c r="Y23" i="24"/>
  <c r="BG31" i="24"/>
  <c r="BR53" i="21"/>
  <c r="CC18" i="24"/>
  <c r="Y12" i="21"/>
  <c r="CC8" i="24"/>
  <c r="DJ22" i="24"/>
  <c r="BG46" i="24"/>
  <c r="AV25" i="21"/>
  <c r="AJ7" i="21"/>
  <c r="AV36" i="24"/>
  <c r="BR5" i="24"/>
  <c r="AV6" i="21"/>
  <c r="CC32" i="21"/>
  <c r="CY48" i="21"/>
  <c r="BG29" i="21"/>
  <c r="CY54" i="21"/>
  <c r="BR43" i="24"/>
  <c r="BG8" i="21"/>
  <c r="BR48" i="21"/>
  <c r="AJ54" i="24"/>
  <c r="AV48" i="24"/>
  <c r="Y5" i="21"/>
  <c r="AJ15" i="21"/>
  <c r="BR50" i="24"/>
  <c r="BR29" i="21"/>
  <c r="Y35" i="21"/>
  <c r="AV20" i="24"/>
  <c r="AV40" i="21"/>
  <c r="AV42" i="21"/>
  <c r="AJ42" i="24"/>
  <c r="AV5" i="21"/>
  <c r="AV32" i="21"/>
  <c r="AJ55" i="21"/>
  <c r="CN19" i="21"/>
  <c r="AV24" i="21"/>
  <c r="AJ31" i="24"/>
  <c r="CN45" i="24"/>
  <c r="CC50" i="24"/>
  <c r="AJ46" i="21"/>
  <c r="DJ9" i="21"/>
  <c r="AV41" i="21"/>
  <c r="BR46" i="24"/>
  <c r="DJ58" i="21"/>
  <c r="BR10" i="24"/>
  <c r="AJ19" i="21"/>
  <c r="CC13" i="24"/>
  <c r="Y40" i="21"/>
  <c r="Y11" i="21"/>
  <c r="Y48" i="21"/>
  <c r="CY32" i="21"/>
  <c r="AJ51" i="21"/>
  <c r="BG37" i="21"/>
  <c r="DJ29" i="24"/>
  <c r="BR44" i="24"/>
  <c r="Y22" i="21"/>
  <c r="AV41" i="24"/>
  <c r="CC20" i="21"/>
  <c r="CC7" i="21"/>
  <c r="DJ23" i="24"/>
  <c r="AJ43" i="21"/>
  <c r="BG41" i="24"/>
  <c r="CN16" i="24"/>
  <c r="CC29" i="24"/>
  <c r="BR27" i="21"/>
  <c r="CC53" i="21"/>
  <c r="CY32" i="24"/>
  <c r="Y28" i="21"/>
  <c r="DU49" i="21"/>
  <c r="Y13" i="21"/>
  <c r="CC12" i="21"/>
  <c r="BG33" i="21"/>
  <c r="AV51" i="24"/>
  <c r="AJ25" i="21"/>
  <c r="BG48" i="24"/>
  <c r="AV5" i="24"/>
  <c r="AJ35" i="21"/>
  <c r="AJ25" i="24"/>
  <c r="CN44" i="24"/>
  <c r="BR49" i="21"/>
  <c r="DJ54" i="21"/>
  <c r="CC28" i="24"/>
  <c r="CY39" i="24"/>
  <c r="DU27" i="21"/>
  <c r="BR39" i="24"/>
  <c r="CC14" i="24"/>
  <c r="DU44" i="21"/>
  <c r="Y32" i="21"/>
  <c r="DU58" i="21"/>
  <c r="DJ27" i="21"/>
  <c r="BG40" i="21"/>
  <c r="DU29" i="21"/>
  <c r="AV34" i="24"/>
  <c r="Y47" i="21"/>
  <c r="BR33" i="21"/>
  <c r="BR26" i="21"/>
  <c r="BR31" i="21"/>
  <c r="BR14" i="21"/>
  <c r="CY16" i="21"/>
  <c r="Y12" i="24"/>
  <c r="CN18" i="24"/>
  <c r="DU15" i="21"/>
  <c r="Y16" i="21"/>
  <c r="AV7" i="21"/>
  <c r="AJ20" i="24"/>
  <c r="CC55" i="24"/>
  <c r="CN21" i="24"/>
  <c r="AV29" i="24"/>
  <c r="AJ40" i="21"/>
  <c r="CN44" i="21"/>
  <c r="DU54" i="21"/>
  <c r="AJ28" i="24"/>
  <c r="DJ39" i="24"/>
  <c r="DJ15" i="21"/>
  <c r="AV26" i="21"/>
  <c r="Y39" i="24"/>
  <c r="AV12" i="21"/>
  <c r="CY33" i="21"/>
  <c r="DU8" i="21"/>
  <c r="CC39" i="24"/>
  <c r="Y37" i="21"/>
  <c r="CY25" i="24"/>
  <c r="DU34" i="21"/>
  <c r="CC47" i="21"/>
  <c r="CY28" i="21"/>
  <c r="CN52" i="24"/>
  <c r="CY12" i="24"/>
  <c r="AJ37" i="21"/>
  <c r="BG11" i="24"/>
  <c r="DU13" i="21"/>
  <c r="AJ42" i="21"/>
  <c r="AJ11" i="21"/>
  <c r="CY13" i="24"/>
  <c r="AV21" i="24"/>
  <c r="AV48" i="21"/>
  <c r="CC44" i="21"/>
  <c r="AV24" i="24"/>
  <c r="CC41" i="21"/>
  <c r="DU45" i="24"/>
  <c r="BG27" i="21"/>
  <c r="AV35" i="24"/>
  <c r="BG16" i="21"/>
  <c r="CN32" i="21"/>
  <c r="BR7" i="24"/>
  <c r="DU22" i="21"/>
  <c r="CC33" i="21"/>
  <c r="AV28" i="21"/>
  <c r="BG44" i="24"/>
  <c r="BG25" i="24"/>
  <c r="AJ33" i="21"/>
  <c r="DJ24" i="24"/>
  <c r="BR11" i="21"/>
  <c r="BG17" i="21"/>
  <c r="Y28" i="24"/>
  <c r="CC6" i="21"/>
  <c r="BG7" i="21"/>
  <c r="BR5" i="21"/>
  <c r="Y54" i="21"/>
  <c r="BR15" i="21"/>
  <c r="CC23" i="21"/>
  <c r="AJ47" i="21"/>
  <c r="BG28" i="21"/>
  <c r="AJ51" i="24"/>
  <c r="AV46" i="24"/>
  <c r="BG11" i="21"/>
  <c r="CY27" i="21"/>
  <c r="CN22" i="24"/>
  <c r="DU36" i="24"/>
  <c r="CC24" i="24"/>
  <c r="AV19" i="24"/>
  <c r="AV30" i="24"/>
  <c r="BR40" i="21"/>
  <c r="BG18" i="21"/>
  <c r="DJ43" i="24"/>
  <c r="BG13" i="24"/>
  <c r="CY34" i="24"/>
  <c r="BG34" i="24"/>
  <c r="AV9" i="21"/>
  <c r="AV25" i="24"/>
  <c r="Y8" i="21"/>
  <c r="CY52" i="21"/>
  <c r="AV10" i="21"/>
  <c r="CY11" i="21"/>
  <c r="DU39" i="21"/>
  <c r="AV53" i="21"/>
  <c r="BG24" i="24"/>
  <c r="DJ29" i="21"/>
  <c r="AV18" i="24"/>
  <c r="CY30" i="21"/>
  <c r="BG58" i="24"/>
  <c r="Y7" i="24"/>
  <c r="BR23" i="24"/>
  <c r="Y46" i="24"/>
  <c r="BG55" i="24"/>
  <c r="DU53" i="24"/>
  <c r="DJ44" i="21"/>
  <c r="AV38" i="24"/>
  <c r="AV19" i="21"/>
  <c r="CY24" i="24"/>
  <c r="BR56" i="24"/>
  <c r="DJ17" i="21"/>
  <c r="CY18" i="24"/>
  <c r="CN30" i="21"/>
  <c r="DU19" i="21"/>
  <c r="CC43" i="24"/>
  <c r="CC19" i="24"/>
  <c r="BR30" i="24"/>
  <c r="CN48" i="21"/>
  <c r="AV10" i="24"/>
  <c r="Y56" i="21"/>
  <c r="BG23" i="21"/>
  <c r="BG46" i="21"/>
  <c r="DU43" i="24"/>
  <c r="BG21" i="24"/>
  <c r="CY53" i="21"/>
  <c r="BR42" i="21"/>
  <c r="CY7" i="24"/>
  <c r="BR40" i="24"/>
  <c r="AJ41" i="24"/>
  <c r="DJ14" i="21"/>
  <c r="BG25" i="21"/>
  <c r="BR7" i="21"/>
  <c r="Y51" i="21"/>
  <c r="BR56" i="21"/>
  <c r="CN41" i="21"/>
  <c r="CY55" i="21"/>
  <c r="Y31" i="21"/>
  <c r="Y44" i="21"/>
  <c r="DJ7" i="24"/>
  <c r="CC54" i="21"/>
  <c r="CN31" i="21"/>
  <c r="CY45" i="24"/>
  <c r="BG26" i="21"/>
  <c r="BR36" i="24"/>
  <c r="Y14" i="24"/>
  <c r="DJ59" i="24"/>
  <c r="DJ43" i="21"/>
  <c r="CN22" i="21"/>
  <c r="AV8" i="24"/>
  <c r="DJ45" i="24"/>
  <c r="CY47" i="21"/>
  <c r="BG38" i="21"/>
  <c r="Y43" i="24"/>
  <c r="AV44" i="21"/>
  <c r="AV18" i="21"/>
  <c r="AV20" i="21"/>
  <c r="BG41" i="21"/>
  <c r="AJ52" i="21"/>
  <c r="BG47" i="21"/>
  <c r="BG5" i="24"/>
  <c r="BG29" i="24"/>
  <c r="BR18" i="24"/>
  <c r="CC37" i="21"/>
  <c r="BG18" i="24"/>
  <c r="CN11" i="24"/>
  <c r="CN5" i="21"/>
  <c r="CN5" i="24"/>
  <c r="BR33" i="24"/>
  <c r="CY14" i="24"/>
  <c r="AJ6" i="24"/>
  <c r="CY25" i="21"/>
  <c r="CC49" i="24"/>
  <c r="CY23" i="24"/>
  <c r="BR38" i="24"/>
  <c r="AJ34" i="24"/>
  <c r="Y24" i="21"/>
  <c r="DJ49" i="21"/>
  <c r="CN8" i="24"/>
  <c r="CY22" i="21"/>
  <c r="BG45" i="21"/>
  <c r="Y18" i="21"/>
  <c r="Y21" i="21"/>
  <c r="CY38" i="24"/>
  <c r="BR16" i="21"/>
  <c r="BG39" i="24"/>
  <c r="AV11" i="24"/>
  <c r="AV54" i="21"/>
  <c r="DU50" i="21"/>
  <c r="DU25" i="24"/>
  <c r="CN23" i="21"/>
  <c r="CY9" i="21"/>
  <c r="Y42" i="24"/>
  <c r="DU53" i="21"/>
  <c r="AV16" i="24"/>
  <c r="CY50" i="21"/>
  <c r="Y43" i="21"/>
  <c r="DJ44" i="24"/>
  <c r="BR20" i="24"/>
  <c r="CC27" i="21"/>
  <c r="DJ13" i="24"/>
  <c r="BG57" i="21"/>
  <c r="DJ28" i="21"/>
  <c r="DU41" i="21"/>
  <c r="AJ44" i="21"/>
  <c r="Y9" i="21"/>
  <c r="CN47" i="24"/>
  <c r="CY16" i="24"/>
  <c r="CN53" i="21"/>
  <c r="BR6" i="21"/>
  <c r="DU6" i="21"/>
  <c r="AJ10" i="21"/>
  <c r="DU44" i="24"/>
  <c r="CN8" i="21"/>
  <c r="AJ48" i="21"/>
  <c r="CN37" i="21"/>
  <c r="Y15" i="21"/>
  <c r="CY26" i="21"/>
  <c r="BR20" i="21"/>
  <c r="BG54" i="21"/>
  <c r="BG6" i="24"/>
  <c r="BR47" i="21"/>
  <c r="DJ11" i="24"/>
  <c r="DJ13" i="21"/>
  <c r="BR25" i="21"/>
  <c r="CC50" i="21"/>
  <c r="CC25" i="21"/>
  <c r="CN49" i="21"/>
  <c r="AV30" i="21"/>
  <c r="CY44" i="24"/>
  <c r="CY23" i="21"/>
  <c r="BG50" i="24"/>
  <c r="CC22" i="21"/>
  <c r="CN39" i="21"/>
  <c r="DU26" i="21"/>
  <c r="BG23" i="24"/>
  <c r="BR13" i="24"/>
  <c r="CN42" i="24"/>
  <c r="CC17" i="21"/>
  <c r="AJ15" i="24"/>
  <c r="BR41" i="24"/>
  <c r="CC48" i="21"/>
  <c r="BG28" i="24"/>
  <c r="CN15" i="21"/>
  <c r="DJ51" i="24"/>
  <c r="BR26" i="24"/>
  <c r="DJ37" i="21"/>
  <c r="DJ28" i="24"/>
  <c r="CN41" i="24"/>
  <c r="CN49" i="24"/>
  <c r="Y19" i="24"/>
  <c r="DU38" i="21"/>
  <c r="CY8" i="24"/>
  <c r="AV22" i="24"/>
  <c r="CC11" i="21"/>
  <c r="AV28" i="24"/>
  <c r="BR52" i="24"/>
  <c r="AV13" i="24"/>
  <c r="AJ33" i="24"/>
  <c r="BG49" i="24"/>
  <c r="DU11" i="24"/>
  <c r="DJ35" i="24"/>
  <c r="AJ22" i="24"/>
  <c r="DJ58" i="24"/>
  <c r="BG44" i="21"/>
  <c r="DU52" i="24"/>
  <c r="BR54" i="21"/>
  <c r="BR25" i="24"/>
  <c r="BG12" i="21"/>
  <c r="DU31" i="21"/>
  <c r="Y25" i="24"/>
  <c r="CC46" i="21"/>
  <c r="DU6" i="24"/>
  <c r="BG31" i="21"/>
  <c r="AJ52" i="24"/>
  <c r="CN11" i="21"/>
  <c r="DU28" i="24"/>
  <c r="AV23" i="24"/>
  <c r="AJ36" i="24"/>
  <c r="CY38" i="21"/>
  <c r="BG12" i="24"/>
  <c r="CY31" i="21"/>
  <c r="AJ8" i="24"/>
  <c r="BR31" i="24"/>
  <c r="DJ34" i="21"/>
  <c r="BG56" i="24"/>
  <c r="AJ21" i="21"/>
  <c r="CC53" i="24"/>
  <c r="Y57" i="24"/>
  <c r="CC8" i="21"/>
  <c r="CN46" i="21"/>
  <c r="DJ42" i="21"/>
  <c r="CN31" i="24"/>
  <c r="BG34" i="21"/>
  <c r="CY21" i="21"/>
  <c r="CY6" i="24"/>
  <c r="AV26" i="24"/>
  <c r="DU24" i="24"/>
  <c r="BR42" i="24"/>
  <c r="CY37" i="24"/>
  <c r="BG15" i="21"/>
  <c r="BG35" i="21"/>
  <c r="BR22" i="24"/>
  <c r="CN17" i="21"/>
  <c r="AV40" i="24"/>
  <c r="DU57" i="21"/>
  <c r="DU9" i="21"/>
  <c r="DU42" i="24"/>
  <c r="CN13" i="21"/>
  <c r="BR48" i="24"/>
  <c r="CN32" i="24"/>
  <c r="CY27" i="24"/>
  <c r="AV56" i="21"/>
  <c r="Y45" i="24"/>
  <c r="CY10" i="21"/>
  <c r="BR30" i="21"/>
  <c r="BG51" i="24"/>
  <c r="CC6" i="24"/>
  <c r="CC26" i="21"/>
  <c r="CY24" i="21"/>
  <c r="BR19" i="21"/>
  <c r="DU58" i="24"/>
  <c r="DU48" i="21"/>
  <c r="BG27" i="24"/>
  <c r="DU19" i="24"/>
  <c r="CC57" i="24"/>
  <c r="DJ36" i="24"/>
  <c r="DU34" i="24"/>
  <c r="CN34" i="21"/>
  <c r="CN19" i="24"/>
  <c r="DJ57" i="21"/>
  <c r="BR15" i="24"/>
  <c r="CY49" i="21"/>
  <c r="CN55" i="24"/>
  <c r="CY35" i="21"/>
  <c r="CN51" i="21"/>
  <c r="BG9" i="24"/>
  <c r="CY7" i="21"/>
  <c r="CY41" i="24"/>
  <c r="CY50" i="24"/>
  <c r="BR43" i="21"/>
  <c r="AJ10" i="24"/>
  <c r="DJ32" i="21"/>
  <c r="AJ37" i="24"/>
  <c r="CN9" i="24"/>
  <c r="BR23" i="21"/>
  <c r="AV14" i="24"/>
  <c r="AJ6" i="21"/>
  <c r="AV49" i="21"/>
  <c r="AJ14" i="24"/>
  <c r="CC49" i="21"/>
  <c r="DU17" i="24"/>
  <c r="AV8" i="21"/>
  <c r="DU21" i="24"/>
  <c r="BG20" i="24"/>
  <c r="BG5" i="21"/>
  <c r="CY8" i="21"/>
  <c r="CN54" i="24"/>
  <c r="AJ22" i="21"/>
  <c r="Y31" i="24"/>
  <c r="AJ23" i="21"/>
  <c r="DU37" i="21"/>
  <c r="CN36" i="21"/>
  <c r="DJ27" i="24"/>
  <c r="DU26" i="24"/>
  <c r="BR32" i="24"/>
  <c r="CY11" i="24"/>
  <c r="DU57" i="24"/>
  <c r="CC22" i="24"/>
  <c r="CC34" i="24"/>
  <c r="DJ39" i="21"/>
  <c r="CY52" i="24"/>
  <c r="AJ16" i="24"/>
  <c r="Y48" i="24"/>
  <c r="DU56" i="24"/>
  <c r="CY17" i="24"/>
  <c r="DU45" i="21"/>
  <c r="DU47" i="24"/>
  <c r="AJ49" i="21"/>
  <c r="CN52" i="21"/>
  <c r="BR32" i="21"/>
  <c r="BR35" i="21"/>
  <c r="DJ45" i="21"/>
  <c r="Y7" i="21"/>
  <c r="DU8" i="24"/>
  <c r="Y35" i="24"/>
  <c r="AV54" i="24"/>
  <c r="CC44" i="24"/>
  <c r="CC47" i="24"/>
  <c r="CY45" i="21"/>
  <c r="CY20" i="24"/>
  <c r="DJ26" i="24"/>
  <c r="DJ33" i="24"/>
  <c r="BG32" i="24"/>
  <c r="DU39" i="24"/>
  <c r="DJ56" i="21"/>
  <c r="CN29" i="24"/>
  <c r="DJ41" i="24"/>
  <c r="DJ21" i="21"/>
  <c r="Y41" i="21"/>
  <c r="BR46" i="21"/>
  <c r="DJ40" i="24"/>
  <c r="CC7" i="24"/>
  <c r="BR19" i="24"/>
  <c r="DU55" i="21"/>
  <c r="DJ35" i="21"/>
  <c r="DJ54" i="24"/>
  <c r="CY40" i="21"/>
  <c r="DU20" i="21"/>
  <c r="CY14" i="21"/>
  <c r="CN7" i="24"/>
  <c r="BG43" i="24"/>
  <c r="CN9" i="21"/>
  <c r="CN20" i="24"/>
  <c r="AJ34" i="21"/>
  <c r="DJ52" i="24"/>
  <c r="DU13" i="24"/>
  <c r="BG36" i="21"/>
  <c r="DU23" i="24"/>
  <c r="CC43" i="21"/>
  <c r="DJ18" i="21"/>
  <c r="AJ39" i="21"/>
  <c r="DU22" i="24"/>
  <c r="CC55" i="21"/>
  <c r="CC40" i="24"/>
  <c r="BG30" i="24"/>
  <c r="DU28" i="21"/>
  <c r="Y33" i="21"/>
  <c r="BR34" i="21"/>
  <c r="DJ11" i="21"/>
  <c r="BR12" i="24"/>
  <c r="DU33" i="24"/>
  <c r="AV7" i="24"/>
  <c r="BG16" i="24"/>
  <c r="DJ40" i="21"/>
  <c r="DJ25" i="24"/>
  <c r="BR10" i="21"/>
  <c r="CY34" i="21"/>
  <c r="DU46" i="21"/>
  <c r="AJ5" i="24"/>
  <c r="AV50" i="21"/>
  <c r="AV27" i="24"/>
  <c r="AV46" i="21"/>
  <c r="CN12" i="21"/>
  <c r="BG6" i="21"/>
  <c r="Y53" i="24"/>
  <c r="Y27" i="21"/>
  <c r="DU37" i="24"/>
  <c r="BG36" i="24"/>
  <c r="CN47" i="21"/>
  <c r="CY29" i="21"/>
  <c r="BG49" i="21"/>
  <c r="Y45" i="21"/>
  <c r="CY6" i="21"/>
  <c r="CY18" i="21"/>
  <c r="CN57" i="21"/>
  <c r="BG38" i="24"/>
  <c r="Y25" i="21"/>
  <c r="AV44" i="24"/>
  <c r="CY29" i="24"/>
  <c r="CC21" i="24"/>
  <c r="CN42" i="21"/>
  <c r="BG10" i="24"/>
  <c r="DJ16" i="24"/>
  <c r="DJ19" i="21"/>
  <c r="CN14" i="21"/>
  <c r="DJ38" i="24"/>
  <c r="CC52" i="24"/>
  <c r="CN55" i="21"/>
  <c r="BG42" i="24"/>
  <c r="Y52" i="21"/>
  <c r="CY15" i="21"/>
  <c r="AJ18" i="21"/>
  <c r="CC12" i="24"/>
  <c r="BR51" i="21"/>
  <c r="Y37" i="24"/>
  <c r="Y23" i="21"/>
  <c r="CN57" i="24"/>
  <c r="Y5" i="24"/>
  <c r="BG17" i="24"/>
  <c r="CN10" i="24"/>
  <c r="DJ31" i="21"/>
  <c r="DJ42" i="24"/>
  <c r="CC40" i="21"/>
  <c r="AJ44" i="24"/>
  <c r="DJ47" i="24"/>
  <c r="DU17" i="21"/>
  <c r="DJ46" i="21"/>
  <c r="DJ57" i="24"/>
  <c r="AJ53" i="24"/>
  <c r="CY41" i="21"/>
  <c r="CY36" i="21"/>
  <c r="CY26" i="24"/>
  <c r="BG10" i="21"/>
  <c r="DU40" i="24"/>
  <c r="DU20" i="24"/>
  <c r="CC28" i="21"/>
  <c r="AV15" i="21"/>
  <c r="AJ8" i="21"/>
  <c r="CC45" i="24"/>
  <c r="AV57" i="21"/>
  <c r="CN56" i="21"/>
  <c r="BG45" i="24"/>
  <c r="BR17" i="24"/>
  <c r="CY5" i="24"/>
  <c r="CC51" i="21"/>
  <c r="CC36" i="24"/>
  <c r="AV31" i="24"/>
  <c r="Y26" i="21"/>
  <c r="AJ17" i="24"/>
  <c r="CC51" i="24"/>
  <c r="DJ30" i="24"/>
  <c r="BG19" i="21"/>
  <c r="AV31" i="21"/>
  <c r="CN53" i="24"/>
  <c r="BG21" i="21"/>
  <c r="CN28" i="21"/>
  <c r="DU31" i="24"/>
  <c r="CN43" i="21"/>
  <c r="DU32" i="24"/>
  <c r="DJ12" i="24"/>
  <c r="DJ48" i="21"/>
  <c r="AJ32" i="21"/>
  <c r="CN26" i="21"/>
  <c r="BG55" i="21"/>
  <c r="Y46" i="21"/>
  <c r="CC56" i="21"/>
  <c r="BR52" i="21"/>
  <c r="CC11" i="24"/>
  <c r="DJ50" i="24"/>
  <c r="Y55" i="21"/>
  <c r="CY43" i="24"/>
  <c r="CN12" i="24"/>
  <c r="AV49" i="24"/>
  <c r="DJ56" i="24"/>
  <c r="DJ36" i="21"/>
  <c r="CC46" i="24"/>
  <c r="DJ21" i="24"/>
  <c r="DJ5" i="21"/>
  <c r="AJ13" i="21"/>
  <c r="CC5" i="21"/>
  <c r="CC52" i="21"/>
  <c r="DU35" i="21"/>
  <c r="CC36" i="21"/>
  <c r="CN35" i="21"/>
  <c r="CY20" i="21"/>
  <c r="AV51" i="21"/>
  <c r="AV47" i="21"/>
  <c r="BR49" i="24"/>
  <c r="BG7" i="24"/>
  <c r="CC37" i="24"/>
  <c r="AJ14" i="21"/>
  <c r="DJ32" i="24"/>
  <c r="CY9" i="24"/>
  <c r="AJ46" i="24"/>
  <c r="BR28" i="21"/>
  <c r="CC57" i="21"/>
  <c r="CN15" i="24"/>
  <c r="DU49" i="24"/>
  <c r="BR51" i="24"/>
  <c r="AV55" i="24"/>
  <c r="AJ49" i="24"/>
  <c r="BR21" i="24"/>
  <c r="Y19" i="21"/>
  <c r="Y6" i="24"/>
  <c r="DU56" i="21"/>
  <c r="DU46" i="24"/>
  <c r="BR55" i="24"/>
  <c r="CC9" i="24"/>
  <c r="AV52" i="24"/>
  <c r="Y30" i="24"/>
  <c r="CY31" i="24"/>
  <c r="Y16" i="24"/>
  <c r="Y33" i="24"/>
  <c r="CY55" i="24"/>
  <c r="AJ16" i="21"/>
  <c r="CY12" i="21"/>
  <c r="AV39" i="24"/>
  <c r="DJ53" i="24"/>
  <c r="AJ55" i="24"/>
  <c r="CN45" i="21"/>
  <c r="BR34" i="24"/>
  <c r="AJ7" i="24"/>
  <c r="Y29" i="21"/>
  <c r="CC41" i="24"/>
  <c r="DJ20" i="24"/>
  <c r="AV52" i="21"/>
  <c r="DU24" i="21"/>
  <c r="DU18" i="21"/>
  <c r="DJ12" i="21"/>
  <c r="DJ53" i="21"/>
  <c r="DJ19" i="24"/>
  <c r="DJ50" i="21"/>
  <c r="Y49" i="21"/>
  <c r="CC33" i="24"/>
  <c r="Y29" i="24"/>
  <c r="CN33" i="21"/>
  <c r="BR54" i="24"/>
  <c r="Y18" i="24"/>
  <c r="AJ23" i="24"/>
  <c r="BG57" i="24"/>
  <c r="AJ27" i="21"/>
  <c r="DU42" i="21"/>
  <c r="BR16" i="24"/>
  <c r="CC24" i="21"/>
  <c r="DJ38" i="21"/>
  <c r="BR45" i="21"/>
  <c r="CN18" i="21"/>
  <c r="Y42" i="21"/>
  <c r="BG13" i="21"/>
  <c r="CY33" i="24"/>
  <c r="BG9" i="21"/>
  <c r="CC31" i="21"/>
  <c r="BG22" i="21"/>
  <c r="CC16" i="24"/>
  <c r="AV35" i="21"/>
  <c r="AV15" i="24"/>
  <c r="Y36" i="21"/>
  <c r="BR9" i="21"/>
  <c r="AV45" i="21"/>
  <c r="CC10" i="21"/>
  <c r="Y24" i="24"/>
  <c r="DJ22" i="21"/>
  <c r="DJ10" i="21"/>
  <c r="DU40" i="21"/>
  <c r="DU12" i="24"/>
  <c r="CN6" i="21"/>
  <c r="CC27" i="24"/>
  <c r="AJ5" i="21"/>
  <c r="DJ6" i="24"/>
  <c r="CN6" i="24"/>
  <c r="BR13" i="21"/>
  <c r="AJ24" i="24"/>
  <c r="AV39" i="21"/>
  <c r="DJ52" i="21"/>
  <c r="DJ26" i="21"/>
  <c r="DJ37" i="24"/>
  <c r="DU54" i="24"/>
  <c r="AJ39" i="24"/>
  <c r="CY5" i="21"/>
  <c r="Y10" i="21"/>
  <c r="CN43" i="24"/>
  <c r="AV43" i="21"/>
  <c r="DJ15" i="24"/>
  <c r="CY48" i="24"/>
  <c r="BG59" i="21"/>
  <c r="AV42" i="24"/>
  <c r="CC29" i="21"/>
  <c r="CY21" i="24"/>
  <c r="CN23" i="24"/>
  <c r="DU51" i="24"/>
  <c r="DJ55" i="24"/>
  <c r="AV57" i="24"/>
  <c r="AV43" i="24"/>
  <c r="BR35" i="24"/>
  <c r="BG58" i="21"/>
  <c r="AJ45" i="24"/>
  <c r="BR24" i="24"/>
  <c r="AJ45" i="21"/>
  <c r="CY51" i="21"/>
  <c r="DU12" i="21"/>
  <c r="CN56" i="24"/>
  <c r="BR18" i="21"/>
  <c r="AV9" i="24"/>
  <c r="AV56" i="24"/>
  <c r="Y47" i="24"/>
  <c r="AV53" i="24"/>
  <c r="DJ24" i="21"/>
  <c r="DJ9" i="24"/>
  <c r="AJ31" i="21"/>
  <c r="Y15" i="24"/>
  <c r="CC23" i="24"/>
  <c r="AV21" i="21"/>
  <c r="CN33" i="24"/>
  <c r="BG20" i="21"/>
  <c r="DJ34" i="24"/>
  <c r="DJ55" i="21"/>
  <c r="DU9" i="24"/>
  <c r="AJ13" i="24"/>
  <c r="BG47" i="24"/>
  <c r="CN24" i="24"/>
  <c r="BR57" i="21"/>
  <c r="AV13" i="21"/>
  <c r="BG48" i="21"/>
  <c r="DU59" i="21"/>
  <c r="Y27" i="24"/>
  <c r="DU30" i="24"/>
  <c r="DU21" i="21"/>
  <c r="DU11" i="21"/>
  <c r="AV50" i="24"/>
  <c r="BG35" i="24"/>
  <c r="CN27" i="21"/>
  <c r="CN16" i="21"/>
  <c r="DJ48" i="24"/>
  <c r="CN17" i="24"/>
  <c r="DJ6" i="21"/>
  <c r="AV17" i="21"/>
  <c r="AJ12" i="21"/>
  <c r="CC10" i="24"/>
  <c r="AV27" i="21"/>
  <c r="BG40" i="24"/>
  <c r="BR22" i="21"/>
  <c r="BG19" i="24"/>
  <c r="CY49" i="24"/>
  <c r="CC45" i="21"/>
  <c r="BG32" i="21"/>
  <c r="BR8" i="21"/>
  <c r="CC32" i="24"/>
  <c r="DU47" i="21"/>
  <c r="BG26" i="24"/>
  <c r="AJ26" i="24"/>
  <c r="AJ29" i="24"/>
  <c r="CC38" i="21"/>
  <c r="DU25" i="21"/>
  <c r="AV34" i="21"/>
  <c r="DU10" i="24"/>
  <c r="Y11" i="24"/>
  <c r="DJ30" i="21"/>
  <c r="AV32" i="24"/>
  <c r="DU5" i="21"/>
  <c r="CN48" i="24"/>
  <c r="DU51" i="21"/>
  <c r="DU41" i="24"/>
  <c r="CN28" i="24"/>
  <c r="CC39" i="21"/>
  <c r="CC34" i="21"/>
  <c r="BR37" i="21"/>
  <c r="DJ17" i="24"/>
  <c r="AJ21" i="24"/>
  <c r="AJ35" i="24"/>
  <c r="CN25" i="21"/>
  <c r="BR14" i="24"/>
  <c r="CN50" i="21"/>
  <c r="AJ50" i="21"/>
  <c r="CN46" i="24"/>
  <c r="BR36" i="21"/>
  <c r="BR44" i="21"/>
  <c r="CN40" i="21"/>
  <c r="BR29" i="24"/>
  <c r="BG8" i="24"/>
  <c r="CC35" i="21"/>
  <c r="CC20" i="24"/>
  <c r="AJ18" i="24"/>
  <c r="Y54" i="24"/>
  <c r="CC35" i="24"/>
  <c r="AJ9" i="21"/>
  <c r="DJ14" i="24"/>
  <c r="BG14" i="24"/>
  <c r="DU23" i="21"/>
  <c r="CY39" i="21"/>
  <c r="AV33" i="24"/>
  <c r="CY10" i="24"/>
  <c r="DJ20" i="21"/>
  <c r="DJ5" i="24"/>
  <c r="DJ46" i="24"/>
  <c r="BG52" i="24"/>
  <c r="Y13" i="24"/>
  <c r="AV14" i="21"/>
  <c r="CC30" i="21"/>
  <c r="CN37" i="24"/>
  <c r="Y9" i="24"/>
  <c r="CC13" i="21"/>
  <c r="DU35" i="24"/>
  <c r="CN34" i="24"/>
  <c r="BR27" i="24"/>
  <c r="DU50" i="24"/>
  <c r="Y53" i="21"/>
  <c r="DU16" i="21"/>
  <c r="DU36" i="21"/>
  <c r="Y36" i="24"/>
  <c r="DU59" i="24"/>
  <c r="BR8" i="24"/>
  <c r="CN29" i="21"/>
  <c r="CN40" i="24"/>
  <c r="BG14" i="21"/>
  <c r="DU14" i="21"/>
  <c r="Y34" i="21"/>
  <c r="CC21" i="21"/>
  <c r="Y17" i="21"/>
  <c r="Y14" i="21"/>
  <c r="AV55" i="21"/>
  <c r="AV16" i="21"/>
  <c r="CN54" i="21"/>
  <c r="CC56" i="24"/>
  <c r="Y32" i="24"/>
  <c r="AJ26" i="21"/>
  <c r="Y41" i="24"/>
  <c r="AV23" i="21"/>
  <c r="DJ16" i="21"/>
  <c r="Y57" i="21"/>
  <c r="CY54" i="24"/>
  <c r="DU52" i="21"/>
  <c r="AJ19" i="24"/>
  <c r="Y6" i="21"/>
  <c r="DJ7" i="21"/>
  <c r="CC30" i="24"/>
  <c r="DU30" i="21"/>
  <c r="CC16" i="21"/>
  <c r="DU29" i="24"/>
  <c r="AV6" i="24"/>
  <c r="CC9" i="21"/>
  <c r="CN38" i="24"/>
  <c r="CN21" i="21"/>
  <c r="DU15" i="24"/>
  <c r="CY28" i="24"/>
  <c r="AV37" i="24"/>
  <c r="AJ30" i="24"/>
  <c r="AJ50" i="24"/>
  <c r="AJ9" i="24"/>
  <c r="BG59" i="24"/>
  <c r="CC17" i="24"/>
  <c r="DJ47" i="21"/>
  <c r="CN36" i="24"/>
  <c r="BG53" i="21"/>
  <c r="AJ40" i="24"/>
  <c r="AJ27" i="24"/>
  <c r="CY13" i="21"/>
  <c r="DU7" i="21"/>
  <c r="CN51" i="24"/>
  <c r="AV17" i="24"/>
  <c r="CY57" i="21"/>
  <c r="CY42" i="24"/>
  <c r="Y44" i="24"/>
  <c r="CC25" i="24"/>
  <c r="CY57" i="24"/>
  <c r="Y8" i="24"/>
  <c r="AV45" i="24"/>
  <c r="DU48" i="24"/>
  <c r="CC15" i="21"/>
  <c r="CY44" i="21"/>
  <c r="BR53" i="24"/>
  <c r="CY15" i="24"/>
  <c r="Y55" i="24"/>
  <c r="CY42" i="21"/>
  <c r="Y50" i="24"/>
  <c r="CY30" i="24"/>
  <c r="CC31" i="24"/>
  <c r="Y30" i="21"/>
  <c r="DJ10" i="24"/>
  <c r="AJ12" i="24"/>
  <c r="AV11" i="21"/>
  <c r="CC26" i="24"/>
  <c r="BR50" i="21"/>
  <c r="DJ31" i="24"/>
  <c r="CN39" i="24"/>
  <c r="DJ49" i="24"/>
  <c r="CC18" i="21"/>
  <c r="DU55" i="24"/>
  <c r="AJ54" i="21"/>
  <c r="BG24" i="21"/>
  <c r="BR47" i="24"/>
  <c r="BG42" i="21"/>
  <c r="BG53" i="24"/>
  <c r="CN30" i="24"/>
  <c r="DJ51" i="21"/>
  <c r="DU7" i="24"/>
  <c r="CN13" i="24"/>
  <c r="AJ43" i="24"/>
  <c r="AV29" i="21"/>
  <c r="Y20" i="24"/>
  <c r="CY36" i="24"/>
  <c r="DJ18" i="24"/>
  <c r="DJ8" i="21"/>
  <c r="CY56" i="21"/>
  <c r="CY46" i="24"/>
  <c r="DJ25" i="21"/>
  <c r="CY17" i="21"/>
  <c r="CN25" i="24"/>
  <c r="BR39" i="21"/>
  <c r="AV38" i="21"/>
  <c r="DJ41" i="21"/>
  <c r="AJ47" i="24"/>
  <c r="DJ8" i="24"/>
  <c r="AV33" i="21"/>
  <c r="DU5" i="24"/>
  <c r="AJ11" i="24"/>
  <c r="CC19" i="21"/>
  <c r="CC14" i="21"/>
  <c r="BR21" i="21"/>
  <c r="DU32" i="21"/>
  <c r="DU38" i="24"/>
  <c r="Y52" i="24"/>
  <c r="BG33" i="24"/>
  <c r="BR12" i="21"/>
  <c r="AJ30" i="21"/>
  <c r="CN26" i="24"/>
  <c r="BR24" i="21"/>
  <c r="CN20" i="21"/>
  <c r="BR9" i="24"/>
  <c r="AJ32" i="24"/>
  <c r="DU33" i="21"/>
  <c r="DU27" i="24"/>
  <c r="BR37" i="24"/>
  <c r="Y22" i="24"/>
  <c r="Y34" i="24"/>
  <c r="CC15" i="24"/>
  <c r="CY47" i="24"/>
  <c r="BG56" i="21"/>
  <c r="Y49" i="24"/>
  <c r="BG50" i="21"/>
  <c r="Y17" i="24"/>
  <c r="CY37" i="21"/>
  <c r="CN50" i="24"/>
  <c r="CY22" i="24"/>
  <c r="Y20" i="21"/>
  <c r="Y10" i="24"/>
  <c r="Y40" i="24"/>
  <c r="CN27" i="24"/>
  <c r="CC5" i="24"/>
  <c r="CY35" i="24"/>
  <c r="CY53" i="24"/>
  <c r="CY43" i="21"/>
  <c r="BG51" i="21"/>
  <c r="AJ53" i="21"/>
  <c r="CY46" i="21"/>
  <c r="CN38" i="21"/>
  <c r="CY19" i="21"/>
  <c r="BR6" i="24"/>
  <c r="AV22" i="21"/>
  <c r="BR55" i="21"/>
  <c r="CY56" i="24"/>
  <c r="AJ38" i="21"/>
  <c r="DU43" i="21"/>
  <c r="Y56" i="24"/>
  <c r="DU14" i="24"/>
  <c r="BG37" i="24"/>
  <c r="CN14" i="24"/>
  <c r="BG22" i="24"/>
  <c r="CN24" i="21"/>
  <c r="CN35" i="24"/>
  <c r="AJ48" i="24"/>
  <c r="DU10" i="21"/>
  <c r="DU16" i="24"/>
  <c r="BR57" i="24"/>
  <c r="Y39" i="21"/>
  <c r="Y26" i="24"/>
  <c r="Y21" i="24"/>
  <c r="Y38" i="24"/>
  <c r="BR38" i="21"/>
  <c r="BG15" i="24"/>
  <c r="AJ17" i="21"/>
  <c r="BR28" i="24"/>
  <c r="CY51" i="24"/>
  <c r="CC38" i="24"/>
  <c r="BG52" i="21"/>
  <c r="CN10" i="21"/>
  <c r="AJ20" i="21"/>
  <c r="CC48" i="24"/>
  <c r="BR11" i="24"/>
  <c r="DU18" i="24"/>
  <c r="DJ23" i="21"/>
  <c r="J4" i="24"/>
  <c r="V4" i="2"/>
  <c r="AK2" i="13" l="1"/>
  <c r="S2" i="13"/>
  <c r="A2" i="13"/>
  <c r="AK2" i="12"/>
  <c r="S2" i="12"/>
  <c r="A2" i="12"/>
  <c r="BB1" i="13" l="1"/>
  <c r="AX1" i="13"/>
  <c r="AT1" i="13"/>
  <c r="AP1" i="13"/>
  <c r="AW1" i="13"/>
  <c r="AS1" i="13"/>
  <c r="AO1" i="13"/>
  <c r="AZ1" i="13"/>
  <c r="AV1" i="13"/>
  <c r="AN1" i="13"/>
  <c r="AU1" i="13"/>
  <c r="AM1" i="13"/>
  <c r="BA1" i="13"/>
  <c r="AR1" i="13"/>
  <c r="AY1" i="13"/>
  <c r="AQ1" i="13"/>
  <c r="R1" i="13"/>
  <c r="N1" i="13"/>
  <c r="J1" i="13"/>
  <c r="F1" i="13"/>
  <c r="Q1" i="13"/>
  <c r="M1" i="13"/>
  <c r="I1" i="13"/>
  <c r="E1" i="13"/>
  <c r="P1" i="13"/>
  <c r="L1" i="13"/>
  <c r="H1" i="13"/>
  <c r="D1" i="13"/>
  <c r="O1" i="13"/>
  <c r="K1" i="13"/>
  <c r="G1" i="13"/>
  <c r="C1" i="13"/>
  <c r="AJ1" i="13"/>
  <c r="AF1" i="13"/>
  <c r="AB1" i="13"/>
  <c r="X1" i="13"/>
  <c r="AI1" i="13"/>
  <c r="AE1" i="13"/>
  <c r="AA1" i="13"/>
  <c r="W1" i="13"/>
  <c r="AH1" i="13"/>
  <c r="AD1" i="13"/>
  <c r="Z1" i="13"/>
  <c r="V1" i="13"/>
  <c r="AG1" i="13"/>
  <c r="AC1" i="13"/>
  <c r="Y1" i="13"/>
  <c r="U1" i="13"/>
  <c r="T1" i="13"/>
  <c r="AJ1" i="12"/>
  <c r="AF1" i="12"/>
  <c r="AB1" i="12"/>
  <c r="X1" i="12"/>
  <c r="AI1" i="12"/>
  <c r="AE1" i="12"/>
  <c r="AA1" i="12"/>
  <c r="W1" i="12"/>
  <c r="AH1" i="12"/>
  <c r="AD1" i="12"/>
  <c r="Z1" i="12"/>
  <c r="V1" i="12"/>
  <c r="AG1" i="12"/>
  <c r="AC1" i="12"/>
  <c r="Y1" i="12"/>
  <c r="U1" i="12"/>
  <c r="BB1" i="12"/>
  <c r="AX1" i="12"/>
  <c r="AT1" i="12"/>
  <c r="AP1" i="12"/>
  <c r="BA1" i="12"/>
  <c r="AW1" i="12"/>
  <c r="AS1" i="12"/>
  <c r="AO1" i="12"/>
  <c r="AZ1" i="12"/>
  <c r="AV1" i="12"/>
  <c r="AR1" i="12"/>
  <c r="AN1" i="12"/>
  <c r="AY1" i="12"/>
  <c r="AU1" i="12"/>
  <c r="AQ1" i="12"/>
  <c r="AM1" i="12"/>
  <c r="R1" i="12"/>
  <c r="N1" i="12"/>
  <c r="J1" i="12"/>
  <c r="F1" i="12"/>
  <c r="L1" i="12"/>
  <c r="D1" i="12"/>
  <c r="K1" i="12"/>
  <c r="C1" i="12"/>
  <c r="Q1" i="12"/>
  <c r="M1" i="12"/>
  <c r="I1" i="12"/>
  <c r="E1" i="12"/>
  <c r="P1" i="12"/>
  <c r="H1" i="12"/>
  <c r="O1" i="12"/>
  <c r="G1" i="12"/>
  <c r="T1" i="12"/>
  <c r="B1" i="13"/>
  <c r="AL1" i="13"/>
  <c r="B1" i="12"/>
  <c r="AL1" i="12"/>
  <c r="J2" i="9"/>
  <c r="H2" i="9"/>
  <c r="F2" i="9"/>
  <c r="D2" i="9"/>
  <c r="B2" i="9"/>
  <c r="I1" i="6"/>
  <c r="I1" i="4"/>
  <c r="DV59" i="6" l="1"/>
  <c r="T54" i="9" s="1"/>
  <c r="CX41" i="4"/>
  <c r="DI13" i="4"/>
  <c r="CM35" i="4"/>
  <c r="CM13" i="4"/>
  <c r="CM44" i="4"/>
  <c r="BQ18" i="4"/>
  <c r="DT54" i="4"/>
  <c r="AU7" i="4"/>
  <c r="DI46" i="4"/>
  <c r="BF24" i="4"/>
  <c r="AU20" i="4"/>
  <c r="DI50" i="4"/>
  <c r="CB14" i="4"/>
  <c r="X13" i="4"/>
  <c r="BQ31" i="4"/>
  <c r="DT29" i="4"/>
  <c r="CB47" i="4"/>
  <c r="CB20" i="4"/>
  <c r="CM22" i="4"/>
  <c r="X49" i="4"/>
  <c r="BQ39" i="4"/>
  <c r="CX40" i="4"/>
  <c r="CB26" i="4"/>
  <c r="AI9" i="4"/>
  <c r="CB37" i="4"/>
  <c r="CM54" i="4"/>
  <c r="AU19" i="4"/>
  <c r="DI28" i="4"/>
  <c r="AU59" i="4"/>
  <c r="BQ21" i="4"/>
  <c r="BQ29" i="4"/>
  <c r="BF5" i="4"/>
  <c r="CM48" i="4"/>
  <c r="CX49" i="4"/>
  <c r="CX8" i="4"/>
  <c r="AU26" i="4"/>
  <c r="X12" i="4"/>
  <c r="BQ8" i="4"/>
  <c r="CM31" i="4"/>
  <c r="DI5" i="4"/>
  <c r="CX51" i="4"/>
  <c r="CX56" i="4"/>
  <c r="CB27" i="4"/>
  <c r="DI19" i="4"/>
  <c r="AU54" i="4"/>
  <c r="CM55" i="4"/>
  <c r="AU35" i="4"/>
  <c r="AI16" i="4"/>
  <c r="CX53" i="4"/>
  <c r="DT14" i="4"/>
  <c r="AI19" i="4"/>
  <c r="AU38" i="4"/>
  <c r="BF21" i="4"/>
  <c r="X37" i="4"/>
  <c r="DT28" i="4"/>
  <c r="CX37" i="4"/>
  <c r="AU21" i="4"/>
  <c r="BQ53" i="4"/>
  <c r="AU29" i="4"/>
  <c r="BF54" i="4"/>
  <c r="BF47" i="4"/>
  <c r="DT20" i="4"/>
  <c r="CM34" i="4"/>
  <c r="DI14" i="4"/>
  <c r="CX54" i="4"/>
  <c r="X20" i="4"/>
  <c r="CX7" i="4"/>
  <c r="CX13" i="4"/>
  <c r="CB9" i="4"/>
  <c r="BF11" i="4"/>
  <c r="BF52" i="4"/>
  <c r="CM23" i="4"/>
  <c r="BQ52" i="4"/>
  <c r="AI31" i="4"/>
  <c r="DI18" i="4"/>
  <c r="AI42" i="4"/>
  <c r="CB18" i="4"/>
  <c r="BQ20" i="4"/>
  <c r="AU17" i="4"/>
  <c r="BQ36" i="4"/>
  <c r="CX16" i="4"/>
  <c r="CM6" i="4"/>
  <c r="BQ46" i="4"/>
  <c r="BF32" i="4"/>
  <c r="BQ58" i="4"/>
  <c r="AI38" i="4"/>
  <c r="DI53" i="4"/>
  <c r="BQ24" i="4"/>
  <c r="BQ55" i="4"/>
  <c r="AI41" i="4"/>
  <c r="X10" i="4"/>
  <c r="BF39" i="4"/>
  <c r="X46" i="4"/>
  <c r="DI42" i="4"/>
  <c r="AI25" i="4"/>
  <c r="DT19" i="4"/>
  <c r="CX6" i="4"/>
  <c r="CM17" i="4"/>
  <c r="X38" i="4"/>
  <c r="DI34" i="4"/>
  <c r="CM19" i="4"/>
  <c r="BF58" i="4"/>
  <c r="BQ25" i="4"/>
  <c r="CM51" i="4"/>
  <c r="CX20" i="4"/>
  <c r="BF20" i="4"/>
  <c r="DI25" i="4"/>
  <c r="CB57" i="4"/>
  <c r="AU27" i="4"/>
  <c r="CX30" i="4"/>
  <c r="CM21" i="4"/>
  <c r="DI23" i="4"/>
  <c r="CB30" i="4"/>
  <c r="X56" i="4"/>
  <c r="CM24" i="4"/>
  <c r="AI20" i="4"/>
  <c r="DI24" i="4"/>
  <c r="CB31" i="4"/>
  <c r="X25" i="4"/>
  <c r="DI36" i="4"/>
  <c r="CM8" i="4"/>
  <c r="X57" i="4"/>
  <c r="AI26" i="4"/>
  <c r="CM47" i="4"/>
  <c r="AU31" i="4"/>
  <c r="X8" i="4"/>
  <c r="BF49" i="4"/>
  <c r="AI27" i="4"/>
  <c r="CM18" i="4"/>
  <c r="CM41" i="4"/>
  <c r="AU58" i="4"/>
  <c r="BF59" i="4"/>
  <c r="AI24" i="4"/>
  <c r="AI10" i="4"/>
  <c r="AU50" i="4"/>
  <c r="CX31" i="4"/>
  <c r="CX48" i="4"/>
  <c r="X36" i="4"/>
  <c r="CX46" i="4"/>
  <c r="CM12" i="4"/>
  <c r="DT24" i="4"/>
  <c r="AU51" i="4"/>
  <c r="CB40" i="4"/>
  <c r="AI54" i="4"/>
  <c r="DT57" i="4"/>
  <c r="AI32" i="4"/>
  <c r="DI15" i="4"/>
  <c r="X43" i="4"/>
  <c r="X51" i="4"/>
  <c r="AU57" i="4"/>
  <c r="BF28" i="4"/>
  <c r="X53" i="4"/>
  <c r="DI52" i="4"/>
  <c r="CB25" i="4"/>
  <c r="CX19" i="4"/>
  <c r="CB48" i="4"/>
  <c r="X11" i="4"/>
  <c r="BQ30" i="4"/>
  <c r="BF9" i="4"/>
  <c r="DI30" i="4"/>
  <c r="DT47" i="4"/>
  <c r="DT55" i="4"/>
  <c r="AI28" i="4"/>
  <c r="CB21" i="4"/>
  <c r="X42" i="4"/>
  <c r="DI12" i="4"/>
  <c r="BQ37" i="4"/>
  <c r="DT37" i="4"/>
  <c r="CX47" i="4"/>
  <c r="BF15" i="4"/>
  <c r="BQ40" i="4"/>
  <c r="BF56" i="4"/>
  <c r="DT5" i="4"/>
  <c r="CM53" i="4"/>
  <c r="DT21" i="4"/>
  <c r="CM36" i="4"/>
  <c r="X19" i="4"/>
  <c r="BQ38" i="4"/>
  <c r="DT10" i="4"/>
  <c r="DT6" i="4"/>
  <c r="AU45" i="4"/>
  <c r="CX22" i="4"/>
  <c r="DI41" i="4"/>
  <c r="CM26" i="4"/>
  <c r="X6" i="4"/>
  <c r="AI7" i="4"/>
  <c r="BF42" i="4"/>
  <c r="BF16" i="4"/>
  <c r="DT23" i="4"/>
  <c r="AU16" i="4"/>
  <c r="BF41" i="4"/>
  <c r="BF55" i="4"/>
  <c r="X52" i="4"/>
  <c r="AI14" i="4"/>
  <c r="BQ51" i="4"/>
  <c r="AU41" i="4"/>
  <c r="CX12" i="4"/>
  <c r="DI39" i="4"/>
  <c r="DI21" i="4"/>
  <c r="AI47" i="4"/>
  <c r="CM7" i="4"/>
  <c r="CX11" i="4"/>
  <c r="CM5" i="4"/>
  <c r="DT38" i="4"/>
  <c r="AU12" i="4"/>
  <c r="X30" i="4"/>
  <c r="AI29" i="4"/>
  <c r="DI59" i="4"/>
  <c r="DI29" i="4"/>
  <c r="BF19" i="4"/>
  <c r="DI45" i="4"/>
  <c r="DI20" i="4"/>
  <c r="DI7" i="4"/>
  <c r="BF45" i="4"/>
  <c r="CB15" i="4"/>
  <c r="CX44" i="4"/>
  <c r="AU42" i="4"/>
  <c r="X14" i="4"/>
  <c r="BQ33" i="4"/>
  <c r="CB41" i="4"/>
  <c r="CB8" i="4"/>
  <c r="DT35" i="4"/>
  <c r="BF48" i="4"/>
  <c r="BQ15" i="4"/>
  <c r="AU49" i="4"/>
  <c r="BQ47" i="4"/>
  <c r="AU44" i="4"/>
  <c r="AI13" i="4"/>
  <c r="CX5" i="4"/>
  <c r="BQ7" i="4"/>
  <c r="AI57" i="4"/>
  <c r="X26" i="4"/>
  <c r="CB5" i="4"/>
  <c r="AU36" i="4"/>
  <c r="AI5" i="4"/>
  <c r="DI8" i="4"/>
  <c r="BQ6" i="4"/>
  <c r="AU32" i="4"/>
  <c r="CM11" i="4"/>
  <c r="BF13" i="4"/>
  <c r="AI37" i="4"/>
  <c r="CX25" i="4"/>
  <c r="DT9" i="4"/>
  <c r="CM16" i="4"/>
  <c r="AI12" i="4"/>
  <c r="X23" i="4"/>
  <c r="BQ50" i="4"/>
  <c r="DI33" i="4"/>
  <c r="DI55" i="4"/>
  <c r="DT50" i="4"/>
  <c r="X5" i="4"/>
  <c r="X7" i="4"/>
  <c r="BQ34" i="4"/>
  <c r="AU14" i="4"/>
  <c r="CX35" i="4"/>
  <c r="CB59" i="4"/>
  <c r="DT33" i="4"/>
  <c r="CB54" i="4"/>
  <c r="AI36" i="4"/>
  <c r="CM27" i="4"/>
  <c r="CX29" i="4"/>
  <c r="DT56" i="4"/>
  <c r="X41" i="4"/>
  <c r="BQ27" i="4"/>
  <c r="CM49" i="4"/>
  <c r="X21" i="4"/>
  <c r="CB55" i="4"/>
  <c r="DT16" i="4"/>
  <c r="CB36" i="4"/>
  <c r="DI27" i="4"/>
  <c r="BF7" i="4"/>
  <c r="CB28" i="4"/>
  <c r="DT12" i="4"/>
  <c r="DI37" i="4"/>
  <c r="CB46" i="4"/>
  <c r="X40" i="4"/>
  <c r="BF26" i="4"/>
  <c r="DI38" i="4"/>
  <c r="DT53" i="4"/>
  <c r="CM29" i="4"/>
  <c r="CX34" i="4"/>
  <c r="X28" i="4"/>
  <c r="DI58" i="4"/>
  <c r="BQ26" i="4"/>
  <c r="BQ28" i="4"/>
  <c r="BQ41" i="4"/>
  <c r="CM43" i="4"/>
  <c r="DT36" i="4"/>
  <c r="CX45" i="4"/>
  <c r="CB12" i="4"/>
  <c r="AU6" i="4"/>
  <c r="BF23" i="4"/>
  <c r="BF31" i="4"/>
  <c r="BQ22" i="4"/>
  <c r="CB34" i="4"/>
  <c r="CB44" i="4"/>
  <c r="AI53" i="4"/>
  <c r="DI22" i="4"/>
  <c r="AI8" i="4"/>
  <c r="DI43" i="4"/>
  <c r="CX50" i="4"/>
  <c r="CM32" i="4"/>
  <c r="DT15" i="4"/>
  <c r="X29" i="4"/>
  <c r="CX57" i="4"/>
  <c r="X45" i="4"/>
  <c r="AU33" i="4"/>
  <c r="DT44" i="4"/>
  <c r="DI48" i="4"/>
  <c r="CX42" i="4"/>
  <c r="AU37" i="4"/>
  <c r="DT25" i="4"/>
  <c r="BF36" i="4"/>
  <c r="BQ23" i="4"/>
  <c r="DI11" i="4"/>
  <c r="AI51" i="4"/>
  <c r="AI56" i="4"/>
  <c r="BQ44" i="4"/>
  <c r="AI30" i="4"/>
  <c r="AU43" i="4"/>
  <c r="BF46" i="4"/>
  <c r="AU30" i="4"/>
  <c r="BF44" i="4"/>
  <c r="AI48" i="4"/>
  <c r="AU18" i="4"/>
  <c r="CB53" i="4"/>
  <c r="BF43" i="4"/>
  <c r="CB43" i="4"/>
  <c r="CX15" i="4"/>
  <c r="AI50" i="4"/>
  <c r="BQ19" i="4"/>
  <c r="AI6" i="4"/>
  <c r="AU25" i="4"/>
  <c r="CX9" i="4"/>
  <c r="BF22" i="4"/>
  <c r="CM52" i="4"/>
  <c r="X9" i="4"/>
  <c r="BF6" i="4"/>
  <c r="AU28" i="4"/>
  <c r="X55" i="4"/>
  <c r="CM15" i="4"/>
  <c r="AU13" i="4"/>
  <c r="AU8" i="4"/>
  <c r="DI57" i="4"/>
  <c r="AU15" i="4"/>
  <c r="BF40" i="4"/>
  <c r="CM20" i="4"/>
  <c r="CB6" i="4"/>
  <c r="DT39" i="4"/>
  <c r="DI10" i="4"/>
  <c r="CB50" i="4"/>
  <c r="CB49" i="4"/>
  <c r="DI54" i="4"/>
  <c r="CX23" i="4"/>
  <c r="BQ56" i="4"/>
  <c r="BF51" i="4"/>
  <c r="CB33" i="4"/>
  <c r="CM9" i="4"/>
  <c r="AU11" i="4"/>
  <c r="CX14" i="4"/>
  <c r="BQ48" i="4"/>
  <c r="CB24" i="4"/>
  <c r="DT51" i="4"/>
  <c r="DT46" i="4"/>
  <c r="CB56" i="4"/>
  <c r="BF12" i="4"/>
  <c r="DI17" i="4"/>
  <c r="CX28" i="4"/>
  <c r="AI49" i="4"/>
  <c r="X18" i="4"/>
  <c r="CM33" i="4"/>
  <c r="BF14" i="4"/>
  <c r="BQ13" i="4"/>
  <c r="DT18" i="4"/>
  <c r="X15" i="4"/>
  <c r="BQ42" i="4"/>
  <c r="DT48" i="4"/>
  <c r="BQ14" i="4"/>
  <c r="AU40" i="4"/>
  <c r="X16" i="4"/>
  <c r="BF57" i="4"/>
  <c r="BF17" i="4"/>
  <c r="DT32" i="4"/>
  <c r="CM39" i="4"/>
  <c r="AU23" i="4"/>
  <c r="AI34" i="4"/>
  <c r="CB23" i="4"/>
  <c r="X17" i="4"/>
  <c r="CM40" i="4"/>
  <c r="CX33" i="4"/>
  <c r="BF10" i="4"/>
  <c r="CB29" i="4"/>
  <c r="CX17" i="4"/>
  <c r="AI55" i="4"/>
  <c r="DI44" i="4"/>
  <c r="BQ11" i="4"/>
  <c r="CM38" i="4"/>
  <c r="X27" i="4"/>
  <c r="X32" i="4"/>
  <c r="DI51" i="4"/>
  <c r="DT45" i="4"/>
  <c r="AI46" i="4"/>
  <c r="X35" i="4"/>
  <c r="CM30" i="4"/>
  <c r="BQ43" i="4"/>
  <c r="BQ49" i="4"/>
  <c r="X44" i="4"/>
  <c r="CM37" i="4"/>
  <c r="BQ12" i="4"/>
  <c r="CB17" i="4"/>
  <c r="AI39" i="4"/>
  <c r="CB13" i="4"/>
  <c r="CB45" i="4"/>
  <c r="BQ35" i="4"/>
  <c r="CB52" i="4"/>
  <c r="AI15" i="4"/>
  <c r="CX24" i="4"/>
  <c r="BQ16" i="4"/>
  <c r="DI9" i="4"/>
  <c r="DT26" i="4"/>
  <c r="DT34" i="4"/>
  <c r="AU47" i="4"/>
  <c r="CM45" i="4"/>
  <c r="CM46" i="4"/>
  <c r="AI22" i="4"/>
  <c r="DI35" i="4"/>
  <c r="AI17" i="4"/>
  <c r="DI56" i="4"/>
  <c r="BQ32" i="4"/>
  <c r="AU39" i="4"/>
  <c r="DT11" i="4"/>
  <c r="AI43" i="4"/>
  <c r="X50" i="4"/>
  <c r="X54" i="4"/>
  <c r="BF35" i="4"/>
  <c r="AI23" i="4"/>
  <c r="DT52" i="4"/>
  <c r="AI18" i="4"/>
  <c r="DT17" i="4"/>
  <c r="CX43" i="4"/>
  <c r="DT7" i="4"/>
  <c r="AI40" i="4"/>
  <c r="DT13" i="4"/>
  <c r="CB35" i="4"/>
  <c r="BF37" i="4"/>
  <c r="DT22" i="4"/>
  <c r="AU34" i="4"/>
  <c r="CX55" i="4"/>
  <c r="BF33" i="4"/>
  <c r="CX10" i="4"/>
  <c r="CM56" i="4"/>
  <c r="BF29" i="4"/>
  <c r="BQ5" i="4"/>
  <c r="CM57" i="4"/>
  <c r="CX18" i="4"/>
  <c r="DI31" i="4"/>
  <c r="X31" i="4"/>
  <c r="DI32" i="4"/>
  <c r="AU9" i="4"/>
  <c r="AU10" i="4"/>
  <c r="BF27" i="4"/>
  <c r="BF50" i="4"/>
  <c r="BQ17" i="4"/>
  <c r="X22" i="4"/>
  <c r="DI26" i="4"/>
  <c r="AU48" i="4"/>
  <c r="BF18" i="4"/>
  <c r="AI52" i="4"/>
  <c r="BF34" i="4"/>
  <c r="BF8" i="4"/>
  <c r="BQ59" i="4"/>
  <c r="CM14" i="4"/>
  <c r="CB7" i="4"/>
  <c r="CM25" i="4"/>
  <c r="CX39" i="4"/>
  <c r="DT31" i="4"/>
  <c r="BF38" i="4"/>
  <c r="AI33" i="4"/>
  <c r="DT27" i="4"/>
  <c r="CB58" i="4"/>
  <c r="AU53" i="4"/>
  <c r="DT30" i="4"/>
  <c r="CB10" i="4"/>
  <c r="CX26" i="4"/>
  <c r="CB42" i="4"/>
  <c r="CM50" i="4"/>
  <c r="AU52" i="4"/>
  <c r="AI21" i="4"/>
  <c r="BQ57" i="4"/>
  <c r="CM10" i="4"/>
  <c r="X47" i="4"/>
  <c r="BF30" i="4"/>
  <c r="CM42" i="4"/>
  <c r="BF53" i="4"/>
  <c r="AU24" i="4"/>
  <c r="DI16" i="4"/>
  <c r="CB16" i="4"/>
  <c r="DT43" i="4"/>
  <c r="CX21" i="4"/>
  <c r="BQ9" i="4"/>
  <c r="BQ54" i="4"/>
  <c r="BF25" i="4"/>
  <c r="DT40" i="4"/>
  <c r="CB38" i="4"/>
  <c r="AI11" i="4"/>
  <c r="CX36" i="4"/>
  <c r="BQ45" i="4"/>
  <c r="DT41" i="4"/>
  <c r="CX32" i="4"/>
  <c r="CB22" i="4"/>
  <c r="X48" i="4"/>
  <c r="CX27" i="4"/>
  <c r="CB51" i="4"/>
  <c r="AU22" i="4"/>
  <c r="DI47" i="4"/>
  <c r="DT42" i="4"/>
  <c r="X39" i="4"/>
  <c r="DT59" i="4"/>
  <c r="DI40" i="4"/>
  <c r="DT8" i="4"/>
  <c r="DT58" i="4"/>
  <c r="CB19" i="4"/>
  <c r="AU55" i="4"/>
  <c r="CM50" i="6"/>
  <c r="BQ17" i="6"/>
  <c r="AU27" i="6"/>
  <c r="CX29" i="6"/>
  <c r="DT32" i="6"/>
  <c r="DI36" i="6"/>
  <c r="X29" i="6"/>
  <c r="CX28" i="6"/>
  <c r="DI53" i="6"/>
  <c r="DI52" i="6"/>
  <c r="AI17" i="6"/>
  <c r="DT38" i="6"/>
  <c r="DT43" i="6"/>
  <c r="AI9" i="6"/>
  <c r="BQ34" i="6"/>
  <c r="AI44" i="6"/>
  <c r="DT52" i="6"/>
  <c r="CB47" i="6"/>
  <c r="X30" i="6"/>
  <c r="DI9" i="6"/>
  <c r="CB53" i="6"/>
  <c r="X20" i="6"/>
  <c r="CM32" i="6"/>
  <c r="DI47" i="6"/>
  <c r="AU51" i="6"/>
  <c r="BQ13" i="6"/>
  <c r="CX42" i="6"/>
  <c r="CB5" i="6"/>
  <c r="DI46" i="6"/>
  <c r="CX53" i="6"/>
  <c r="BQ30" i="6"/>
  <c r="CB39" i="6"/>
  <c r="CM47" i="6"/>
  <c r="CM26" i="6"/>
  <c r="DT15" i="6"/>
  <c r="CM31" i="6"/>
  <c r="BQ53" i="6"/>
  <c r="AI18" i="6"/>
  <c r="CX41" i="6"/>
  <c r="DI45" i="6"/>
  <c r="BF47" i="6"/>
  <c r="DI40" i="6"/>
  <c r="DT41" i="6"/>
  <c r="AI5" i="6"/>
  <c r="CM44" i="6"/>
  <c r="BQ48" i="6"/>
  <c r="CM56" i="6"/>
  <c r="DT37" i="6"/>
  <c r="X39" i="6"/>
  <c r="AI10" i="6"/>
  <c r="CM14" i="6"/>
  <c r="CX25" i="6"/>
  <c r="X37" i="6"/>
  <c r="CM7" i="6"/>
  <c r="CM16" i="6"/>
  <c r="X45" i="6"/>
  <c r="X13" i="6"/>
  <c r="CM5" i="6"/>
  <c r="CX36" i="6"/>
  <c r="CM20" i="6"/>
  <c r="DT50" i="6"/>
  <c r="BQ55" i="6"/>
  <c r="DI23" i="6"/>
  <c r="DT24" i="6"/>
  <c r="BF38" i="6"/>
  <c r="CM9" i="6"/>
  <c r="BF8" i="6"/>
  <c r="DT20" i="6"/>
  <c r="DT39" i="6"/>
  <c r="CX35" i="6"/>
  <c r="X5" i="6"/>
  <c r="X44" i="6"/>
  <c r="CX20" i="6"/>
  <c r="DI27" i="6"/>
  <c r="DT18" i="6"/>
  <c r="DT44" i="6"/>
  <c r="X48" i="6"/>
  <c r="AI55" i="6"/>
  <c r="DI42" i="6"/>
  <c r="DI16" i="6"/>
  <c r="DT21" i="6"/>
  <c r="AI24" i="6"/>
  <c r="DI48" i="6"/>
  <c r="DT36" i="6"/>
  <c r="DT48" i="6"/>
  <c r="AI30" i="6"/>
  <c r="AU23" i="6"/>
  <c r="DI55" i="6"/>
  <c r="X26" i="6"/>
  <c r="DT8" i="6"/>
  <c r="CX48" i="6"/>
  <c r="CM40" i="6"/>
  <c r="DT40" i="6"/>
  <c r="AI13" i="6"/>
  <c r="AI51" i="6"/>
  <c r="AU58" i="6"/>
  <c r="BF49" i="6"/>
  <c r="AI20" i="6"/>
  <c r="DT47" i="6"/>
  <c r="CX39" i="6"/>
  <c r="CX51" i="6"/>
  <c r="AI43" i="6"/>
  <c r="AU50" i="6"/>
  <c r="BF41" i="6"/>
  <c r="BQ24" i="6"/>
  <c r="CB29" i="6"/>
  <c r="AU57" i="6"/>
  <c r="DI33" i="6"/>
  <c r="AI16" i="6"/>
  <c r="BF33" i="6"/>
  <c r="BQ16" i="6"/>
  <c r="CB21" i="6"/>
  <c r="CM12" i="6"/>
  <c r="BF40" i="6"/>
  <c r="BF14" i="6"/>
  <c r="DT22" i="6"/>
  <c r="BQ42" i="6"/>
  <c r="CB25" i="6"/>
  <c r="CM30" i="6"/>
  <c r="CX23" i="6"/>
  <c r="BQ49" i="6"/>
  <c r="BQ23" i="6"/>
  <c r="AI15" i="6"/>
  <c r="DT59" i="6"/>
  <c r="X55" i="6"/>
  <c r="AU9" i="6"/>
  <c r="AI54" i="6"/>
  <c r="AU47" i="6"/>
  <c r="AU39" i="6"/>
  <c r="BF22" i="6"/>
  <c r="BQ27" i="6"/>
  <c r="CB40" i="6"/>
  <c r="CM45" i="6"/>
  <c r="CM37" i="6"/>
  <c r="CX30" i="6"/>
  <c r="CX9" i="6"/>
  <c r="CX47" i="6"/>
  <c r="CB11" i="4"/>
  <c r="CX38" i="4"/>
  <c r="DI49" i="4"/>
  <c r="X24" i="4"/>
  <c r="BQ10" i="4"/>
  <c r="DI6" i="4"/>
  <c r="CM28" i="4"/>
  <c r="AI40" i="6"/>
  <c r="DT54" i="6"/>
  <c r="DI11" i="6"/>
  <c r="DI6" i="6"/>
  <c r="DI14" i="6"/>
  <c r="CX38" i="6"/>
  <c r="CX12" i="6"/>
  <c r="DI19" i="6"/>
  <c r="BF26" i="6"/>
  <c r="X7" i="6"/>
  <c r="AU36" i="6"/>
  <c r="AI27" i="6"/>
  <c r="CB58" i="6"/>
  <c r="BQ45" i="6"/>
  <c r="CX27" i="6"/>
  <c r="AU16" i="6"/>
  <c r="CX14" i="6"/>
  <c r="DT31" i="6"/>
  <c r="AI49" i="6"/>
  <c r="DT5" i="6"/>
  <c r="AU35" i="6"/>
  <c r="AI23" i="6"/>
  <c r="AU8" i="6"/>
  <c r="CM29" i="6"/>
  <c r="AI8" i="6"/>
  <c r="AU29" i="6"/>
  <c r="AU37" i="6"/>
  <c r="CB48" i="6"/>
  <c r="AU17" i="6"/>
  <c r="CX40" i="6"/>
  <c r="BQ5" i="6"/>
  <c r="BQ29" i="6"/>
  <c r="DI5" i="6"/>
  <c r="DI35" i="6"/>
  <c r="CB6" i="6"/>
  <c r="BF17" i="6"/>
  <c r="BF55" i="6"/>
  <c r="BF46" i="6"/>
  <c r="DT26" i="6"/>
  <c r="AU20" i="6"/>
  <c r="BQ26" i="6"/>
  <c r="DT19" i="6"/>
  <c r="DT14" i="6"/>
  <c r="AI31" i="6"/>
  <c r="CX17" i="6"/>
  <c r="AU12" i="6"/>
  <c r="BF37" i="6"/>
  <c r="AI48" i="6"/>
  <c r="AU59" i="6"/>
  <c r="AU52" i="6"/>
  <c r="AI56" i="6"/>
  <c r="X27" i="6"/>
  <c r="CM39" i="6"/>
  <c r="CM8" i="6"/>
  <c r="BF30" i="6"/>
  <c r="BQ6" i="6"/>
  <c r="CB23" i="6"/>
  <c r="CM17" i="6"/>
  <c r="DI17" i="6"/>
  <c r="CM46" i="6"/>
  <c r="BQ39" i="6"/>
  <c r="BQ9" i="6"/>
  <c r="DI57" i="6"/>
  <c r="DT58" i="6"/>
  <c r="X41" i="6"/>
  <c r="CM27" i="6"/>
  <c r="DI22" i="6"/>
  <c r="BQ37" i="6"/>
  <c r="CB46" i="6"/>
  <c r="CB56" i="6"/>
  <c r="DI54" i="6"/>
  <c r="X51" i="6"/>
  <c r="CX37" i="6"/>
  <c r="DI44" i="6"/>
  <c r="X10" i="6"/>
  <c r="X36" i="6"/>
  <c r="AI12" i="6"/>
  <c r="CX44" i="6"/>
  <c r="DI51" i="6"/>
  <c r="BF48" i="6"/>
  <c r="BQ31" i="6"/>
  <c r="CB31" i="6"/>
  <c r="DT10" i="6"/>
  <c r="X28" i="6"/>
  <c r="X40" i="6"/>
  <c r="AI47" i="6"/>
  <c r="AU40" i="6"/>
  <c r="DT17" i="6"/>
  <c r="DT51" i="6"/>
  <c r="DT25" i="6"/>
  <c r="DI7" i="6"/>
  <c r="BQ15" i="6"/>
  <c r="X32" i="6"/>
  <c r="AI22" i="6"/>
  <c r="AU15" i="6"/>
  <c r="AU53" i="6"/>
  <c r="BF58" i="6"/>
  <c r="AI37" i="6"/>
  <c r="X47" i="6"/>
  <c r="DI59" i="6"/>
  <c r="CM33" i="6"/>
  <c r="AU7" i="6"/>
  <c r="AU45" i="6"/>
  <c r="BF50" i="6"/>
  <c r="BQ41" i="6"/>
  <c r="AU14" i="6"/>
  <c r="BF19" i="6"/>
  <c r="DI50" i="6"/>
  <c r="DT7" i="6"/>
  <c r="BF42" i="6"/>
  <c r="BQ33" i="6"/>
  <c r="CB16" i="6"/>
  <c r="CM21" i="6"/>
  <c r="BF57" i="6"/>
  <c r="BF31" i="6"/>
  <c r="X46" i="6"/>
  <c r="BQ51" i="6"/>
  <c r="CB42" i="6"/>
  <c r="CM25" i="6"/>
  <c r="CX32" i="6"/>
  <c r="CB11" i="6"/>
  <c r="BQ40" i="6"/>
  <c r="X17" i="6"/>
  <c r="X43" i="6"/>
  <c r="AI19" i="6"/>
  <c r="AU26" i="6"/>
  <c r="AU18" i="6"/>
  <c r="BF9" i="6"/>
  <c r="AU56" i="6"/>
  <c r="BF39" i="6"/>
  <c r="BQ44" i="6"/>
  <c r="CB57" i="6"/>
  <c r="CM54" i="6"/>
  <c r="CB32" i="4"/>
  <c r="AI45" i="4"/>
  <c r="AU56" i="4"/>
  <c r="DT49" i="4"/>
  <c r="AI35" i="4"/>
  <c r="AU5" i="4"/>
  <c r="DI34" i="6"/>
  <c r="CX55" i="6"/>
  <c r="BF21" i="6"/>
  <c r="DI10" i="6"/>
  <c r="DT23" i="6"/>
  <c r="AI25" i="6"/>
  <c r="CM57" i="6"/>
  <c r="BF34" i="6"/>
  <c r="AI32" i="6"/>
  <c r="CB18" i="6"/>
  <c r="BF20" i="6"/>
  <c r="AU44" i="6"/>
  <c r="CX7" i="6"/>
  <c r="BF36" i="6"/>
  <c r="CB55" i="6"/>
  <c r="CB35" i="6"/>
  <c r="CX16" i="6"/>
  <c r="CB32" i="6"/>
  <c r="BQ43" i="6"/>
  <c r="CM52" i="6"/>
  <c r="CX31" i="6"/>
  <c r="CX34" i="6"/>
  <c r="CB15" i="6"/>
  <c r="CX33" i="6"/>
  <c r="CX5" i="6"/>
  <c r="CB14" i="6"/>
  <c r="DI37" i="6"/>
  <c r="X12" i="6"/>
  <c r="CM6" i="6"/>
  <c r="CB17" i="6"/>
  <c r="BF52" i="6"/>
  <c r="AU19" i="6"/>
  <c r="AU55" i="6"/>
  <c r="X16" i="6"/>
  <c r="DT9" i="6"/>
  <c r="CB30" i="6"/>
  <c r="BF25" i="6"/>
  <c r="BQ56" i="6"/>
  <c r="AU34" i="6"/>
  <c r="DI12" i="6"/>
  <c r="BF51" i="6"/>
  <c r="BQ52" i="6"/>
  <c r="DT45" i="6"/>
  <c r="AI41" i="6"/>
  <c r="BF5" i="6"/>
  <c r="AI57" i="6"/>
  <c r="BF43" i="6"/>
  <c r="DI32" i="6"/>
  <c r="CX50" i="6"/>
  <c r="DT6" i="6"/>
  <c r="CB9" i="6"/>
  <c r="BQ14" i="6"/>
  <c r="DI24" i="6"/>
  <c r="BQ46" i="6"/>
  <c r="BF6" i="6"/>
  <c r="X33" i="6"/>
  <c r="DT49" i="6"/>
  <c r="AI26" i="6"/>
  <c r="CM51" i="6"/>
  <c r="DI43" i="6"/>
  <c r="CB49" i="6"/>
  <c r="AU46" i="6"/>
  <c r="BQ35" i="6"/>
  <c r="DT28" i="6"/>
  <c r="DI29" i="6"/>
  <c r="AI14" i="6"/>
  <c r="CM53" i="6"/>
  <c r="DI15" i="6"/>
  <c r="CB54" i="6"/>
  <c r="CX10" i="6"/>
  <c r="CB26" i="6"/>
  <c r="CM18" i="6"/>
  <c r="BF12" i="6"/>
  <c r="CX54" i="6"/>
  <c r="DI39" i="6"/>
  <c r="DT35" i="6"/>
  <c r="X31" i="6"/>
  <c r="AI29" i="6"/>
  <c r="DI8" i="6"/>
  <c r="DT13" i="6"/>
  <c r="BQ10" i="6"/>
  <c r="DT33" i="6"/>
  <c r="AI50" i="6"/>
  <c r="DT27" i="6"/>
  <c r="DT53" i="6"/>
  <c r="X57" i="6"/>
  <c r="AI42" i="6"/>
  <c r="AU49" i="6"/>
  <c r="X9" i="6"/>
  <c r="X35" i="6"/>
  <c r="BQ57" i="6"/>
  <c r="X42" i="6"/>
  <c r="AI52" i="6"/>
  <c r="DT57" i="6"/>
  <c r="AI39" i="6"/>
  <c r="AU32" i="6"/>
  <c r="BF15" i="6"/>
  <c r="BQ20" i="6"/>
  <c r="AI46" i="6"/>
  <c r="AI11" i="6"/>
  <c r="DT16" i="6"/>
  <c r="CM35" i="6"/>
  <c r="AU24" i="6"/>
  <c r="BF7" i="6"/>
  <c r="BQ12" i="6"/>
  <c r="BQ58" i="6"/>
  <c r="AU31" i="6"/>
  <c r="AU5" i="6"/>
  <c r="X25" i="6"/>
  <c r="AU54" i="6"/>
  <c r="BF59" i="6"/>
  <c r="BQ50" i="6"/>
  <c r="CB33" i="6"/>
  <c r="CM38" i="6"/>
  <c r="BQ11" i="6"/>
  <c r="CB10" i="6"/>
  <c r="BQ8" i="6"/>
  <c r="CB13" i="6"/>
  <c r="CB59" i="6"/>
  <c r="CM42" i="6"/>
  <c r="CX49" i="6"/>
  <c r="CB20" i="6"/>
  <c r="X8" i="6"/>
  <c r="DT42" i="6"/>
  <c r="AI7" i="6"/>
  <c r="AI36" i="6"/>
  <c r="AI28" i="6"/>
  <c r="AU13" i="6"/>
  <c r="BF18" i="6"/>
  <c r="BF10" i="6"/>
  <c r="BF56" i="6"/>
  <c r="CB28" i="6"/>
  <c r="CM19" i="6"/>
  <c r="CM11" i="6"/>
  <c r="CM49" i="6"/>
  <c r="CX56" i="6"/>
  <c r="CX13" i="6"/>
  <c r="X34" i="4"/>
  <c r="CX52" i="4"/>
  <c r="CB39" i="4"/>
  <c r="X33" i="4"/>
  <c r="AI44" i="4"/>
  <c r="AU46" i="4"/>
  <c r="CX46" i="6"/>
  <c r="X6" i="6"/>
  <c r="BF29" i="6"/>
  <c r="CX21" i="6"/>
  <c r="AU21" i="6"/>
  <c r="DI28" i="6"/>
  <c r="CB51" i="6"/>
  <c r="AI33" i="6"/>
  <c r="AU43" i="6"/>
  <c r="X53" i="6"/>
  <c r="BF44" i="6"/>
  <c r="X50" i="6"/>
  <c r="CM34" i="6"/>
  <c r="CM23" i="6"/>
  <c r="CX19" i="6"/>
  <c r="X38" i="6"/>
  <c r="CX45" i="6"/>
  <c r="CX26" i="6"/>
  <c r="CB44" i="6"/>
  <c r="CM22" i="6"/>
  <c r="CM41" i="6"/>
  <c r="BF28" i="6"/>
  <c r="DT30" i="6"/>
  <c r="CX15" i="6"/>
  <c r="DT29" i="6"/>
  <c r="X54" i="6"/>
  <c r="AU38" i="6"/>
  <c r="CB24" i="6"/>
  <c r="DI21" i="6"/>
  <c r="DI26" i="6"/>
  <c r="BQ21" i="6"/>
  <c r="CM15" i="6"/>
  <c r="BQ47" i="6"/>
  <c r="DI13" i="6"/>
  <c r="CX57" i="6"/>
  <c r="BQ38" i="6"/>
  <c r="CB38" i="6"/>
  <c r="CM55" i="6"/>
  <c r="CM43" i="6"/>
  <c r="X21" i="6"/>
  <c r="AU28" i="6"/>
  <c r="BF45" i="6"/>
  <c r="BF53" i="6"/>
  <c r="X24" i="6"/>
  <c r="CM10" i="6"/>
  <c r="AU42" i="6"/>
  <c r="DT46" i="6"/>
  <c r="DT11" i="6"/>
  <c r="BQ54" i="6"/>
  <c r="CB7" i="6"/>
  <c r="CB43" i="6"/>
  <c r="BF13" i="6"/>
  <c r="CM48" i="6"/>
  <c r="X15" i="6"/>
  <c r="CX18" i="6"/>
  <c r="AI6" i="6"/>
  <c r="CB22" i="6"/>
  <c r="CB34" i="6"/>
  <c r="CX24" i="6"/>
  <c r="CB41" i="6"/>
  <c r="BQ36" i="6"/>
  <c r="CX11" i="6"/>
  <c r="DI30" i="6"/>
  <c r="DI38" i="6"/>
  <c r="CM24" i="6"/>
  <c r="CX43" i="6"/>
  <c r="AI35" i="6"/>
  <c r="DI49" i="6"/>
  <c r="X14" i="6"/>
  <c r="X22" i="6"/>
  <c r="CB52" i="6"/>
  <c r="X18" i="6"/>
  <c r="BQ22" i="6"/>
  <c r="DI18" i="6"/>
  <c r="DI56" i="6"/>
  <c r="X19" i="6"/>
  <c r="DT56" i="6"/>
  <c r="AI38" i="6"/>
  <c r="DI25" i="6"/>
  <c r="CX52" i="6"/>
  <c r="BQ19" i="6"/>
  <c r="CB36" i="6"/>
  <c r="DI31" i="6"/>
  <c r="X11" i="6"/>
  <c r="X23" i="6"/>
  <c r="AI21" i="6"/>
  <c r="AU6" i="6"/>
  <c r="BF11" i="6"/>
  <c r="DT34" i="6"/>
  <c r="X52" i="6"/>
  <c r="CB19" i="6"/>
  <c r="DT12" i="6"/>
  <c r="AU25" i="6"/>
  <c r="X49" i="6"/>
  <c r="AI34" i="6"/>
  <c r="AU41" i="6"/>
  <c r="BF32" i="6"/>
  <c r="X56" i="6"/>
  <c r="AU10" i="6"/>
  <c r="CX22" i="6"/>
  <c r="CB27" i="6"/>
  <c r="CX8" i="6"/>
  <c r="AU33" i="6"/>
  <c r="BF24" i="6"/>
  <c r="BQ7" i="6"/>
  <c r="CB12" i="6"/>
  <c r="AU48" i="6"/>
  <c r="AU22" i="6"/>
  <c r="DI58" i="6"/>
  <c r="BF16" i="6"/>
  <c r="BF54" i="6"/>
  <c r="BQ59" i="6"/>
  <c r="CB50" i="6"/>
  <c r="BF23" i="6"/>
  <c r="BQ28" i="6"/>
  <c r="AU11" i="6"/>
  <c r="BQ25" i="6"/>
  <c r="CB8" i="6"/>
  <c r="CM13" i="6"/>
  <c r="CX6" i="6"/>
  <c r="BQ32" i="6"/>
  <c r="CB37" i="6"/>
  <c r="DI41" i="6"/>
  <c r="X34" i="6"/>
  <c r="DT55" i="6"/>
  <c r="AI53" i="6"/>
  <c r="AI45" i="6"/>
  <c r="AU30" i="6"/>
  <c r="BF35" i="6"/>
  <c r="BF27" i="6"/>
  <c r="BQ18" i="6"/>
  <c r="CB45" i="6"/>
  <c r="CM36" i="6"/>
  <c r="CM28" i="6"/>
  <c r="DI20" i="6"/>
  <c r="DK59" i="6" l="1"/>
  <c r="J55" i="9" s="1"/>
  <c r="BH59" i="6" l="1"/>
  <c r="DV58" i="6" l="1"/>
  <c r="T53" i="9" l="1"/>
  <c r="DK58" i="6"/>
  <c r="J54" i="9" s="1"/>
  <c r="G4" i="6"/>
  <c r="DJ59" i="6" l="1"/>
  <c r="I55" i="9" s="1"/>
  <c r="DU58" i="6"/>
  <c r="DU59" i="6"/>
  <c r="S54" i="9" s="1"/>
  <c r="BG59" i="6"/>
  <c r="DJ58" i="6"/>
  <c r="I54" i="9" s="1"/>
  <c r="S53" i="9" l="1"/>
  <c r="BH58" i="6"/>
  <c r="BG58" i="6" l="1"/>
  <c r="DV57" i="6" l="1"/>
  <c r="T52" i="9" l="1"/>
  <c r="DU57" i="6"/>
  <c r="DK57" i="6"/>
  <c r="J53" i="9" l="1"/>
  <c r="S52" i="9"/>
  <c r="DJ57" i="6"/>
  <c r="CZ57" i="6"/>
  <c r="R54" i="9" s="1"/>
  <c r="I53" i="9" l="1"/>
  <c r="CY57" i="6"/>
  <c r="Q54" i="9" s="1"/>
  <c r="CO57" i="6"/>
  <c r="H55" i="9" s="1"/>
  <c r="CN57" i="6" l="1"/>
  <c r="G55" i="9" s="1"/>
  <c r="CD57" i="6"/>
  <c r="P54" i="9" s="1"/>
  <c r="CC57" i="6" l="1"/>
  <c r="O54" i="9" s="1"/>
  <c r="BS57" i="6"/>
  <c r="F55" i="9" s="1"/>
  <c r="BR57" i="6" l="1"/>
  <c r="E55" i="9" s="1"/>
  <c r="BH57" i="6"/>
  <c r="N54" i="9" s="1"/>
  <c r="BG57" i="6" l="1"/>
  <c r="M54" i="9" s="1"/>
  <c r="AW57" i="6"/>
  <c r="D55" i="9" s="1"/>
  <c r="AV57" i="6" l="1"/>
  <c r="C55" i="9" s="1"/>
  <c r="Y57" i="6" l="1"/>
  <c r="DV56" i="6"/>
  <c r="DU56" i="6" l="1"/>
  <c r="DK56" i="6"/>
  <c r="DJ56" i="6" l="1"/>
  <c r="CZ56" i="6"/>
  <c r="R53" i="9" l="1"/>
  <c r="CY56" i="6"/>
  <c r="CO56" i="6"/>
  <c r="H54" i="9" s="1"/>
  <c r="Q53" i="9" l="1"/>
  <c r="CN56" i="6"/>
  <c r="G54" i="9" s="1"/>
  <c r="CD56" i="6"/>
  <c r="P53" i="9" l="1"/>
  <c r="CC56" i="6"/>
  <c r="BS56" i="6"/>
  <c r="F54" i="9" s="1"/>
  <c r="O53" i="9" l="1"/>
  <c r="BR56" i="6"/>
  <c r="E54" i="9" s="1"/>
  <c r="BH56" i="6"/>
  <c r="N53" i="9" l="1"/>
  <c r="BG56" i="6"/>
  <c r="AW56" i="6"/>
  <c r="D54" i="9" s="1"/>
  <c r="M53" i="9" l="1"/>
  <c r="AV56" i="6"/>
  <c r="C54" i="9" s="1"/>
  <c r="Y56" i="6" l="1"/>
  <c r="DV55" i="6"/>
  <c r="DU55" i="6" l="1"/>
  <c r="DK55" i="6"/>
  <c r="DJ55" i="6" l="1"/>
  <c r="CZ55" i="6"/>
  <c r="R52" i="9" l="1"/>
  <c r="CY55" i="6"/>
  <c r="CO55" i="6"/>
  <c r="H53" i="9" l="1"/>
  <c r="Q52" i="9"/>
  <c r="CN55" i="6"/>
  <c r="CD55" i="6"/>
  <c r="P52" i="9" l="1"/>
  <c r="G53" i="9"/>
  <c r="CC55" i="6"/>
  <c r="BS55" i="6"/>
  <c r="F53" i="9" l="1"/>
  <c r="O52" i="9"/>
  <c r="BR55" i="6"/>
  <c r="BH55" i="6"/>
  <c r="N52" i="9" l="1"/>
  <c r="E53" i="9"/>
  <c r="BG55" i="6"/>
  <c r="AW55" i="6"/>
  <c r="D53" i="9" l="1"/>
  <c r="M52" i="9"/>
  <c r="AV55" i="6"/>
  <c r="AK55" i="6"/>
  <c r="L52" i="9" l="1"/>
  <c r="C53" i="9"/>
  <c r="AJ55" i="6"/>
  <c r="B53" i="9" l="1"/>
  <c r="K52" i="9"/>
  <c r="Y55" i="6"/>
  <c r="DV54" i="6"/>
  <c r="T51" i="9" l="1"/>
  <c r="A53" i="9"/>
  <c r="DU54" i="6"/>
  <c r="DK54" i="6"/>
  <c r="J52" i="9" l="1"/>
  <c r="S51" i="9"/>
  <c r="DJ54" i="6"/>
  <c r="CZ54" i="6"/>
  <c r="R51" i="9" l="1"/>
  <c r="I52" i="9"/>
  <c r="CY54" i="6"/>
  <c r="CO54" i="6"/>
  <c r="H52" i="9" l="1"/>
  <c r="Q51" i="9"/>
  <c r="CN54" i="6"/>
  <c r="CD54" i="6"/>
  <c r="P51" i="9" l="1"/>
  <c r="G52" i="9"/>
  <c r="CC54" i="6"/>
  <c r="BS54" i="6"/>
  <c r="F52" i="9" l="1"/>
  <c r="O51" i="9"/>
  <c r="BR54" i="6"/>
  <c r="BH54" i="6"/>
  <c r="N51" i="9" l="1"/>
  <c r="E52" i="9"/>
  <c r="BG54" i="6"/>
  <c r="AW54" i="6"/>
  <c r="D52" i="9" l="1"/>
  <c r="M51" i="9"/>
  <c r="AV54" i="6"/>
  <c r="AK54" i="6"/>
  <c r="L51" i="9" l="1"/>
  <c r="C52" i="9"/>
  <c r="AJ54" i="6"/>
  <c r="B52" i="9" l="1"/>
  <c r="K51" i="9"/>
  <c r="Y54" i="6"/>
  <c r="DV53" i="6"/>
  <c r="T50" i="9" l="1"/>
  <c r="A52" i="9"/>
  <c r="DU53" i="6"/>
  <c r="DK53" i="6"/>
  <c r="J51" i="9" l="1"/>
  <c r="S50" i="9"/>
  <c r="DJ53" i="6"/>
  <c r="CZ53" i="6"/>
  <c r="R50" i="9" l="1"/>
  <c r="I51" i="9"/>
  <c r="CY53" i="6"/>
  <c r="CO53" i="6"/>
  <c r="H51" i="9" l="1"/>
  <c r="Q50" i="9"/>
  <c r="CN53" i="6"/>
  <c r="CD53" i="6"/>
  <c r="P50" i="9" l="1"/>
  <c r="G51" i="9"/>
  <c r="CC53" i="6"/>
  <c r="BS53" i="6"/>
  <c r="F51" i="9" l="1"/>
  <c r="O50" i="9"/>
  <c r="BR53" i="6"/>
  <c r="BH53" i="6"/>
  <c r="N50" i="9" l="1"/>
  <c r="E51" i="9"/>
  <c r="BG53" i="6"/>
  <c r="AW53" i="6"/>
  <c r="D51" i="9" l="1"/>
  <c r="M50" i="9"/>
  <c r="AV53" i="6"/>
  <c r="AK53" i="6"/>
  <c r="L50" i="9" l="1"/>
  <c r="C51" i="9"/>
  <c r="AJ53" i="6"/>
  <c r="B51" i="9" l="1"/>
  <c r="K50" i="9"/>
  <c r="Y53" i="6"/>
  <c r="DV52" i="6"/>
  <c r="T49" i="9" l="1"/>
  <c r="A51" i="9"/>
  <c r="DU52" i="6"/>
  <c r="DK52" i="6"/>
  <c r="J50" i="9" l="1"/>
  <c r="S49" i="9"/>
  <c r="DJ52" i="6"/>
  <c r="CZ52" i="6"/>
  <c r="R49" i="9" l="1"/>
  <c r="I50" i="9"/>
  <c r="CY52" i="6"/>
  <c r="CO52" i="6"/>
  <c r="H50" i="9" l="1"/>
  <c r="Q49" i="9"/>
  <c r="CN52" i="6"/>
  <c r="CD52" i="6"/>
  <c r="P49" i="9" l="1"/>
  <c r="G50" i="9"/>
  <c r="CC52" i="6"/>
  <c r="BS52" i="6"/>
  <c r="F50" i="9" l="1"/>
  <c r="O49" i="9"/>
  <c r="BR52" i="6"/>
  <c r="BH52" i="6"/>
  <c r="N49" i="9" l="1"/>
  <c r="E50" i="9"/>
  <c r="BG52" i="6"/>
  <c r="AW52" i="6"/>
  <c r="D50" i="9" l="1"/>
  <c r="M49" i="9"/>
  <c r="AV52" i="6"/>
  <c r="AK52" i="6"/>
  <c r="L49" i="9" l="1"/>
  <c r="C50" i="9"/>
  <c r="AJ52" i="6"/>
  <c r="B50" i="9" l="1"/>
  <c r="K49" i="9"/>
  <c r="Y52" i="6"/>
  <c r="DV51" i="6"/>
  <c r="T48" i="9" l="1"/>
  <c r="A50" i="9"/>
  <c r="DU51" i="6"/>
  <c r="DK51" i="6"/>
  <c r="J49" i="9" l="1"/>
  <c r="S48" i="9"/>
  <c r="DJ51" i="6"/>
  <c r="CZ51" i="6"/>
  <c r="R48" i="9" l="1"/>
  <c r="I49" i="9"/>
  <c r="CY51" i="6"/>
  <c r="CO51" i="6"/>
  <c r="H49" i="9" l="1"/>
  <c r="Q48" i="9"/>
  <c r="CN51" i="6"/>
  <c r="CD51" i="6"/>
  <c r="P48" i="9" l="1"/>
  <c r="G49" i="9"/>
  <c r="CC51" i="6"/>
  <c r="BS51" i="6"/>
  <c r="F49" i="9" l="1"/>
  <c r="O48" i="9"/>
  <c r="BR51" i="6"/>
  <c r="BH51" i="6"/>
  <c r="N48" i="9" l="1"/>
  <c r="E49" i="9"/>
  <c r="BG51" i="6"/>
  <c r="AW51" i="6"/>
  <c r="D49" i="9" l="1"/>
  <c r="M48" i="9"/>
  <c r="AV51" i="6"/>
  <c r="AK51" i="6"/>
  <c r="L48" i="9" l="1"/>
  <c r="C49" i="9"/>
  <c r="AJ51" i="6"/>
  <c r="B49" i="9" l="1"/>
  <c r="K48" i="9"/>
  <c r="Y51" i="6"/>
  <c r="DV50" i="6"/>
  <c r="T47" i="9" l="1"/>
  <c r="A49" i="9"/>
  <c r="DU50" i="6"/>
  <c r="DK50" i="6"/>
  <c r="J48" i="9" l="1"/>
  <c r="S47" i="9"/>
  <c r="DJ50" i="6"/>
  <c r="CZ50" i="6"/>
  <c r="R47" i="9" l="1"/>
  <c r="I48" i="9"/>
  <c r="CY50" i="6"/>
  <c r="CO50" i="6"/>
  <c r="H48" i="9" l="1"/>
  <c r="Q47" i="9"/>
  <c r="CN50" i="6"/>
  <c r="CD50" i="6"/>
  <c r="P47" i="9" l="1"/>
  <c r="G48" i="9"/>
  <c r="CC50" i="6"/>
  <c r="BS50" i="6"/>
  <c r="F48" i="9" l="1"/>
  <c r="O47" i="9"/>
  <c r="BR50" i="6"/>
  <c r="BH50" i="6"/>
  <c r="N47" i="9" l="1"/>
  <c r="E48" i="9"/>
  <c r="BG50" i="6"/>
  <c r="AW50" i="6"/>
  <c r="D48" i="9" l="1"/>
  <c r="M47" i="9"/>
  <c r="AV50" i="6"/>
  <c r="AK50" i="6"/>
  <c r="L47" i="9" l="1"/>
  <c r="C48" i="9"/>
  <c r="AJ50" i="6"/>
  <c r="B48" i="9" l="1"/>
  <c r="K47" i="9"/>
  <c r="Y50" i="6"/>
  <c r="DV49" i="6"/>
  <c r="T46" i="9" l="1"/>
  <c r="A48" i="9"/>
  <c r="DU49" i="6"/>
  <c r="DK49" i="6"/>
  <c r="J47" i="9" l="1"/>
  <c r="S46" i="9"/>
  <c r="DJ49" i="6"/>
  <c r="CZ49" i="6"/>
  <c r="R46" i="9" l="1"/>
  <c r="I47" i="9"/>
  <c r="CY49" i="6"/>
  <c r="CO49" i="6"/>
  <c r="H47" i="9" l="1"/>
  <c r="Q46" i="9"/>
  <c r="CN49" i="6"/>
  <c r="CD49" i="6"/>
  <c r="P46" i="9" l="1"/>
  <c r="G47" i="9"/>
  <c r="CC49" i="6"/>
  <c r="BS49" i="6"/>
  <c r="F47" i="9" l="1"/>
  <c r="O46" i="9"/>
  <c r="BR49" i="6"/>
  <c r="BH49" i="6"/>
  <c r="N46" i="9" l="1"/>
  <c r="E47" i="9"/>
  <c r="BG49" i="6"/>
  <c r="AW49" i="6"/>
  <c r="D47" i="9" l="1"/>
  <c r="M46" i="9"/>
  <c r="AV49" i="6"/>
  <c r="AK49" i="6"/>
  <c r="L46" i="9" l="1"/>
  <c r="C47" i="9"/>
  <c r="AJ49" i="6"/>
  <c r="B47" i="9" l="1"/>
  <c r="K46" i="9"/>
  <c r="Y49" i="6"/>
  <c r="DV48" i="6"/>
  <c r="T45" i="9" l="1"/>
  <c r="A47" i="9"/>
  <c r="DU48" i="6"/>
  <c r="DK48" i="6"/>
  <c r="J46" i="9" l="1"/>
  <c r="S45" i="9"/>
  <c r="DJ48" i="6"/>
  <c r="CZ48" i="6"/>
  <c r="R45" i="9" l="1"/>
  <c r="I46" i="9"/>
  <c r="CY48" i="6"/>
  <c r="CO48" i="6"/>
  <c r="H46" i="9" l="1"/>
  <c r="Q45" i="9"/>
  <c r="CN48" i="6"/>
  <c r="CD48" i="6"/>
  <c r="P45" i="9" l="1"/>
  <c r="G46" i="9"/>
  <c r="CC48" i="6"/>
  <c r="BS48" i="6"/>
  <c r="F46" i="9" l="1"/>
  <c r="O45" i="9"/>
  <c r="BR48" i="6"/>
  <c r="BH48" i="6"/>
  <c r="N45" i="9" l="1"/>
  <c r="E46" i="9"/>
  <c r="BG48" i="6"/>
  <c r="AW48" i="6"/>
  <c r="D46" i="9" l="1"/>
  <c r="M45" i="9"/>
  <c r="AV48" i="6"/>
  <c r="AK48" i="6"/>
  <c r="L45" i="9" l="1"/>
  <c r="C46" i="9"/>
  <c r="AJ48" i="6"/>
  <c r="B46" i="9" l="1"/>
  <c r="K45" i="9"/>
  <c r="Y48" i="6"/>
  <c r="DV47" i="6"/>
  <c r="T44" i="9" l="1"/>
  <c r="A46" i="9"/>
  <c r="DU47" i="6"/>
  <c r="DK47" i="6"/>
  <c r="J45" i="9" l="1"/>
  <c r="S44" i="9"/>
  <c r="DJ47" i="6"/>
  <c r="CZ47" i="6"/>
  <c r="R44" i="9" l="1"/>
  <c r="I45" i="9"/>
  <c r="CY47" i="6"/>
  <c r="CO47" i="6"/>
  <c r="H45" i="9" l="1"/>
  <c r="Q44" i="9"/>
  <c r="CN47" i="6"/>
  <c r="CD47" i="6"/>
  <c r="P44" i="9" l="1"/>
  <c r="G45" i="9"/>
  <c r="CC47" i="6"/>
  <c r="BS47" i="6"/>
  <c r="F45" i="9" l="1"/>
  <c r="O44" i="9"/>
  <c r="BR47" i="6"/>
  <c r="BH47" i="6"/>
  <c r="N44" i="9" l="1"/>
  <c r="E45" i="9"/>
  <c r="BG47" i="6"/>
  <c r="AW47" i="6"/>
  <c r="D45" i="9" l="1"/>
  <c r="M44" i="9"/>
  <c r="AV47" i="6"/>
  <c r="AK47" i="6"/>
  <c r="L44" i="9" l="1"/>
  <c r="C45" i="9"/>
  <c r="AJ47" i="6"/>
  <c r="B45" i="9" l="1"/>
  <c r="K44" i="9"/>
  <c r="Y47" i="6"/>
  <c r="DV46" i="6"/>
  <c r="T43" i="9" l="1"/>
  <c r="A45" i="9"/>
  <c r="DU46" i="6"/>
  <c r="DK46" i="6"/>
  <c r="J44" i="9" l="1"/>
  <c r="S43" i="9"/>
  <c r="DJ46" i="6"/>
  <c r="CZ46" i="6"/>
  <c r="R43" i="9" l="1"/>
  <c r="I44" i="9"/>
  <c r="CY46" i="6"/>
  <c r="CO46" i="6"/>
  <c r="H44" i="9" l="1"/>
  <c r="Q43" i="9"/>
  <c r="CN46" i="6"/>
  <c r="CD46" i="6"/>
  <c r="P43" i="9" l="1"/>
  <c r="G44" i="9"/>
  <c r="CC46" i="6"/>
  <c r="BS46" i="6"/>
  <c r="F44" i="9" l="1"/>
  <c r="O43" i="9"/>
  <c r="BR46" i="6"/>
  <c r="BH46" i="6"/>
  <c r="N43" i="9" l="1"/>
  <c r="E44" i="9"/>
  <c r="BG46" i="6"/>
  <c r="AW46" i="6"/>
  <c r="D44" i="9" l="1"/>
  <c r="M43" i="9"/>
  <c r="AV46" i="6"/>
  <c r="AK46" i="6"/>
  <c r="L43" i="9" l="1"/>
  <c r="C44" i="9"/>
  <c r="AJ46" i="6"/>
  <c r="B44" i="9" l="1"/>
  <c r="K43" i="9"/>
  <c r="Y46" i="6"/>
  <c r="DV45" i="6"/>
  <c r="T42" i="9" l="1"/>
  <c r="A44" i="9"/>
  <c r="DU45" i="6"/>
  <c r="DK45" i="6"/>
  <c r="J43" i="9" l="1"/>
  <c r="S42" i="9"/>
  <c r="DJ45" i="6"/>
  <c r="CZ45" i="6"/>
  <c r="R42" i="9" l="1"/>
  <c r="I43" i="9"/>
  <c r="CY45" i="6"/>
  <c r="CO45" i="6"/>
  <c r="H43" i="9" l="1"/>
  <c r="Q42" i="9"/>
  <c r="CN45" i="6"/>
  <c r="CD45" i="6"/>
  <c r="P42" i="9" l="1"/>
  <c r="G43" i="9"/>
  <c r="CC45" i="6"/>
  <c r="BS45" i="6"/>
  <c r="F43" i="9" l="1"/>
  <c r="O42" i="9"/>
  <c r="BR45" i="6"/>
  <c r="BH45" i="6"/>
  <c r="N42" i="9" l="1"/>
  <c r="E43" i="9"/>
  <c r="BG45" i="6"/>
  <c r="AW45" i="6"/>
  <c r="D43" i="9" l="1"/>
  <c r="M42" i="9"/>
  <c r="AV45" i="6"/>
  <c r="AK45" i="6"/>
  <c r="L42" i="9" l="1"/>
  <c r="C43" i="9"/>
  <c r="AJ45" i="6"/>
  <c r="B43" i="9" l="1"/>
  <c r="K42" i="9"/>
  <c r="Y45" i="6"/>
  <c r="DV44" i="6"/>
  <c r="T41" i="9" l="1"/>
  <c r="A43" i="9"/>
  <c r="DU44" i="6"/>
  <c r="DK44" i="6"/>
  <c r="J42" i="9" l="1"/>
  <c r="S41" i="9"/>
  <c r="DJ44" i="6"/>
  <c r="CZ44" i="6"/>
  <c r="R41" i="9" l="1"/>
  <c r="I42" i="9"/>
  <c r="CY44" i="6"/>
  <c r="CO44" i="6"/>
  <c r="H42" i="9" l="1"/>
  <c r="Q41" i="9"/>
  <c r="CN44" i="6"/>
  <c r="CD44" i="6"/>
  <c r="P41" i="9" l="1"/>
  <c r="G42" i="9"/>
  <c r="CC44" i="6"/>
  <c r="BS44" i="6"/>
  <c r="F42" i="9" l="1"/>
  <c r="O41" i="9"/>
  <c r="BR44" i="6"/>
  <c r="BH44" i="6"/>
  <c r="N41" i="9" l="1"/>
  <c r="E42" i="9"/>
  <c r="BG44" i="6"/>
  <c r="AW44" i="6"/>
  <c r="D42" i="9" l="1"/>
  <c r="M41" i="9"/>
  <c r="AV44" i="6"/>
  <c r="AK44" i="6"/>
  <c r="L41" i="9" l="1"/>
  <c r="C42" i="9"/>
  <c r="AJ44" i="6"/>
  <c r="B42" i="9" l="1"/>
  <c r="K41" i="9"/>
  <c r="Y44" i="6"/>
  <c r="DV43" i="6"/>
  <c r="T40" i="9" l="1"/>
  <c r="A42" i="9"/>
  <c r="DU43" i="6"/>
  <c r="DK43" i="6"/>
  <c r="J41" i="9" l="1"/>
  <c r="S40" i="9"/>
  <c r="DJ43" i="6"/>
  <c r="CZ43" i="6"/>
  <c r="R40" i="9" l="1"/>
  <c r="I41" i="9"/>
  <c r="CY43" i="6"/>
  <c r="CO43" i="6"/>
  <c r="H41" i="9" l="1"/>
  <c r="Q40" i="9"/>
  <c r="CN43" i="6"/>
  <c r="CD43" i="6"/>
  <c r="P40" i="9" l="1"/>
  <c r="G41" i="9"/>
  <c r="CC43" i="6"/>
  <c r="BS43" i="6"/>
  <c r="F41" i="9" l="1"/>
  <c r="O40" i="9"/>
  <c r="BR43" i="6"/>
  <c r="BH43" i="6"/>
  <c r="N40" i="9" l="1"/>
  <c r="E41" i="9"/>
  <c r="BG43" i="6"/>
  <c r="AW43" i="6"/>
  <c r="D41" i="9" l="1"/>
  <c r="M40" i="9"/>
  <c r="AV43" i="6"/>
  <c r="AK43" i="6"/>
  <c r="L40" i="9" l="1"/>
  <c r="C41" i="9"/>
  <c r="AJ43" i="6"/>
  <c r="B41" i="9" l="1"/>
  <c r="K40" i="9"/>
  <c r="Y43" i="6"/>
  <c r="DV42" i="6"/>
  <c r="T39" i="9" l="1"/>
  <c r="A41" i="9"/>
  <c r="DU42" i="6"/>
  <c r="DK42" i="6"/>
  <c r="J40" i="9" l="1"/>
  <c r="S39" i="9"/>
  <c r="DJ42" i="6"/>
  <c r="CZ42" i="6"/>
  <c r="R39" i="9" l="1"/>
  <c r="I40" i="9"/>
  <c r="CY42" i="6"/>
  <c r="CO42" i="6"/>
  <c r="H40" i="9" l="1"/>
  <c r="Q39" i="9"/>
  <c r="CN42" i="6"/>
  <c r="CD42" i="6"/>
  <c r="P39" i="9" l="1"/>
  <c r="G40" i="9"/>
  <c r="CC42" i="6"/>
  <c r="BS42" i="6"/>
  <c r="F40" i="9" l="1"/>
  <c r="O39" i="9"/>
  <c r="BR42" i="6"/>
  <c r="BH42" i="6"/>
  <c r="N39" i="9" l="1"/>
  <c r="E40" i="9"/>
  <c r="BG42" i="6"/>
  <c r="AW42" i="6"/>
  <c r="D40" i="9" l="1"/>
  <c r="M39" i="9"/>
  <c r="AV42" i="6"/>
  <c r="AK42" i="6"/>
  <c r="L39" i="9" l="1"/>
  <c r="C40" i="9"/>
  <c r="AJ42" i="6"/>
  <c r="B40" i="9" l="1"/>
  <c r="K39" i="9"/>
  <c r="Y42" i="6"/>
  <c r="DV41" i="6"/>
  <c r="T38" i="9" l="1"/>
  <c r="A40" i="9"/>
  <c r="DU41" i="6"/>
  <c r="DK41" i="6"/>
  <c r="J39" i="9" l="1"/>
  <c r="S38" i="9"/>
  <c r="DJ41" i="6"/>
  <c r="CZ41" i="6"/>
  <c r="R38" i="9" l="1"/>
  <c r="I39" i="9"/>
  <c r="CY41" i="6"/>
  <c r="CO41" i="6"/>
  <c r="H39" i="9" l="1"/>
  <c r="Q38" i="9"/>
  <c r="CN41" i="6"/>
  <c r="CD41" i="6"/>
  <c r="P38" i="9" l="1"/>
  <c r="G39" i="9"/>
  <c r="CC41" i="6"/>
  <c r="BS41" i="6"/>
  <c r="F39" i="9" l="1"/>
  <c r="O38" i="9"/>
  <c r="BR41" i="6"/>
  <c r="BH41" i="6"/>
  <c r="N38" i="9" l="1"/>
  <c r="E39" i="9"/>
  <c r="BG41" i="6"/>
  <c r="AW41" i="6"/>
  <c r="D39" i="9" l="1"/>
  <c r="M38" i="9"/>
  <c r="AV41" i="6"/>
  <c r="AK41" i="6"/>
  <c r="L38" i="9" l="1"/>
  <c r="C39" i="9"/>
  <c r="AJ41" i="6"/>
  <c r="B39" i="9" l="1"/>
  <c r="K38" i="9"/>
  <c r="Y41" i="6"/>
  <c r="DV40" i="6"/>
  <c r="T37" i="9" l="1"/>
  <c r="A39" i="9"/>
  <c r="DU40" i="6"/>
  <c r="DK40" i="6"/>
  <c r="J38" i="9" l="1"/>
  <c r="S37" i="9"/>
  <c r="DJ40" i="6"/>
  <c r="CZ40" i="6"/>
  <c r="R37" i="9" l="1"/>
  <c r="I38" i="9"/>
  <c r="CY40" i="6"/>
  <c r="CO40" i="6"/>
  <c r="H38" i="9" l="1"/>
  <c r="Q37" i="9"/>
  <c r="CN40" i="6"/>
  <c r="CD40" i="6"/>
  <c r="P37" i="9" l="1"/>
  <c r="G38" i="9"/>
  <c r="CC40" i="6"/>
  <c r="BS40" i="6"/>
  <c r="F38" i="9" l="1"/>
  <c r="O37" i="9"/>
  <c r="BR40" i="6"/>
  <c r="BH40" i="6"/>
  <c r="N37" i="9" l="1"/>
  <c r="E38" i="9"/>
  <c r="BG40" i="6"/>
  <c r="AW40" i="6"/>
  <c r="D38" i="9" l="1"/>
  <c r="M37" i="9"/>
  <c r="AV40" i="6"/>
  <c r="AK40" i="6"/>
  <c r="L37" i="9" l="1"/>
  <c r="C38" i="9"/>
  <c r="AJ40" i="6"/>
  <c r="B38" i="9" l="1"/>
  <c r="K37" i="9"/>
  <c r="Y40" i="6"/>
  <c r="DV39" i="6"/>
  <c r="T36" i="9" l="1"/>
  <c r="A38" i="9"/>
  <c r="DU39" i="6"/>
  <c r="DK39" i="6"/>
  <c r="J37" i="9" l="1"/>
  <c r="S36" i="9"/>
  <c r="DJ39" i="6"/>
  <c r="CZ39" i="6"/>
  <c r="R36" i="9" l="1"/>
  <c r="I37" i="9"/>
  <c r="CY39" i="6"/>
  <c r="CO39" i="6"/>
  <c r="H37" i="9" l="1"/>
  <c r="Q36" i="9"/>
  <c r="CN39" i="6"/>
  <c r="CD39" i="6"/>
  <c r="P36" i="9" l="1"/>
  <c r="G37" i="9"/>
  <c r="CC39" i="6"/>
  <c r="BS39" i="6"/>
  <c r="F37" i="9" l="1"/>
  <c r="O36" i="9"/>
  <c r="BR39" i="6"/>
  <c r="BH39" i="6"/>
  <c r="N36" i="9" l="1"/>
  <c r="E37" i="9"/>
  <c r="BG39" i="6"/>
  <c r="AW39" i="6"/>
  <c r="D37" i="9" l="1"/>
  <c r="M36" i="9"/>
  <c r="AV39" i="6"/>
  <c r="AK39" i="6"/>
  <c r="L36" i="9" l="1"/>
  <c r="C37" i="9"/>
  <c r="AJ39" i="6"/>
  <c r="B37" i="9" l="1"/>
  <c r="K36" i="9"/>
  <c r="Y39" i="6"/>
  <c r="DV38" i="6"/>
  <c r="T35" i="9" l="1"/>
  <c r="A37" i="9"/>
  <c r="DU38" i="6"/>
  <c r="DK38" i="6"/>
  <c r="J36" i="9" l="1"/>
  <c r="S35" i="9"/>
  <c r="DJ38" i="6"/>
  <c r="CZ38" i="6"/>
  <c r="R35" i="9" l="1"/>
  <c r="I36" i="9"/>
  <c r="CY38" i="6"/>
  <c r="CO38" i="6"/>
  <c r="H36" i="9" l="1"/>
  <c r="Q35" i="9"/>
  <c r="CN38" i="6"/>
  <c r="CD38" i="6"/>
  <c r="P35" i="9" l="1"/>
  <c r="G36" i="9"/>
  <c r="CC38" i="6"/>
  <c r="BS38" i="6"/>
  <c r="F36" i="9" l="1"/>
  <c r="O35" i="9"/>
  <c r="BR38" i="6"/>
  <c r="BH38" i="6"/>
  <c r="N35" i="9" l="1"/>
  <c r="E36" i="9"/>
  <c r="BG38" i="6"/>
  <c r="AW38" i="6"/>
  <c r="D36" i="9" l="1"/>
  <c r="M35" i="9"/>
  <c r="AV38" i="6"/>
  <c r="AK38" i="6"/>
  <c r="L35" i="9" l="1"/>
  <c r="C36" i="9"/>
  <c r="AJ38" i="6"/>
  <c r="B36" i="9" l="1"/>
  <c r="K35" i="9"/>
  <c r="Y38" i="6"/>
  <c r="DV37" i="6"/>
  <c r="T34" i="9" l="1"/>
  <c r="A36" i="9"/>
  <c r="DU37" i="6"/>
  <c r="DK37" i="6"/>
  <c r="J35" i="9" l="1"/>
  <c r="S34" i="9"/>
  <c r="DJ37" i="6"/>
  <c r="CZ37" i="6"/>
  <c r="R34" i="9" l="1"/>
  <c r="I35" i="9"/>
  <c r="CY37" i="6"/>
  <c r="CO37" i="6"/>
  <c r="H35" i="9" l="1"/>
  <c r="Q34" i="9"/>
  <c r="CN37" i="6"/>
  <c r="CD37" i="6"/>
  <c r="P34" i="9" l="1"/>
  <c r="G35" i="9"/>
  <c r="CC37" i="6"/>
  <c r="BS37" i="6"/>
  <c r="F35" i="9" l="1"/>
  <c r="O34" i="9"/>
  <c r="BR37" i="6"/>
  <c r="BH37" i="6"/>
  <c r="N34" i="9" l="1"/>
  <c r="E35" i="9"/>
  <c r="BG37" i="6"/>
  <c r="AW37" i="6"/>
  <c r="D35" i="9" l="1"/>
  <c r="M34" i="9"/>
  <c r="AV37" i="6"/>
  <c r="AK37" i="6"/>
  <c r="L34" i="9" l="1"/>
  <c r="C35" i="9"/>
  <c r="AJ37" i="6"/>
  <c r="B35" i="9" l="1"/>
  <c r="K34" i="9"/>
  <c r="Y37" i="6"/>
  <c r="DV36" i="6"/>
  <c r="T33" i="9" l="1"/>
  <c r="A35" i="9"/>
  <c r="DU36" i="6"/>
  <c r="DK36" i="6"/>
  <c r="J34" i="9" l="1"/>
  <c r="S33" i="9"/>
  <c r="DJ36" i="6"/>
  <c r="CZ36" i="6"/>
  <c r="R33" i="9" l="1"/>
  <c r="I34" i="9"/>
  <c r="CY36" i="6"/>
  <c r="CO36" i="6"/>
  <c r="H34" i="9" l="1"/>
  <c r="Q33" i="9"/>
  <c r="CN36" i="6"/>
  <c r="CD36" i="6"/>
  <c r="P33" i="9" l="1"/>
  <c r="G34" i="9"/>
  <c r="CC36" i="6"/>
  <c r="BS36" i="6"/>
  <c r="F34" i="9" l="1"/>
  <c r="O33" i="9"/>
  <c r="BR36" i="6"/>
  <c r="BH36" i="6"/>
  <c r="N33" i="9" l="1"/>
  <c r="E34" i="9"/>
  <c r="BG36" i="6"/>
  <c r="AW36" i="6"/>
  <c r="D34" i="9" l="1"/>
  <c r="M33" i="9"/>
  <c r="AV36" i="6"/>
  <c r="AK36" i="6"/>
  <c r="L33" i="9" l="1"/>
  <c r="C34" i="9"/>
  <c r="AJ36" i="6"/>
  <c r="B34" i="9" l="1"/>
  <c r="K33" i="9"/>
  <c r="Y36" i="6"/>
  <c r="DV35" i="6"/>
  <c r="T32" i="9" l="1"/>
  <c r="A34" i="9"/>
  <c r="DU35" i="6"/>
  <c r="DK35" i="6"/>
  <c r="J33" i="9" l="1"/>
  <c r="S32" i="9"/>
  <c r="DJ35" i="6"/>
  <c r="CZ35" i="6"/>
  <c r="R32" i="9" l="1"/>
  <c r="I33" i="9"/>
  <c r="CY35" i="6"/>
  <c r="CO35" i="6"/>
  <c r="H33" i="9" l="1"/>
  <c r="Q32" i="9"/>
  <c r="CN35" i="6"/>
  <c r="CD35" i="6"/>
  <c r="P32" i="9" l="1"/>
  <c r="G33" i="9"/>
  <c r="CC35" i="6"/>
  <c r="BS35" i="6"/>
  <c r="F33" i="9" l="1"/>
  <c r="O32" i="9"/>
  <c r="BR35" i="6"/>
  <c r="BH35" i="6"/>
  <c r="N32" i="9" l="1"/>
  <c r="E33" i="9"/>
  <c r="BG35" i="6"/>
  <c r="AW35" i="6"/>
  <c r="D33" i="9" l="1"/>
  <c r="M32" i="9"/>
  <c r="AV35" i="6"/>
  <c r="AK35" i="6"/>
  <c r="L32" i="9" l="1"/>
  <c r="C33" i="9"/>
  <c r="AJ35" i="6"/>
  <c r="B33" i="9" l="1"/>
  <c r="K32" i="9"/>
  <c r="Y35" i="6"/>
  <c r="DV34" i="6"/>
  <c r="T31" i="9" l="1"/>
  <c r="A33" i="9"/>
  <c r="DU34" i="6"/>
  <c r="DK34" i="6"/>
  <c r="J32" i="9" l="1"/>
  <c r="S31" i="9"/>
  <c r="DJ34" i="6"/>
  <c r="CZ34" i="6"/>
  <c r="R31" i="9" l="1"/>
  <c r="I32" i="9"/>
  <c r="CY34" i="6"/>
  <c r="CO34" i="6"/>
  <c r="H32" i="9" l="1"/>
  <c r="Q31" i="9"/>
  <c r="CN34" i="6"/>
  <c r="CD34" i="6"/>
  <c r="P31" i="9" l="1"/>
  <c r="G32" i="9"/>
  <c r="CC34" i="6"/>
  <c r="BS34" i="6"/>
  <c r="F32" i="9" l="1"/>
  <c r="O31" i="9"/>
  <c r="BR34" i="6"/>
  <c r="BH34" i="6"/>
  <c r="N31" i="9" l="1"/>
  <c r="E32" i="9"/>
  <c r="BG34" i="6"/>
  <c r="AW34" i="6"/>
  <c r="D32" i="9" l="1"/>
  <c r="M31" i="9"/>
  <c r="AV34" i="6"/>
  <c r="AK34" i="6"/>
  <c r="L31" i="9" l="1"/>
  <c r="C32" i="9"/>
  <c r="AJ34" i="6"/>
  <c r="B32" i="9" l="1"/>
  <c r="K31" i="9"/>
  <c r="Y34" i="6"/>
  <c r="DV33" i="6"/>
  <c r="T30" i="9" l="1"/>
  <c r="A32" i="9"/>
  <c r="DU33" i="6"/>
  <c r="DK33" i="6"/>
  <c r="J31" i="9" l="1"/>
  <c r="S30" i="9"/>
  <c r="DJ33" i="6"/>
  <c r="CZ33" i="6"/>
  <c r="R30" i="9" l="1"/>
  <c r="I31" i="9"/>
  <c r="CY33" i="6"/>
  <c r="CO33" i="6"/>
  <c r="H31" i="9" l="1"/>
  <c r="Q30" i="9"/>
  <c r="CN33" i="6"/>
  <c r="CD33" i="6"/>
  <c r="P30" i="9" l="1"/>
  <c r="G31" i="9"/>
  <c r="CC33" i="6"/>
  <c r="BS33" i="6"/>
  <c r="F31" i="9" l="1"/>
  <c r="O30" i="9"/>
  <c r="BR33" i="6"/>
  <c r="BH33" i="6"/>
  <c r="N30" i="9" l="1"/>
  <c r="E31" i="9"/>
  <c r="BG33" i="6"/>
  <c r="AW33" i="6"/>
  <c r="D31" i="9" l="1"/>
  <c r="M30" i="9"/>
  <c r="AV33" i="6"/>
  <c r="AK33" i="6"/>
  <c r="L30" i="9" l="1"/>
  <c r="C31" i="9"/>
  <c r="AJ33" i="6"/>
  <c r="B31" i="9" l="1"/>
  <c r="K30" i="9"/>
  <c r="Y33" i="6"/>
  <c r="DV32" i="6"/>
  <c r="T29" i="9" l="1"/>
  <c r="A31" i="9"/>
  <c r="DU32" i="6"/>
  <c r="DK32" i="6"/>
  <c r="J30" i="9" l="1"/>
  <c r="S29" i="9"/>
  <c r="DJ32" i="6"/>
  <c r="CZ32" i="6"/>
  <c r="R29" i="9" l="1"/>
  <c r="I30" i="9"/>
  <c r="CY32" i="6"/>
  <c r="CO32" i="6"/>
  <c r="H30" i="9" l="1"/>
  <c r="Q29" i="9"/>
  <c r="CN32" i="6"/>
  <c r="CD32" i="6"/>
  <c r="P29" i="9" l="1"/>
  <c r="G30" i="9"/>
  <c r="CC32" i="6"/>
  <c r="BS32" i="6"/>
  <c r="F30" i="9" l="1"/>
  <c r="O29" i="9"/>
  <c r="BR32" i="6"/>
  <c r="BH32" i="6"/>
  <c r="N29" i="9" l="1"/>
  <c r="E30" i="9"/>
  <c r="BG32" i="6"/>
  <c r="AW32" i="6"/>
  <c r="D30" i="9" l="1"/>
  <c r="M29" i="9"/>
  <c r="AV32" i="6"/>
  <c r="AK32" i="6"/>
  <c r="L29" i="9" l="1"/>
  <c r="C30" i="9"/>
  <c r="AJ32" i="6"/>
  <c r="B30" i="9" l="1"/>
  <c r="K29" i="9"/>
  <c r="Y32" i="6"/>
  <c r="DV31" i="6"/>
  <c r="T28" i="9" l="1"/>
  <c r="A30" i="9"/>
  <c r="DU31" i="6"/>
  <c r="DK31" i="6"/>
  <c r="J29" i="9" l="1"/>
  <c r="S28" i="9"/>
  <c r="DJ31" i="6"/>
  <c r="CZ31" i="6"/>
  <c r="R28" i="9" l="1"/>
  <c r="I29" i="9"/>
  <c r="CY31" i="6"/>
  <c r="CO31" i="6"/>
  <c r="H29" i="9" l="1"/>
  <c r="Q28" i="9"/>
  <c r="CN31" i="6"/>
  <c r="CD31" i="6"/>
  <c r="P28" i="9" l="1"/>
  <c r="G29" i="9"/>
  <c r="CC31" i="6"/>
  <c r="BS31" i="6"/>
  <c r="F29" i="9" l="1"/>
  <c r="O28" i="9"/>
  <c r="BR31" i="6"/>
  <c r="BH31" i="6"/>
  <c r="N28" i="9" l="1"/>
  <c r="E29" i="9"/>
  <c r="BG31" i="6"/>
  <c r="AW31" i="6"/>
  <c r="D29" i="9" l="1"/>
  <c r="M28" i="9"/>
  <c r="AV31" i="6"/>
  <c r="AK31" i="6"/>
  <c r="L28" i="9" l="1"/>
  <c r="C29" i="9"/>
  <c r="AJ31" i="6"/>
  <c r="B29" i="9" l="1"/>
  <c r="K28" i="9"/>
  <c r="Y31" i="6"/>
  <c r="DV30" i="6"/>
  <c r="T27" i="9" l="1"/>
  <c r="A29" i="9"/>
  <c r="DU30" i="6"/>
  <c r="DK30" i="6"/>
  <c r="J28" i="9" l="1"/>
  <c r="S27" i="9"/>
  <c r="DJ30" i="6"/>
  <c r="CZ30" i="6"/>
  <c r="R27" i="9" l="1"/>
  <c r="I28" i="9"/>
  <c r="CY30" i="6"/>
  <c r="CO30" i="6"/>
  <c r="H28" i="9" l="1"/>
  <c r="Q27" i="9"/>
  <c r="CN30" i="6"/>
  <c r="CD30" i="6"/>
  <c r="P27" i="9" l="1"/>
  <c r="G28" i="9"/>
  <c r="CC30" i="6"/>
  <c r="BS30" i="6"/>
  <c r="F28" i="9" l="1"/>
  <c r="O27" i="9"/>
  <c r="BR30" i="6"/>
  <c r="BH30" i="6"/>
  <c r="N27" i="9" l="1"/>
  <c r="E28" i="9"/>
  <c r="BG30" i="6"/>
  <c r="AW30" i="6"/>
  <c r="D28" i="9" l="1"/>
  <c r="M27" i="9"/>
  <c r="AV30" i="6"/>
  <c r="AK30" i="6"/>
  <c r="L27" i="9" l="1"/>
  <c r="C28" i="9"/>
  <c r="AJ30" i="6"/>
  <c r="B28" i="9" l="1"/>
  <c r="K27" i="9"/>
  <c r="Y30" i="6"/>
  <c r="DV29" i="6"/>
  <c r="T26" i="9" l="1"/>
  <c r="A28" i="9"/>
  <c r="DU29" i="6"/>
  <c r="DK29" i="6"/>
  <c r="J27" i="9" l="1"/>
  <c r="S26" i="9"/>
  <c r="DJ29" i="6"/>
  <c r="CZ29" i="6"/>
  <c r="R26" i="9" l="1"/>
  <c r="I27" i="9"/>
  <c r="CY29" i="6"/>
  <c r="CO29" i="6"/>
  <c r="H27" i="9" l="1"/>
  <c r="Q26" i="9"/>
  <c r="CN29" i="6"/>
  <c r="CD29" i="6"/>
  <c r="P26" i="9" l="1"/>
  <c r="G27" i="9"/>
  <c r="CC29" i="6"/>
  <c r="BS29" i="6"/>
  <c r="F27" i="9" l="1"/>
  <c r="O26" i="9"/>
  <c r="BR29" i="6"/>
  <c r="BH29" i="6"/>
  <c r="N26" i="9" l="1"/>
  <c r="E27" i="9"/>
  <c r="BG29" i="6"/>
  <c r="AW29" i="6"/>
  <c r="D27" i="9" l="1"/>
  <c r="M26" i="9"/>
  <c r="AV29" i="6"/>
  <c r="AK29" i="6"/>
  <c r="L26" i="9" l="1"/>
  <c r="C27" i="9"/>
  <c r="AJ29" i="6"/>
  <c r="B27" i="9" l="1"/>
  <c r="K26" i="9"/>
  <c r="Y29" i="6"/>
  <c r="DV28" i="6"/>
  <c r="T25" i="9" l="1"/>
  <c r="A27" i="9"/>
  <c r="DU28" i="6"/>
  <c r="DK28" i="6"/>
  <c r="J26" i="9" l="1"/>
  <c r="S25" i="9"/>
  <c r="DJ28" i="6"/>
  <c r="CZ28" i="6"/>
  <c r="R25" i="9" l="1"/>
  <c r="I26" i="9"/>
  <c r="CY28" i="6"/>
  <c r="CO28" i="6"/>
  <c r="H26" i="9" l="1"/>
  <c r="Q25" i="9"/>
  <c r="CN28" i="6"/>
  <c r="CD28" i="6"/>
  <c r="P25" i="9" l="1"/>
  <c r="G26" i="9"/>
  <c r="CC28" i="6"/>
  <c r="BS28" i="6"/>
  <c r="F26" i="9" l="1"/>
  <c r="O25" i="9"/>
  <c r="BR28" i="6"/>
  <c r="BH28" i="6"/>
  <c r="N25" i="9" l="1"/>
  <c r="E26" i="9"/>
  <c r="BG28" i="6"/>
  <c r="AW28" i="6"/>
  <c r="D26" i="9" l="1"/>
  <c r="M25" i="9"/>
  <c r="AV28" i="6"/>
  <c r="AK28" i="6"/>
  <c r="L25" i="9" l="1"/>
  <c r="C26" i="9"/>
  <c r="AJ28" i="6"/>
  <c r="B26" i="9" l="1"/>
  <c r="K25" i="9"/>
  <c r="Y28" i="6"/>
  <c r="DV27" i="6"/>
  <c r="T24" i="9" l="1"/>
  <c r="A26" i="9"/>
  <c r="DU27" i="6"/>
  <c r="DK27" i="6"/>
  <c r="J25" i="9" l="1"/>
  <c r="S24" i="9"/>
  <c r="DJ27" i="6"/>
  <c r="CZ27" i="6"/>
  <c r="R24" i="9" l="1"/>
  <c r="I25" i="9"/>
  <c r="CY27" i="6"/>
  <c r="CO27" i="6"/>
  <c r="H25" i="9" l="1"/>
  <c r="Q24" i="9"/>
  <c r="CN27" i="6"/>
  <c r="CD27" i="6"/>
  <c r="P24" i="9" l="1"/>
  <c r="G25" i="9"/>
  <c r="CC27" i="6"/>
  <c r="BS27" i="6"/>
  <c r="F25" i="9" l="1"/>
  <c r="O24" i="9"/>
  <c r="BR27" i="6"/>
  <c r="BH27" i="6"/>
  <c r="N24" i="9" l="1"/>
  <c r="E25" i="9"/>
  <c r="BG27" i="6"/>
  <c r="AW27" i="6"/>
  <c r="D25" i="9" l="1"/>
  <c r="M24" i="9"/>
  <c r="AV27" i="6"/>
  <c r="AK27" i="6"/>
  <c r="L24" i="9" l="1"/>
  <c r="C25" i="9"/>
  <c r="AJ27" i="6"/>
  <c r="B25" i="9" l="1"/>
  <c r="K24" i="9"/>
  <c r="Y27" i="6"/>
  <c r="DV26" i="6"/>
  <c r="T23" i="9" l="1"/>
  <c r="A25" i="9"/>
  <c r="DU26" i="6"/>
  <c r="DK26" i="6"/>
  <c r="J24" i="9" l="1"/>
  <c r="S23" i="9"/>
  <c r="DJ26" i="6"/>
  <c r="CZ26" i="6"/>
  <c r="R23" i="9" l="1"/>
  <c r="I24" i="9"/>
  <c r="CY26" i="6"/>
  <c r="CO26" i="6"/>
  <c r="H24" i="9" l="1"/>
  <c r="Q23" i="9"/>
  <c r="CN26" i="6"/>
  <c r="CD26" i="6"/>
  <c r="P23" i="9" l="1"/>
  <c r="G24" i="9"/>
  <c r="CC26" i="6"/>
  <c r="BS26" i="6"/>
  <c r="F24" i="9" l="1"/>
  <c r="O23" i="9"/>
  <c r="BR26" i="6"/>
  <c r="BH26" i="6"/>
  <c r="N23" i="9" l="1"/>
  <c r="E24" i="9"/>
  <c r="BG26" i="6"/>
  <c r="AW26" i="6"/>
  <c r="D24" i="9" l="1"/>
  <c r="M23" i="9"/>
  <c r="AV26" i="6"/>
  <c r="AK26" i="6"/>
  <c r="L23" i="9" l="1"/>
  <c r="C24" i="9"/>
  <c r="AJ26" i="6"/>
  <c r="B24" i="9" l="1"/>
  <c r="K23" i="9"/>
  <c r="Y26" i="6"/>
  <c r="DV25" i="6"/>
  <c r="T22" i="9" l="1"/>
  <c r="A24" i="9"/>
  <c r="DU25" i="6"/>
  <c r="DK25" i="6"/>
  <c r="J23" i="9" l="1"/>
  <c r="S22" i="9"/>
  <c r="DJ25" i="6"/>
  <c r="CZ25" i="6"/>
  <c r="R22" i="9" l="1"/>
  <c r="I23" i="9"/>
  <c r="CY25" i="6"/>
  <c r="CO25" i="6"/>
  <c r="H23" i="9" l="1"/>
  <c r="Q22" i="9"/>
  <c r="CN25" i="6"/>
  <c r="CD25" i="6"/>
  <c r="P22" i="9" l="1"/>
  <c r="G23" i="9"/>
  <c r="CC25" i="6"/>
  <c r="BS25" i="6"/>
  <c r="F23" i="9" l="1"/>
  <c r="O22" i="9"/>
  <c r="BR25" i="6"/>
  <c r="BH25" i="6"/>
  <c r="N22" i="9" l="1"/>
  <c r="E23" i="9"/>
  <c r="BG25" i="6"/>
  <c r="AW25" i="6"/>
  <c r="D23" i="9" l="1"/>
  <c r="M22" i="9"/>
  <c r="AV25" i="6"/>
  <c r="AK25" i="6"/>
  <c r="L22" i="9" l="1"/>
  <c r="C23" i="9"/>
  <c r="AJ25" i="6"/>
  <c r="B23" i="9" l="1"/>
  <c r="K22" i="9"/>
  <c r="Y25" i="6"/>
  <c r="DV24" i="6"/>
  <c r="T21" i="9" l="1"/>
  <c r="A23" i="9"/>
  <c r="DU24" i="6"/>
  <c r="DK24" i="6"/>
  <c r="J22" i="9" l="1"/>
  <c r="S21" i="9"/>
  <c r="DJ24" i="6"/>
  <c r="CZ24" i="6"/>
  <c r="R21" i="9" l="1"/>
  <c r="I22" i="9"/>
  <c r="CY24" i="6"/>
  <c r="CO24" i="6"/>
  <c r="H22" i="9" l="1"/>
  <c r="Q21" i="9"/>
  <c r="CN24" i="6"/>
  <c r="CD24" i="6"/>
  <c r="P21" i="9" l="1"/>
  <c r="G22" i="9"/>
  <c r="CC24" i="6"/>
  <c r="BS24" i="6"/>
  <c r="F22" i="9" l="1"/>
  <c r="O21" i="9"/>
  <c r="BR24" i="6"/>
  <c r="BH24" i="6"/>
  <c r="N21" i="9" l="1"/>
  <c r="E22" i="9"/>
  <c r="BG24" i="6"/>
  <c r="AW24" i="6"/>
  <c r="D22" i="9" l="1"/>
  <c r="M21" i="9"/>
  <c r="AV24" i="6"/>
  <c r="AK24" i="6"/>
  <c r="L21" i="9" l="1"/>
  <c r="C22" i="9"/>
  <c r="AJ24" i="6"/>
  <c r="B22" i="9" l="1"/>
  <c r="K21" i="9"/>
  <c r="Y24" i="6"/>
  <c r="DV23" i="6"/>
  <c r="T20" i="9" l="1"/>
  <c r="A22" i="9"/>
  <c r="DU23" i="6"/>
  <c r="DK23" i="6"/>
  <c r="J21" i="9" l="1"/>
  <c r="S20" i="9"/>
  <c r="DJ23" i="6"/>
  <c r="CZ23" i="6"/>
  <c r="R20" i="9" l="1"/>
  <c r="I21" i="9"/>
  <c r="CY23" i="6"/>
  <c r="CO23" i="6"/>
  <c r="H21" i="9" l="1"/>
  <c r="Q20" i="9"/>
  <c r="CN23" i="6"/>
  <c r="CD23" i="6"/>
  <c r="P20" i="9" l="1"/>
  <c r="G21" i="9"/>
  <c r="CC23" i="6"/>
  <c r="BS23" i="6"/>
  <c r="F21" i="9" l="1"/>
  <c r="O20" i="9"/>
  <c r="BR23" i="6"/>
  <c r="BH23" i="6"/>
  <c r="N20" i="9" l="1"/>
  <c r="E21" i="9"/>
  <c r="BG23" i="6"/>
  <c r="AW23" i="6"/>
  <c r="D21" i="9" l="1"/>
  <c r="M20" i="9"/>
  <c r="AV23" i="6"/>
  <c r="AK23" i="6"/>
  <c r="L20" i="9" l="1"/>
  <c r="C21" i="9"/>
  <c r="AJ23" i="6"/>
  <c r="B21" i="9" l="1"/>
  <c r="K20" i="9"/>
  <c r="Y23" i="6"/>
  <c r="DV22" i="6"/>
  <c r="T19" i="9" l="1"/>
  <c r="A21" i="9"/>
  <c r="DU22" i="6"/>
  <c r="DK22" i="6"/>
  <c r="J20" i="9" l="1"/>
  <c r="S19" i="9"/>
  <c r="DJ22" i="6"/>
  <c r="CZ22" i="6"/>
  <c r="R19" i="9" l="1"/>
  <c r="I20" i="9"/>
  <c r="CY22" i="6"/>
  <c r="CO22" i="6"/>
  <c r="H20" i="9" l="1"/>
  <c r="Q19" i="9"/>
  <c r="CN22" i="6"/>
  <c r="CD22" i="6"/>
  <c r="P19" i="9" l="1"/>
  <c r="G20" i="9"/>
  <c r="CC22" i="6"/>
  <c r="BS22" i="6"/>
  <c r="F20" i="9" l="1"/>
  <c r="O19" i="9"/>
  <c r="BR22" i="6"/>
  <c r="BH22" i="6"/>
  <c r="N19" i="9" l="1"/>
  <c r="E20" i="9"/>
  <c r="BG22" i="6"/>
  <c r="AW22" i="6"/>
  <c r="D20" i="9" l="1"/>
  <c r="M19" i="9"/>
  <c r="AV22" i="6"/>
  <c r="AK22" i="6"/>
  <c r="L19" i="9" l="1"/>
  <c r="C20" i="9"/>
  <c r="AJ22" i="6"/>
  <c r="B20" i="9" l="1"/>
  <c r="K19" i="9"/>
  <c r="Y22" i="6"/>
  <c r="DV21" i="6"/>
  <c r="T18" i="9" l="1"/>
  <c r="A20" i="9"/>
  <c r="DU21" i="6"/>
  <c r="DK21" i="6"/>
  <c r="J19" i="9" l="1"/>
  <c r="S18" i="9"/>
  <c r="DJ21" i="6"/>
  <c r="CZ21" i="6"/>
  <c r="R18" i="9" l="1"/>
  <c r="I19" i="9"/>
  <c r="CY21" i="6"/>
  <c r="CO21" i="6"/>
  <c r="H19" i="9" l="1"/>
  <c r="Q18" i="9"/>
  <c r="CN21" i="6"/>
  <c r="CD21" i="6"/>
  <c r="P18" i="9" l="1"/>
  <c r="G19" i="9"/>
  <c r="CC21" i="6"/>
  <c r="BS21" i="6"/>
  <c r="F19" i="9" l="1"/>
  <c r="O18" i="9"/>
  <c r="BR21" i="6"/>
  <c r="BH21" i="6"/>
  <c r="N18" i="9" l="1"/>
  <c r="E19" i="9"/>
  <c r="BG21" i="6"/>
  <c r="AW21" i="6"/>
  <c r="D19" i="9" l="1"/>
  <c r="M18" i="9"/>
  <c r="AV21" i="6"/>
  <c r="AK21" i="6"/>
  <c r="L18" i="9" l="1"/>
  <c r="C19" i="9"/>
  <c r="AJ21" i="6"/>
  <c r="B19" i="9" l="1"/>
  <c r="K18" i="9"/>
  <c r="Y21" i="6"/>
  <c r="DV20" i="6"/>
  <c r="T17" i="9" l="1"/>
  <c r="A19" i="9"/>
  <c r="DU20" i="6"/>
  <c r="DK20" i="6"/>
  <c r="J18" i="9" l="1"/>
  <c r="S17" i="9"/>
  <c r="DJ20" i="6"/>
  <c r="CZ20" i="6"/>
  <c r="R17" i="9" l="1"/>
  <c r="I18" i="9"/>
  <c r="CY20" i="6"/>
  <c r="CO20" i="6"/>
  <c r="H18" i="9" l="1"/>
  <c r="Q17" i="9"/>
  <c r="CN20" i="6"/>
  <c r="CD20" i="6"/>
  <c r="P17" i="9" l="1"/>
  <c r="G18" i="9"/>
  <c r="CC20" i="6"/>
  <c r="BS20" i="6"/>
  <c r="F18" i="9" l="1"/>
  <c r="O17" i="9"/>
  <c r="BR20" i="6"/>
  <c r="BH20" i="6"/>
  <c r="N17" i="9" l="1"/>
  <c r="E18" i="9"/>
  <c r="BG20" i="6"/>
  <c r="AW20" i="6"/>
  <c r="D18" i="9" l="1"/>
  <c r="M17" i="9"/>
  <c r="AV20" i="6"/>
  <c r="AK20" i="6"/>
  <c r="L17" i="9" l="1"/>
  <c r="C18" i="9"/>
  <c r="AJ20" i="6"/>
  <c r="B18" i="9" l="1"/>
  <c r="K17" i="9"/>
  <c r="Y20" i="6"/>
  <c r="DV19" i="6"/>
  <c r="T16" i="9" l="1"/>
  <c r="A18" i="9"/>
  <c r="DU19" i="6"/>
  <c r="DK19" i="6"/>
  <c r="J17" i="9" l="1"/>
  <c r="S16" i="9"/>
  <c r="DJ19" i="6"/>
  <c r="CZ19" i="6"/>
  <c r="R16" i="9" l="1"/>
  <c r="I17" i="9"/>
  <c r="CY19" i="6"/>
  <c r="CO19" i="6"/>
  <c r="H17" i="9" l="1"/>
  <c r="Q16" i="9"/>
  <c r="CN19" i="6"/>
  <c r="CD19" i="6"/>
  <c r="P16" i="9" l="1"/>
  <c r="G17" i="9"/>
  <c r="CC19" i="6"/>
  <c r="BS19" i="6"/>
  <c r="F17" i="9" l="1"/>
  <c r="O16" i="9"/>
  <c r="BR19" i="6"/>
  <c r="BH19" i="6"/>
  <c r="N16" i="9" l="1"/>
  <c r="E17" i="9"/>
  <c r="BG19" i="6"/>
  <c r="AW19" i="6"/>
  <c r="D17" i="9" l="1"/>
  <c r="M16" i="9"/>
  <c r="AV19" i="6"/>
  <c r="AK19" i="6"/>
  <c r="L16" i="9" l="1"/>
  <c r="C17" i="9"/>
  <c r="AJ19" i="6"/>
  <c r="B17" i="9" l="1"/>
  <c r="K16" i="9"/>
  <c r="Y19" i="6"/>
  <c r="DV18" i="6"/>
  <c r="T15" i="9" l="1"/>
  <c r="A17" i="9"/>
  <c r="DU18" i="6"/>
  <c r="DK18" i="6"/>
  <c r="J16" i="9" l="1"/>
  <c r="S15" i="9"/>
  <c r="DJ18" i="6"/>
  <c r="CZ18" i="6"/>
  <c r="R15" i="9" l="1"/>
  <c r="I16" i="9"/>
  <c r="CY18" i="6"/>
  <c r="CO18" i="6"/>
  <c r="H16" i="9" l="1"/>
  <c r="Q15" i="9"/>
  <c r="CN18" i="6"/>
  <c r="CD18" i="6"/>
  <c r="P15" i="9" l="1"/>
  <c r="G16" i="9"/>
  <c r="CC18" i="6"/>
  <c r="BS18" i="6"/>
  <c r="F16" i="9" l="1"/>
  <c r="O15" i="9"/>
  <c r="BR18" i="6"/>
  <c r="BH18" i="6"/>
  <c r="N15" i="9" l="1"/>
  <c r="E16" i="9"/>
  <c r="BG18" i="6"/>
  <c r="AW18" i="6"/>
  <c r="D16" i="9" l="1"/>
  <c r="M15" i="9"/>
  <c r="AV18" i="6"/>
  <c r="AK18" i="6"/>
  <c r="L15" i="9" l="1"/>
  <c r="C16" i="9"/>
  <c r="AJ18" i="6"/>
  <c r="B16" i="9" l="1"/>
  <c r="K15" i="9"/>
  <c r="Y18" i="6"/>
  <c r="DV17" i="6"/>
  <c r="T14" i="9" l="1"/>
  <c r="A16" i="9"/>
  <c r="DU17" i="6"/>
  <c r="DK17" i="6"/>
  <c r="J15" i="9" l="1"/>
  <c r="S14" i="9"/>
  <c r="DJ17" i="6"/>
  <c r="CZ17" i="6"/>
  <c r="R14" i="9" l="1"/>
  <c r="I15" i="9"/>
  <c r="CY17" i="6"/>
  <c r="CO17" i="6"/>
  <c r="H15" i="9" l="1"/>
  <c r="Q14" i="9"/>
  <c r="CN17" i="6"/>
  <c r="CD17" i="6"/>
  <c r="P14" i="9" l="1"/>
  <c r="G15" i="9"/>
  <c r="CC17" i="6"/>
  <c r="BS17" i="6"/>
  <c r="F15" i="9" l="1"/>
  <c r="O14" i="9"/>
  <c r="BR17" i="6"/>
  <c r="BH17" i="6"/>
  <c r="N14" i="9" l="1"/>
  <c r="E15" i="9"/>
  <c r="BG17" i="6"/>
  <c r="AW17" i="6"/>
  <c r="D15" i="9" l="1"/>
  <c r="M14" i="9"/>
  <c r="AV17" i="6"/>
  <c r="AK17" i="6"/>
  <c r="L14" i="9" l="1"/>
  <c r="C15" i="9"/>
  <c r="AJ17" i="6"/>
  <c r="B15" i="9" l="1"/>
  <c r="K14" i="9"/>
  <c r="Y17" i="6"/>
  <c r="DV16" i="6"/>
  <c r="T13" i="9" l="1"/>
  <c r="A15" i="9"/>
  <c r="DU16" i="6"/>
  <c r="DK16" i="6"/>
  <c r="J14" i="9" l="1"/>
  <c r="S13" i="9"/>
  <c r="DJ16" i="6"/>
  <c r="CZ16" i="6"/>
  <c r="R13" i="9" l="1"/>
  <c r="I14" i="9"/>
  <c r="CY16" i="6"/>
  <c r="CO16" i="6"/>
  <c r="H14" i="9" l="1"/>
  <c r="Q13" i="9"/>
  <c r="CN16" i="6"/>
  <c r="CD16" i="6"/>
  <c r="P13" i="9" l="1"/>
  <c r="G14" i="9"/>
  <c r="CC16" i="6"/>
  <c r="BS16" i="6"/>
  <c r="F14" i="9" l="1"/>
  <c r="O13" i="9"/>
  <c r="BR16" i="6"/>
  <c r="BH16" i="6"/>
  <c r="N13" i="9" l="1"/>
  <c r="E14" i="9"/>
  <c r="BG16" i="6"/>
  <c r="AW16" i="6"/>
  <c r="D14" i="9" l="1"/>
  <c r="M13" i="9"/>
  <c r="AV16" i="6"/>
  <c r="AK16" i="6"/>
  <c r="L13" i="9" l="1"/>
  <c r="C14" i="9"/>
  <c r="AJ16" i="6"/>
  <c r="B14" i="9" l="1"/>
  <c r="K13" i="9"/>
  <c r="Y16" i="6"/>
  <c r="DV15" i="6"/>
  <c r="T12" i="9" l="1"/>
  <c r="A14" i="9"/>
  <c r="DU15" i="6"/>
  <c r="DK15" i="6"/>
  <c r="J13" i="9" l="1"/>
  <c r="S12" i="9"/>
  <c r="DJ15" i="6"/>
  <c r="CZ15" i="6"/>
  <c r="R12" i="9" l="1"/>
  <c r="I13" i="9"/>
  <c r="CY15" i="6"/>
  <c r="CO15" i="6"/>
  <c r="H13" i="9" l="1"/>
  <c r="Q12" i="9"/>
  <c r="CN15" i="6"/>
  <c r="CD15" i="6"/>
  <c r="P12" i="9" l="1"/>
  <c r="G13" i="9"/>
  <c r="CC15" i="6"/>
  <c r="BS15" i="6"/>
  <c r="F13" i="9" l="1"/>
  <c r="O12" i="9"/>
  <c r="BR15" i="6"/>
  <c r="BH15" i="6"/>
  <c r="N12" i="9" l="1"/>
  <c r="E13" i="9"/>
  <c r="BG15" i="6"/>
  <c r="AW15" i="6"/>
  <c r="D13" i="9" l="1"/>
  <c r="M12" i="9"/>
  <c r="AV15" i="6"/>
  <c r="AK15" i="6"/>
  <c r="L12" i="9" l="1"/>
  <c r="C13" i="9"/>
  <c r="AJ15" i="6"/>
  <c r="B13" i="9" l="1"/>
  <c r="K12" i="9"/>
  <c r="Y15" i="6"/>
  <c r="DV14" i="6"/>
  <c r="T11" i="9" l="1"/>
  <c r="A13" i="9"/>
  <c r="DU14" i="6"/>
  <c r="DK14" i="6"/>
  <c r="J12" i="9" l="1"/>
  <c r="S11" i="9"/>
  <c r="DJ14" i="6"/>
  <c r="CZ14" i="6"/>
  <c r="R11" i="9" l="1"/>
  <c r="I12" i="9"/>
  <c r="CY14" i="6"/>
  <c r="CO14" i="6"/>
  <c r="H12" i="9" l="1"/>
  <c r="Q11" i="9"/>
  <c r="CN14" i="6"/>
  <c r="CD14" i="6"/>
  <c r="P11" i="9" l="1"/>
  <c r="G12" i="9"/>
  <c r="CC14" i="6"/>
  <c r="BS14" i="6"/>
  <c r="F12" i="9" l="1"/>
  <c r="O11" i="9"/>
  <c r="BR14" i="6"/>
  <c r="BH14" i="6"/>
  <c r="N11" i="9" l="1"/>
  <c r="E12" i="9"/>
  <c r="BG14" i="6"/>
  <c r="AW14" i="6"/>
  <c r="D12" i="9" l="1"/>
  <c r="M11" i="9"/>
  <c r="AV14" i="6"/>
  <c r="AK14" i="6"/>
  <c r="L11" i="9" l="1"/>
  <c r="C12" i="9"/>
  <c r="AJ14" i="6"/>
  <c r="B12" i="9" l="1"/>
  <c r="K11" i="9"/>
  <c r="Y14" i="6"/>
  <c r="DV13" i="6"/>
  <c r="T10" i="9" l="1"/>
  <c r="A12" i="9"/>
  <c r="DU13" i="6"/>
  <c r="DK13" i="6"/>
  <c r="J11" i="9" l="1"/>
  <c r="S10" i="9"/>
  <c r="DJ13" i="6"/>
  <c r="CZ13" i="6"/>
  <c r="R10" i="9" l="1"/>
  <c r="I11" i="9"/>
  <c r="CY13" i="6"/>
  <c r="CO13" i="6"/>
  <c r="H11" i="9" l="1"/>
  <c r="Q10" i="9"/>
  <c r="CN13" i="6"/>
  <c r="CD13" i="6"/>
  <c r="P10" i="9" l="1"/>
  <c r="G11" i="9"/>
  <c r="CC13" i="6"/>
  <c r="BS13" i="6"/>
  <c r="F11" i="9" l="1"/>
  <c r="O10" i="9"/>
  <c r="BR13" i="6"/>
  <c r="BH13" i="6"/>
  <c r="N10" i="9" l="1"/>
  <c r="E11" i="9"/>
  <c r="BG13" i="6"/>
  <c r="AW13" i="6"/>
  <c r="D11" i="9" l="1"/>
  <c r="M10" i="9"/>
  <c r="AV13" i="6"/>
  <c r="AK13" i="6"/>
  <c r="L10" i="9" l="1"/>
  <c r="C11" i="9"/>
  <c r="AJ13" i="6"/>
  <c r="B11" i="9" l="1"/>
  <c r="K10" i="9"/>
  <c r="Y13" i="6"/>
  <c r="DV12" i="6"/>
  <c r="T9" i="9" l="1"/>
  <c r="A11" i="9"/>
  <c r="DU12" i="6"/>
  <c r="DK12" i="6"/>
  <c r="J10" i="9" l="1"/>
  <c r="S9" i="9"/>
  <c r="DJ12" i="6"/>
  <c r="CZ12" i="6"/>
  <c r="R9" i="9" l="1"/>
  <c r="I10" i="9"/>
  <c r="CY12" i="6"/>
  <c r="CO12" i="6"/>
  <c r="H10" i="9" l="1"/>
  <c r="Q9" i="9"/>
  <c r="CN12" i="6"/>
  <c r="CD12" i="6"/>
  <c r="P9" i="9" l="1"/>
  <c r="G10" i="9"/>
  <c r="CC12" i="6"/>
  <c r="BS12" i="6"/>
  <c r="F10" i="9" l="1"/>
  <c r="O9" i="9"/>
  <c r="BR12" i="6"/>
  <c r="BH12" i="6"/>
  <c r="N9" i="9" l="1"/>
  <c r="E10" i="9"/>
  <c r="BG12" i="6"/>
  <c r="AW12" i="6"/>
  <c r="D10" i="9" l="1"/>
  <c r="M9" i="9"/>
  <c r="AV12" i="6"/>
  <c r="AK12" i="6"/>
  <c r="L9" i="9" l="1"/>
  <c r="C10" i="9"/>
  <c r="AJ12" i="6"/>
  <c r="B10" i="9" l="1"/>
  <c r="K9" i="9"/>
  <c r="Y12" i="6"/>
  <c r="DV11" i="6"/>
  <c r="T8" i="9" l="1"/>
  <c r="A10" i="9"/>
  <c r="DU11" i="6"/>
  <c r="DK11" i="6"/>
  <c r="J9" i="9" l="1"/>
  <c r="S8" i="9"/>
  <c r="DJ11" i="6"/>
  <c r="CZ11" i="6"/>
  <c r="R8" i="9" l="1"/>
  <c r="I9" i="9"/>
  <c r="CY11" i="6"/>
  <c r="CO11" i="6"/>
  <c r="H9" i="9" l="1"/>
  <c r="Q8" i="9"/>
  <c r="CN11" i="6"/>
  <c r="CD11" i="6"/>
  <c r="P8" i="9" l="1"/>
  <c r="G9" i="9"/>
  <c r="CC11" i="6"/>
  <c r="BS11" i="6"/>
  <c r="F9" i="9" l="1"/>
  <c r="O8" i="9"/>
  <c r="BR11" i="6"/>
  <c r="BH11" i="6"/>
  <c r="N8" i="9" l="1"/>
  <c r="E9" i="9"/>
  <c r="BG11" i="6"/>
  <c r="AW11" i="6"/>
  <c r="D9" i="9" l="1"/>
  <c r="M8" i="9"/>
  <c r="AV11" i="6"/>
  <c r="AK11" i="6"/>
  <c r="L8" i="9" l="1"/>
  <c r="C9" i="9"/>
  <c r="AJ11" i="6"/>
  <c r="B9" i="9" l="1"/>
  <c r="K8" i="9"/>
  <c r="Y11" i="6"/>
  <c r="DV10" i="6"/>
  <c r="T7" i="9" l="1"/>
  <c r="A9" i="9"/>
  <c r="DU10" i="6"/>
  <c r="DK10" i="6"/>
  <c r="J8" i="9" l="1"/>
  <c r="S7" i="9"/>
  <c r="DJ10" i="6"/>
  <c r="CZ10" i="6"/>
  <c r="R7" i="9" l="1"/>
  <c r="I8" i="9"/>
  <c r="CY10" i="6"/>
  <c r="CO10" i="6"/>
  <c r="H8" i="9" l="1"/>
  <c r="Q7" i="9"/>
  <c r="CN10" i="6"/>
  <c r="CD10" i="6"/>
  <c r="P7" i="9" l="1"/>
  <c r="G8" i="9"/>
  <c r="CC10" i="6"/>
  <c r="BS10" i="6"/>
  <c r="F8" i="9" l="1"/>
  <c r="O7" i="9"/>
  <c r="BR10" i="6"/>
  <c r="BH10" i="6"/>
  <c r="N7" i="9" l="1"/>
  <c r="E8" i="9"/>
  <c r="BG10" i="6"/>
  <c r="AW10" i="6"/>
  <c r="D8" i="9" l="1"/>
  <c r="M7" i="9"/>
  <c r="AV10" i="6"/>
  <c r="AK10" i="6"/>
  <c r="L7" i="9" l="1"/>
  <c r="C8" i="9"/>
  <c r="AJ10" i="6"/>
  <c r="B8" i="9" l="1"/>
  <c r="K7" i="9"/>
  <c r="Y10" i="6"/>
  <c r="DV9" i="6"/>
  <c r="T6" i="9" l="1"/>
  <c r="A8" i="9"/>
  <c r="DU9" i="6"/>
  <c r="DK9" i="6"/>
  <c r="J7" i="9" l="1"/>
  <c r="S6" i="9"/>
  <c r="DJ9" i="6"/>
  <c r="CZ9" i="6"/>
  <c r="R6" i="9" l="1"/>
  <c r="I7" i="9"/>
  <c r="CY9" i="6"/>
  <c r="CO9" i="6"/>
  <c r="H7" i="9" l="1"/>
  <c r="Q6" i="9"/>
  <c r="CN9" i="6"/>
  <c r="CD9" i="6"/>
  <c r="P6" i="9" l="1"/>
  <c r="G7" i="9"/>
  <c r="CC9" i="6"/>
  <c r="BS9" i="6"/>
  <c r="F7" i="9" l="1"/>
  <c r="O6" i="9"/>
  <c r="BR9" i="6"/>
  <c r="BH9" i="6"/>
  <c r="N6" i="9" l="1"/>
  <c r="E7" i="9"/>
  <c r="BG9" i="6"/>
  <c r="AW9" i="6"/>
  <c r="D7" i="9" l="1"/>
  <c r="M6" i="9"/>
  <c r="AV9" i="6"/>
  <c r="AK9" i="6"/>
  <c r="L6" i="9" l="1"/>
  <c r="C7" i="9"/>
  <c r="AJ9" i="6"/>
  <c r="B7" i="9" l="1"/>
  <c r="K6" i="9"/>
  <c r="Y9" i="6"/>
  <c r="DV8" i="6"/>
  <c r="T5" i="9" l="1"/>
  <c r="A7" i="9"/>
  <c r="DU8" i="6"/>
  <c r="DK8" i="6"/>
  <c r="J6" i="9" l="1"/>
  <c r="S5" i="9"/>
  <c r="DJ8" i="6"/>
  <c r="CZ8" i="6"/>
  <c r="R5" i="9" l="1"/>
  <c r="I6" i="9"/>
  <c r="CY8" i="6"/>
  <c r="CO8" i="6"/>
  <c r="H6" i="9" l="1"/>
  <c r="Q5" i="9"/>
  <c r="CN8" i="6"/>
  <c r="CD8" i="6"/>
  <c r="P5" i="9" l="1"/>
  <c r="G6" i="9"/>
  <c r="CC8" i="6"/>
  <c r="BS8" i="6"/>
  <c r="F6" i="9" l="1"/>
  <c r="O5" i="9"/>
  <c r="BR8" i="6"/>
  <c r="BH8" i="6"/>
  <c r="N5" i="9" l="1"/>
  <c r="E6" i="9"/>
  <c r="BG8" i="6"/>
  <c r="AW8" i="6"/>
  <c r="D6" i="9" l="1"/>
  <c r="M5" i="9"/>
  <c r="AV8" i="6"/>
  <c r="AK8" i="6"/>
  <c r="L5" i="9" l="1"/>
  <c r="C6" i="9"/>
  <c r="AJ8" i="6"/>
  <c r="B6" i="9" l="1"/>
  <c r="K5" i="9"/>
  <c r="Y8" i="6"/>
  <c r="DV7" i="6"/>
  <c r="T4" i="9" l="1"/>
  <c r="A6" i="9"/>
  <c r="DU7" i="6"/>
  <c r="DK7" i="6"/>
  <c r="J5" i="9" l="1"/>
  <c r="S4" i="9"/>
  <c r="DJ7" i="6"/>
  <c r="CZ7" i="6"/>
  <c r="R4" i="9" l="1"/>
  <c r="I5" i="9"/>
  <c r="CY7" i="6"/>
  <c r="CO7" i="6"/>
  <c r="H5" i="9" l="1"/>
  <c r="Q4" i="9"/>
  <c r="CN7" i="6"/>
  <c r="CD7" i="6"/>
  <c r="P4" i="9" l="1"/>
  <c r="G5" i="9"/>
  <c r="CC7" i="6"/>
  <c r="BS7" i="6"/>
  <c r="F5" i="9" l="1"/>
  <c r="O4" i="9"/>
  <c r="BR7" i="6"/>
  <c r="BH7" i="6"/>
  <c r="N4" i="9" l="1"/>
  <c r="E5" i="9"/>
  <c r="BG7" i="6"/>
  <c r="AW7" i="6"/>
  <c r="D5" i="9" l="1"/>
  <c r="M4" i="9"/>
  <c r="AV7" i="6"/>
  <c r="AK7" i="6"/>
  <c r="L4" i="9" l="1"/>
  <c r="C5" i="9"/>
  <c r="AJ7" i="6"/>
  <c r="B5" i="9" l="1"/>
  <c r="K4" i="9"/>
  <c r="Y7" i="6"/>
  <c r="DV6" i="6"/>
  <c r="T3" i="9" l="1"/>
  <c r="A5" i="9"/>
  <c r="DU6" i="6"/>
  <c r="DK6" i="6"/>
  <c r="J4" i="9" l="1"/>
  <c r="S3" i="9"/>
  <c r="DJ6" i="6"/>
  <c r="CZ6" i="6"/>
  <c r="R3" i="9" l="1"/>
  <c r="I4" i="9"/>
  <c r="CY6" i="6"/>
  <c r="CO6" i="6"/>
  <c r="H4" i="9" l="1"/>
  <c r="Q3" i="9"/>
  <c r="CN6" i="6"/>
  <c r="CD6" i="6"/>
  <c r="P3" i="9" l="1"/>
  <c r="G4" i="9"/>
  <c r="CC6" i="6"/>
  <c r="BS6" i="6"/>
  <c r="F4" i="9" l="1"/>
  <c r="O3" i="9"/>
  <c r="BR6" i="6"/>
  <c r="BH6" i="6"/>
  <c r="N3" i="9" l="1"/>
  <c r="E4" i="9"/>
  <c r="BG6" i="6"/>
  <c r="AW6" i="6"/>
  <c r="D4" i="9" l="1"/>
  <c r="M3" i="9"/>
  <c r="AV6" i="6"/>
  <c r="AK6" i="6"/>
  <c r="L3" i="9" l="1"/>
  <c r="C4" i="9"/>
  <c r="AJ6" i="6"/>
  <c r="B4" i="9" l="1"/>
  <c r="K3" i="9"/>
  <c r="Y6" i="6"/>
  <c r="DV5" i="6"/>
  <c r="T2" i="9" l="1"/>
  <c r="A4" i="9"/>
  <c r="DU5" i="6"/>
  <c r="DK5" i="6"/>
  <c r="J3" i="9" l="1"/>
  <c r="S2" i="9"/>
  <c r="DJ5" i="6"/>
  <c r="CZ5" i="6"/>
  <c r="R2" i="9" l="1"/>
  <c r="I3" i="9"/>
  <c r="CY5" i="6"/>
  <c r="CO5" i="6"/>
  <c r="H3" i="9" l="1"/>
  <c r="Q2" i="9"/>
  <c r="CN5" i="6"/>
  <c r="CD5" i="6"/>
  <c r="P2" i="9" l="1"/>
  <c r="G3" i="9"/>
  <c r="CC5" i="6"/>
  <c r="BS5" i="6"/>
  <c r="F3" i="9" l="1"/>
  <c r="O2" i="9"/>
  <c r="BR5" i="6"/>
  <c r="BH5" i="6"/>
  <c r="N2" i="9" l="1"/>
  <c r="E3" i="9"/>
  <c r="BG5" i="6"/>
  <c r="AW5" i="6"/>
  <c r="D3" i="9" s="1"/>
  <c r="M2" i="9" l="1"/>
  <c r="AV5" i="6"/>
  <c r="AK5" i="6"/>
  <c r="L2" i="9" l="1"/>
  <c r="C3" i="9"/>
  <c r="AJ5" i="6"/>
  <c r="B3" i="9" l="1"/>
  <c r="K2" i="9"/>
  <c r="Y5" i="6"/>
  <c r="DT4" i="6"/>
  <c r="DU4" i="6" s="1"/>
  <c r="DI4" i="6"/>
  <c r="DJ4" i="6" s="1"/>
  <c r="CX4" i="6"/>
  <c r="CY4" i="6" s="1"/>
  <c r="CM4" i="6"/>
  <c r="CN4" i="6" s="1"/>
  <c r="CB4" i="6"/>
  <c r="CC4" i="6" s="1"/>
  <c r="BQ4" i="6"/>
  <c r="BR4" i="6" s="1"/>
  <c r="BF4" i="6"/>
  <c r="BG4" i="6" s="1"/>
  <c r="AU4" i="6"/>
  <c r="AV4" i="6" s="1"/>
  <c r="AI4" i="6"/>
  <c r="AJ4" i="6" s="1"/>
  <c r="X4" i="6"/>
  <c r="Y4" i="6" s="1"/>
  <c r="J1" i="6"/>
  <c r="DV59" i="4"/>
  <c r="CF4" i="6"/>
  <c r="DB4" i="6"/>
  <c r="CQ4" i="6"/>
  <c r="V4" i="6"/>
  <c r="BO4" i="6"/>
  <c r="DG4" i="6"/>
  <c r="CK4" i="6"/>
  <c r="Q4" i="6"/>
  <c r="A4" i="6"/>
  <c r="DM4" i="6"/>
  <c r="DR4" i="6"/>
  <c r="AN4" i="6"/>
  <c r="AY4" i="6"/>
  <c r="M4" i="6"/>
  <c r="BZ4" i="6"/>
  <c r="CV4" i="6"/>
  <c r="BD4" i="6"/>
  <c r="BJ4" i="6"/>
  <c r="AB4" i="6"/>
  <c r="BU4" i="6"/>
  <c r="AG4" i="6"/>
  <c r="AS4" i="6"/>
  <c r="F4" i="6"/>
  <c r="J4" i="6"/>
  <c r="D4" i="6"/>
  <c r="H4" i="6"/>
  <c r="B4" i="6"/>
  <c r="A2" i="9" l="1"/>
  <c r="E2" i="9"/>
  <c r="I2" i="9"/>
  <c r="C2" i="9"/>
  <c r="G2" i="9"/>
  <c r="A3" i="9"/>
  <c r="DU59" i="4"/>
  <c r="DK59" i="4"/>
  <c r="DJ59" i="4" l="1"/>
  <c r="CD59" i="4"/>
  <c r="CC59" i="4" l="1"/>
  <c r="BS59" i="4"/>
  <c r="BR59" i="4" l="1"/>
  <c r="BH59" i="4"/>
  <c r="BG59" i="4" l="1"/>
  <c r="AW59" i="4"/>
  <c r="AV59" i="4" l="1"/>
  <c r="DV58" i="4"/>
  <c r="DU58" i="4" l="1"/>
  <c r="DK58" i="4"/>
  <c r="DJ58" i="4" l="1"/>
  <c r="CD58" i="4"/>
  <c r="CC58" i="4" l="1"/>
  <c r="BS58" i="4"/>
  <c r="BR58" i="4" l="1"/>
  <c r="BH58" i="4"/>
  <c r="BG58" i="4" l="1"/>
  <c r="AW58" i="4"/>
  <c r="AV58" i="4" l="1"/>
  <c r="DV57" i="4"/>
  <c r="DU57" i="4" l="1"/>
  <c r="DK57" i="4"/>
  <c r="DJ57" i="4" l="1"/>
  <c r="CZ57" i="4"/>
  <c r="CY57" i="4" l="1"/>
  <c r="CO57" i="4"/>
  <c r="CN57" i="4" l="1"/>
  <c r="CD57" i="4"/>
  <c r="CC57" i="4" l="1"/>
  <c r="BS57" i="4"/>
  <c r="BR57" i="4" l="1"/>
  <c r="BH57" i="4"/>
  <c r="BG57" i="4" l="1"/>
  <c r="AW57" i="4"/>
  <c r="AV57" i="4" l="1"/>
  <c r="AK57" i="4"/>
  <c r="AJ57" i="4" l="1"/>
  <c r="Z57" i="4"/>
  <c r="Y57" i="4" l="1"/>
  <c r="DV56" i="4"/>
  <c r="DU56" i="4" l="1"/>
  <c r="DK56" i="4"/>
  <c r="DJ56" i="4" l="1"/>
  <c r="CZ56" i="4"/>
  <c r="CY56" i="4" l="1"/>
  <c r="CO56" i="4"/>
  <c r="CN56" i="4" l="1"/>
  <c r="CD56" i="4"/>
  <c r="CC56" i="4" l="1"/>
  <c r="BS56" i="4"/>
  <c r="BR56" i="4" l="1"/>
  <c r="BH56" i="4"/>
  <c r="N53" i="10" s="1"/>
  <c r="BG56" i="4" l="1"/>
  <c r="M53" i="10" s="1"/>
  <c r="AW56" i="4"/>
  <c r="AV56" i="4" l="1"/>
  <c r="AK56" i="4"/>
  <c r="AJ56" i="4" l="1"/>
  <c r="Z56" i="4"/>
  <c r="Y56" i="4" l="1"/>
  <c r="DV55" i="4"/>
  <c r="DU55" i="4" l="1"/>
  <c r="DK55" i="4"/>
  <c r="J53" i="10" s="1"/>
  <c r="DJ55" i="4" l="1"/>
  <c r="I53" i="10" s="1"/>
  <c r="CZ55" i="4"/>
  <c r="CY55" i="4" l="1"/>
  <c r="CO55" i="4"/>
  <c r="CN55" i="4" l="1"/>
  <c r="CD55" i="4"/>
  <c r="CC55" i="4" l="1"/>
  <c r="BS55" i="4"/>
  <c r="BR55" i="4" l="1"/>
  <c r="BH55" i="4"/>
  <c r="N52" i="10" s="1"/>
  <c r="BG55" i="4" l="1"/>
  <c r="M52" i="10" s="1"/>
  <c r="AW55" i="4"/>
  <c r="D53" i="10" s="1"/>
  <c r="AV55" i="4" l="1"/>
  <c r="C53" i="10" s="1"/>
  <c r="AK55" i="4"/>
  <c r="L52" i="10" s="1"/>
  <c r="AJ55" i="4" l="1"/>
  <c r="K52" i="10" s="1"/>
  <c r="Z55" i="4"/>
  <c r="B53" i="10" s="1"/>
  <c r="Y55" i="4" l="1"/>
  <c r="A53" i="10" s="1"/>
  <c r="DV54" i="4"/>
  <c r="DU54" i="4" l="1"/>
  <c r="DK54" i="4"/>
  <c r="J52" i="10" s="1"/>
  <c r="DJ54" i="4" l="1"/>
  <c r="I52" i="10" s="1"/>
  <c r="CZ54" i="4"/>
  <c r="CY54" i="4" l="1"/>
  <c r="CO54" i="4"/>
  <c r="CN54" i="4" l="1"/>
  <c r="CD54" i="4"/>
  <c r="CC54" i="4" l="1"/>
  <c r="BS54" i="4"/>
  <c r="F52" i="10" s="1"/>
  <c r="H52" i="10" s="1"/>
  <c r="BR54" i="4" l="1"/>
  <c r="E52" i="10" s="1"/>
  <c r="G52" i="10" s="1"/>
  <c r="BH54" i="4"/>
  <c r="N51" i="10" s="1"/>
  <c r="BG54" i="4" l="1"/>
  <c r="M51" i="10" s="1"/>
  <c r="AW54" i="4"/>
  <c r="D52" i="10" s="1"/>
  <c r="AV54" i="4" l="1"/>
  <c r="C52" i="10" s="1"/>
  <c r="AK54" i="4"/>
  <c r="L51" i="10" s="1"/>
  <c r="AJ54" i="4" l="1"/>
  <c r="K51" i="10" s="1"/>
  <c r="Z54" i="4"/>
  <c r="B52" i="10" s="1"/>
  <c r="Y54" i="4" l="1"/>
  <c r="A52" i="10" s="1"/>
  <c r="DV53" i="4"/>
  <c r="T50" i="10" s="1"/>
  <c r="DU53" i="4" l="1"/>
  <c r="S50" i="10" s="1"/>
  <c r="DK53" i="4"/>
  <c r="J51" i="10" s="1"/>
  <c r="DJ53" i="4" l="1"/>
  <c r="I51" i="10" s="1"/>
  <c r="CZ53" i="4"/>
  <c r="CY53" i="4" l="1"/>
  <c r="CO53" i="4"/>
  <c r="CN53" i="4" l="1"/>
  <c r="CD53" i="4"/>
  <c r="P50" i="10" s="1"/>
  <c r="R53" i="10" s="1"/>
  <c r="CC53" i="4" l="1"/>
  <c r="O50" i="10" s="1"/>
  <c r="Q53" i="10" s="1"/>
  <c r="BS53" i="4"/>
  <c r="F51" i="10" s="1"/>
  <c r="H51" i="10" s="1"/>
  <c r="BR53" i="4" l="1"/>
  <c r="E51" i="10" s="1"/>
  <c r="G51" i="10" s="1"/>
  <c r="BH53" i="4"/>
  <c r="N50" i="10" s="1"/>
  <c r="BG53" i="4" l="1"/>
  <c r="M50" i="10" s="1"/>
  <c r="AW53" i="4"/>
  <c r="D51" i="10" s="1"/>
  <c r="AV53" i="4" l="1"/>
  <c r="C51" i="10" s="1"/>
  <c r="AK53" i="4"/>
  <c r="L50" i="10" s="1"/>
  <c r="AJ53" i="4" l="1"/>
  <c r="K50" i="10" s="1"/>
  <c r="Z53" i="4"/>
  <c r="B51" i="10" s="1"/>
  <c r="Y53" i="4" l="1"/>
  <c r="A51" i="10" s="1"/>
  <c r="DV52" i="4"/>
  <c r="T49" i="10" s="1"/>
  <c r="DU52" i="4" l="1"/>
  <c r="S49" i="10" s="1"/>
  <c r="DK52" i="4"/>
  <c r="J50" i="10" s="1"/>
  <c r="DJ52" i="4" l="1"/>
  <c r="I50" i="10" s="1"/>
  <c r="CZ52" i="4"/>
  <c r="CY52" i="4" l="1"/>
  <c r="CO52" i="4"/>
  <c r="CN52" i="4" l="1"/>
  <c r="CD52" i="4"/>
  <c r="P49" i="10" s="1"/>
  <c r="R52" i="10" s="1"/>
  <c r="CC52" i="4" l="1"/>
  <c r="O49" i="10" s="1"/>
  <c r="Q52" i="10" s="1"/>
  <c r="BS52" i="4"/>
  <c r="F50" i="10" s="1"/>
  <c r="H50" i="10" s="1"/>
  <c r="BR52" i="4" l="1"/>
  <c r="E50" i="10" s="1"/>
  <c r="G50" i="10" s="1"/>
  <c r="BH52" i="4"/>
  <c r="N49" i="10" s="1"/>
  <c r="BG52" i="4" l="1"/>
  <c r="M49" i="10" s="1"/>
  <c r="AW52" i="4"/>
  <c r="D50" i="10" s="1"/>
  <c r="AV52" i="4" l="1"/>
  <c r="C50" i="10" s="1"/>
  <c r="AK52" i="4"/>
  <c r="L49" i="10" s="1"/>
  <c r="AJ52" i="4" l="1"/>
  <c r="K49" i="10" s="1"/>
  <c r="Z52" i="4"/>
  <c r="B50" i="10" s="1"/>
  <c r="Y52" i="4" l="1"/>
  <c r="A50" i="10" s="1"/>
  <c r="DV51" i="4"/>
  <c r="T48" i="10" s="1"/>
  <c r="DU51" i="4" l="1"/>
  <c r="S48" i="10" s="1"/>
  <c r="DK51" i="4"/>
  <c r="J49" i="10" s="1"/>
  <c r="DJ51" i="4" l="1"/>
  <c r="I49" i="10" s="1"/>
  <c r="CZ51" i="4"/>
  <c r="CY51" i="4" l="1"/>
  <c r="CO51" i="4"/>
  <c r="CN51" i="4" l="1"/>
  <c r="CD51" i="4"/>
  <c r="P48" i="10" s="1"/>
  <c r="R51" i="10" s="1"/>
  <c r="CC51" i="4" l="1"/>
  <c r="O48" i="10" s="1"/>
  <c r="Q51" i="10" s="1"/>
  <c r="BS51" i="4"/>
  <c r="F49" i="10" s="1"/>
  <c r="H49" i="10" s="1"/>
  <c r="BR51" i="4" l="1"/>
  <c r="E49" i="10" s="1"/>
  <c r="G49" i="10" s="1"/>
  <c r="BH51" i="4"/>
  <c r="N48" i="10" s="1"/>
  <c r="BG51" i="4" l="1"/>
  <c r="M48" i="10" s="1"/>
  <c r="AW51" i="4"/>
  <c r="D49" i="10" s="1"/>
  <c r="AV51" i="4" l="1"/>
  <c r="C49" i="10" s="1"/>
  <c r="AK51" i="4"/>
  <c r="L48" i="10" s="1"/>
  <c r="AJ51" i="4" l="1"/>
  <c r="K48" i="10" s="1"/>
  <c r="Z51" i="4"/>
  <c r="B49" i="10" s="1"/>
  <c r="Y51" i="4" l="1"/>
  <c r="A49" i="10" s="1"/>
  <c r="DV50" i="4"/>
  <c r="T47" i="10" s="1"/>
  <c r="DU50" i="4" l="1"/>
  <c r="S47" i="10" s="1"/>
  <c r="DK50" i="4"/>
  <c r="J48" i="10" s="1"/>
  <c r="DJ50" i="4" l="1"/>
  <c r="I48" i="10" s="1"/>
  <c r="CZ50" i="4"/>
  <c r="CY50" i="4" l="1"/>
  <c r="CO50" i="4"/>
  <c r="CN50" i="4" l="1"/>
  <c r="CD50" i="4"/>
  <c r="P47" i="10" s="1"/>
  <c r="R50" i="10" s="1"/>
  <c r="CC50" i="4" l="1"/>
  <c r="O47" i="10" s="1"/>
  <c r="Q50" i="10" s="1"/>
  <c r="BS50" i="4"/>
  <c r="F48" i="10" s="1"/>
  <c r="H48" i="10" s="1"/>
  <c r="BR50" i="4" l="1"/>
  <c r="E48" i="10" s="1"/>
  <c r="G48" i="10" s="1"/>
  <c r="BH50" i="4"/>
  <c r="N47" i="10" s="1"/>
  <c r="BG50" i="4" l="1"/>
  <c r="M47" i="10" s="1"/>
  <c r="AW50" i="4"/>
  <c r="D48" i="10" s="1"/>
  <c r="AV50" i="4" l="1"/>
  <c r="C48" i="10" s="1"/>
  <c r="AK50" i="4"/>
  <c r="L47" i="10" s="1"/>
  <c r="AJ50" i="4" l="1"/>
  <c r="K47" i="10" s="1"/>
  <c r="Z50" i="4"/>
  <c r="B48" i="10" s="1"/>
  <c r="Y50" i="4" l="1"/>
  <c r="A48" i="10" s="1"/>
  <c r="DV49" i="4"/>
  <c r="T46" i="10" s="1"/>
  <c r="DU49" i="4" l="1"/>
  <c r="S46" i="10" s="1"/>
  <c r="DK49" i="4"/>
  <c r="J47" i="10" s="1"/>
  <c r="DJ49" i="4" l="1"/>
  <c r="I47" i="10" s="1"/>
  <c r="CZ49" i="4"/>
  <c r="CY49" i="4" l="1"/>
  <c r="CO49" i="4"/>
  <c r="CN49" i="4" l="1"/>
  <c r="CD49" i="4"/>
  <c r="P46" i="10" s="1"/>
  <c r="R49" i="10" s="1"/>
  <c r="CC49" i="4" l="1"/>
  <c r="O46" i="10" s="1"/>
  <c r="Q49" i="10" s="1"/>
  <c r="BS49" i="4"/>
  <c r="F47" i="10" s="1"/>
  <c r="H47" i="10" s="1"/>
  <c r="BR49" i="4" l="1"/>
  <c r="E47" i="10" s="1"/>
  <c r="G47" i="10" s="1"/>
  <c r="BH49" i="4"/>
  <c r="N46" i="10" s="1"/>
  <c r="BG49" i="4" l="1"/>
  <c r="M46" i="10" s="1"/>
  <c r="AW49" i="4"/>
  <c r="D47" i="10" s="1"/>
  <c r="AV49" i="4" l="1"/>
  <c r="C47" i="10" s="1"/>
  <c r="AK49" i="4"/>
  <c r="L46" i="10" s="1"/>
  <c r="AJ49" i="4" l="1"/>
  <c r="K46" i="10" s="1"/>
  <c r="Z49" i="4"/>
  <c r="B47" i="10" s="1"/>
  <c r="Y49" i="4" l="1"/>
  <c r="A47" i="10" s="1"/>
  <c r="DV48" i="4"/>
  <c r="T45" i="10" s="1"/>
  <c r="DU48" i="4" l="1"/>
  <c r="S45" i="10" s="1"/>
  <c r="DK48" i="4"/>
  <c r="J46" i="10" s="1"/>
  <c r="DJ48" i="4" l="1"/>
  <c r="I46" i="10" s="1"/>
  <c r="CZ48" i="4"/>
  <c r="CY48" i="4" l="1"/>
  <c r="CO48" i="4"/>
  <c r="CN48" i="4" l="1"/>
  <c r="CD48" i="4"/>
  <c r="P45" i="10" s="1"/>
  <c r="R48" i="10" s="1"/>
  <c r="CC48" i="4" l="1"/>
  <c r="O45" i="10" s="1"/>
  <c r="Q48" i="10" s="1"/>
  <c r="BS48" i="4"/>
  <c r="F46" i="10" s="1"/>
  <c r="H46" i="10" s="1"/>
  <c r="BR48" i="4" l="1"/>
  <c r="E46" i="10" s="1"/>
  <c r="G46" i="10" s="1"/>
  <c r="BH48" i="4"/>
  <c r="N45" i="10" s="1"/>
  <c r="BG48" i="4" l="1"/>
  <c r="M45" i="10" s="1"/>
  <c r="AW48" i="4"/>
  <c r="D46" i="10" s="1"/>
  <c r="AV48" i="4" l="1"/>
  <c r="C46" i="10" s="1"/>
  <c r="AK48" i="4"/>
  <c r="L45" i="10" s="1"/>
  <c r="AJ48" i="4" l="1"/>
  <c r="K45" i="10" s="1"/>
  <c r="Z48" i="4"/>
  <c r="B46" i="10" s="1"/>
  <c r="Y48" i="4" l="1"/>
  <c r="A46" i="10" s="1"/>
  <c r="DV47" i="4"/>
  <c r="T44" i="10" s="1"/>
  <c r="DU47" i="4" l="1"/>
  <c r="S44" i="10" s="1"/>
  <c r="DK47" i="4"/>
  <c r="J45" i="10" s="1"/>
  <c r="DJ47" i="4" l="1"/>
  <c r="I45" i="10" s="1"/>
  <c r="CZ47" i="4"/>
  <c r="CY47" i="4" l="1"/>
  <c r="CO47" i="4"/>
  <c r="CN47" i="4" l="1"/>
  <c r="CD47" i="4"/>
  <c r="P44" i="10" s="1"/>
  <c r="R47" i="10" s="1"/>
  <c r="CC47" i="4" l="1"/>
  <c r="O44" i="10" s="1"/>
  <c r="Q47" i="10" s="1"/>
  <c r="BS47" i="4"/>
  <c r="F45" i="10" s="1"/>
  <c r="H45" i="10" s="1"/>
  <c r="BR47" i="4" l="1"/>
  <c r="E45" i="10" s="1"/>
  <c r="G45" i="10" s="1"/>
  <c r="BH47" i="4"/>
  <c r="N44" i="10" s="1"/>
  <c r="BG47" i="4" l="1"/>
  <c r="M44" i="10" s="1"/>
  <c r="AW47" i="4"/>
  <c r="D45" i="10" s="1"/>
  <c r="AV47" i="4" l="1"/>
  <c r="C45" i="10" s="1"/>
  <c r="AK47" i="4"/>
  <c r="L44" i="10" s="1"/>
  <c r="AJ47" i="4" l="1"/>
  <c r="K44" i="10" s="1"/>
  <c r="Z47" i="4"/>
  <c r="B45" i="10" s="1"/>
  <c r="Y47" i="4" l="1"/>
  <c r="A45" i="10" s="1"/>
  <c r="DV46" i="4"/>
  <c r="T43" i="10" s="1"/>
  <c r="DU46" i="4" l="1"/>
  <c r="S43" i="10" s="1"/>
  <c r="DK46" i="4"/>
  <c r="J44" i="10" s="1"/>
  <c r="DJ46" i="4" l="1"/>
  <c r="I44" i="10" s="1"/>
  <c r="CZ46" i="4"/>
  <c r="CY46" i="4" l="1"/>
  <c r="CO46" i="4"/>
  <c r="CN46" i="4" l="1"/>
  <c r="CD46" i="4"/>
  <c r="P43" i="10" s="1"/>
  <c r="R46" i="10" s="1"/>
  <c r="CC46" i="4" l="1"/>
  <c r="O43" i="10" s="1"/>
  <c r="Q46" i="10" s="1"/>
  <c r="BS46" i="4"/>
  <c r="F44" i="10" s="1"/>
  <c r="H44" i="10" s="1"/>
  <c r="BR46" i="4" l="1"/>
  <c r="E44" i="10" s="1"/>
  <c r="G44" i="10" s="1"/>
  <c r="BH46" i="4"/>
  <c r="N43" i="10" s="1"/>
  <c r="BG46" i="4" l="1"/>
  <c r="M43" i="10" s="1"/>
  <c r="AW46" i="4"/>
  <c r="D44" i="10" s="1"/>
  <c r="AV46" i="4" l="1"/>
  <c r="C44" i="10" s="1"/>
  <c r="AK46" i="4"/>
  <c r="L43" i="10" s="1"/>
  <c r="AJ46" i="4" l="1"/>
  <c r="K43" i="10" s="1"/>
  <c r="Z46" i="4"/>
  <c r="B44" i="10" s="1"/>
  <c r="Y46" i="4" l="1"/>
  <c r="A44" i="10" s="1"/>
  <c r="DV45" i="4"/>
  <c r="T42" i="10" s="1"/>
  <c r="DU45" i="4" l="1"/>
  <c r="S42" i="10" s="1"/>
  <c r="DK45" i="4"/>
  <c r="J43" i="10" s="1"/>
  <c r="DJ45" i="4" l="1"/>
  <c r="I43" i="10" s="1"/>
  <c r="CZ45" i="4"/>
  <c r="CY45" i="4" l="1"/>
  <c r="CO45" i="4"/>
  <c r="CN45" i="4" l="1"/>
  <c r="CD45" i="4"/>
  <c r="P42" i="10" s="1"/>
  <c r="R45" i="10" s="1"/>
  <c r="CC45" i="4" l="1"/>
  <c r="O42" i="10" s="1"/>
  <c r="Q45" i="10" s="1"/>
  <c r="BS45" i="4"/>
  <c r="F43" i="10" s="1"/>
  <c r="H43" i="10" s="1"/>
  <c r="BR45" i="4" l="1"/>
  <c r="E43" i="10" s="1"/>
  <c r="G43" i="10" s="1"/>
  <c r="BH45" i="4"/>
  <c r="N42" i="10" s="1"/>
  <c r="BG45" i="4" l="1"/>
  <c r="M42" i="10" s="1"/>
  <c r="AW45" i="4"/>
  <c r="D43" i="10" s="1"/>
  <c r="AV45" i="4" l="1"/>
  <c r="C43" i="10" s="1"/>
  <c r="AK45" i="4"/>
  <c r="L42" i="10" s="1"/>
  <c r="AJ45" i="4" l="1"/>
  <c r="K42" i="10" s="1"/>
  <c r="Z45" i="4"/>
  <c r="B43" i="10" s="1"/>
  <c r="Y45" i="4" l="1"/>
  <c r="A43" i="10" s="1"/>
  <c r="DV44" i="4"/>
  <c r="T41" i="10" s="1"/>
  <c r="DU44" i="4" l="1"/>
  <c r="S41" i="10" s="1"/>
  <c r="DK44" i="4"/>
  <c r="J42" i="10" s="1"/>
  <c r="DJ44" i="4" l="1"/>
  <c r="I42" i="10" s="1"/>
  <c r="CZ44" i="4"/>
  <c r="CY44" i="4" l="1"/>
  <c r="CO44" i="4"/>
  <c r="CN44" i="4" l="1"/>
  <c r="CD44" i="4"/>
  <c r="P41" i="10" s="1"/>
  <c r="R44" i="10" s="1"/>
  <c r="CC44" i="4" l="1"/>
  <c r="O41" i="10" s="1"/>
  <c r="Q44" i="10" s="1"/>
  <c r="BS44" i="4"/>
  <c r="F42" i="10" s="1"/>
  <c r="H42" i="10" s="1"/>
  <c r="BR44" i="4" l="1"/>
  <c r="E42" i="10" s="1"/>
  <c r="G42" i="10" s="1"/>
  <c r="BH44" i="4"/>
  <c r="N41" i="10" s="1"/>
  <c r="BG44" i="4" l="1"/>
  <c r="M41" i="10" s="1"/>
  <c r="AW44" i="4"/>
  <c r="D42" i="10" s="1"/>
  <c r="AV44" i="4" l="1"/>
  <c r="C42" i="10" s="1"/>
  <c r="AK44" i="4"/>
  <c r="L41" i="10" s="1"/>
  <c r="AJ44" i="4" l="1"/>
  <c r="K41" i="10" s="1"/>
  <c r="Z44" i="4"/>
  <c r="B42" i="10" s="1"/>
  <c r="Y44" i="4" l="1"/>
  <c r="A42" i="10" s="1"/>
  <c r="DV43" i="4"/>
  <c r="T40" i="10" s="1"/>
  <c r="DU43" i="4" l="1"/>
  <c r="S40" i="10" s="1"/>
  <c r="DK43" i="4"/>
  <c r="J41" i="10" s="1"/>
  <c r="DJ43" i="4" l="1"/>
  <c r="I41" i="10" s="1"/>
  <c r="CZ43" i="4"/>
  <c r="CY43" i="4" l="1"/>
  <c r="CO43" i="4"/>
  <c r="CN43" i="4" l="1"/>
  <c r="CD43" i="4"/>
  <c r="P40" i="10" s="1"/>
  <c r="R43" i="10" s="1"/>
  <c r="CC43" i="4" l="1"/>
  <c r="O40" i="10" s="1"/>
  <c r="Q43" i="10" s="1"/>
  <c r="BS43" i="4"/>
  <c r="F41" i="10" s="1"/>
  <c r="H41" i="10" s="1"/>
  <c r="BR43" i="4" l="1"/>
  <c r="E41" i="10" s="1"/>
  <c r="G41" i="10" s="1"/>
  <c r="BH43" i="4"/>
  <c r="N40" i="10" s="1"/>
  <c r="BG43" i="4" l="1"/>
  <c r="M40" i="10" s="1"/>
  <c r="AW43" i="4"/>
  <c r="D41" i="10" s="1"/>
  <c r="AV43" i="4" l="1"/>
  <c r="C41" i="10" s="1"/>
  <c r="AK43" i="4"/>
  <c r="L40" i="10" s="1"/>
  <c r="AJ43" i="4" l="1"/>
  <c r="K40" i="10" s="1"/>
  <c r="Z43" i="4"/>
  <c r="B41" i="10" s="1"/>
  <c r="Y43" i="4" l="1"/>
  <c r="A41" i="10" s="1"/>
  <c r="DV42" i="4"/>
  <c r="T39" i="10" s="1"/>
  <c r="DU42" i="4" l="1"/>
  <c r="S39" i="10" s="1"/>
  <c r="DK42" i="4"/>
  <c r="J40" i="10" s="1"/>
  <c r="DJ42" i="4" l="1"/>
  <c r="I40" i="10" s="1"/>
  <c r="CZ42" i="4"/>
  <c r="CY42" i="4" l="1"/>
  <c r="CO42" i="4"/>
  <c r="CN42" i="4" l="1"/>
  <c r="CD42" i="4"/>
  <c r="P39" i="10" s="1"/>
  <c r="R42" i="10" s="1"/>
  <c r="CC42" i="4" l="1"/>
  <c r="O39" i="10" s="1"/>
  <c r="Q42" i="10" s="1"/>
  <c r="BS42" i="4"/>
  <c r="F40" i="10" s="1"/>
  <c r="H40" i="10" s="1"/>
  <c r="BR42" i="4" l="1"/>
  <c r="E40" i="10" s="1"/>
  <c r="G40" i="10" s="1"/>
  <c r="BH42" i="4"/>
  <c r="N39" i="10" s="1"/>
  <c r="BG42" i="4" l="1"/>
  <c r="M39" i="10" s="1"/>
  <c r="AW42" i="4"/>
  <c r="D40" i="10" s="1"/>
  <c r="AV42" i="4" l="1"/>
  <c r="C40" i="10" s="1"/>
  <c r="AK42" i="4"/>
  <c r="L39" i="10" s="1"/>
  <c r="AJ42" i="4" l="1"/>
  <c r="K39" i="10" s="1"/>
  <c r="Z42" i="4"/>
  <c r="B40" i="10" s="1"/>
  <c r="Y42" i="4" l="1"/>
  <c r="A40" i="10" s="1"/>
  <c r="DV41" i="4"/>
  <c r="T38" i="10" s="1"/>
  <c r="DU41" i="4" l="1"/>
  <c r="S38" i="10" s="1"/>
  <c r="DK41" i="4"/>
  <c r="J39" i="10" s="1"/>
  <c r="DJ41" i="4" l="1"/>
  <c r="I39" i="10" s="1"/>
  <c r="CZ41" i="4"/>
  <c r="CY41" i="4" l="1"/>
  <c r="CO41" i="4"/>
  <c r="CN41" i="4" l="1"/>
  <c r="CD41" i="4"/>
  <c r="P38" i="10" s="1"/>
  <c r="R41" i="10" s="1"/>
  <c r="CC41" i="4" l="1"/>
  <c r="O38" i="10" s="1"/>
  <c r="Q41" i="10" s="1"/>
  <c r="BS41" i="4"/>
  <c r="F39" i="10" s="1"/>
  <c r="H39" i="10" s="1"/>
  <c r="BR41" i="4" l="1"/>
  <c r="E39" i="10" s="1"/>
  <c r="G39" i="10" s="1"/>
  <c r="BH41" i="4"/>
  <c r="N38" i="10" s="1"/>
  <c r="BG41" i="4" l="1"/>
  <c r="M38" i="10" s="1"/>
  <c r="AW41" i="4"/>
  <c r="D39" i="10" s="1"/>
  <c r="AV41" i="4" l="1"/>
  <c r="C39" i="10" s="1"/>
  <c r="AK41" i="4"/>
  <c r="L38" i="10" s="1"/>
  <c r="AJ41" i="4" l="1"/>
  <c r="K38" i="10" s="1"/>
  <c r="Z41" i="4"/>
  <c r="B39" i="10" s="1"/>
  <c r="Y41" i="4" l="1"/>
  <c r="A39" i="10" s="1"/>
  <c r="DV40" i="4"/>
  <c r="T37" i="10" s="1"/>
  <c r="DU40" i="4" l="1"/>
  <c r="S37" i="10" s="1"/>
  <c r="DK40" i="4"/>
  <c r="J38" i="10" s="1"/>
  <c r="DJ40" i="4" l="1"/>
  <c r="I38" i="10" s="1"/>
  <c r="CZ40" i="4"/>
  <c r="CY40" i="4" l="1"/>
  <c r="CO40" i="4"/>
  <c r="CN40" i="4" l="1"/>
  <c r="CD40" i="4"/>
  <c r="P37" i="10" s="1"/>
  <c r="R40" i="10" s="1"/>
  <c r="CC40" i="4" l="1"/>
  <c r="O37" i="10" s="1"/>
  <c r="Q40" i="10" s="1"/>
  <c r="BS40" i="4"/>
  <c r="F38" i="10" s="1"/>
  <c r="H38" i="10" s="1"/>
  <c r="BR40" i="4" l="1"/>
  <c r="E38" i="10" s="1"/>
  <c r="G38" i="10" s="1"/>
  <c r="BH40" i="4"/>
  <c r="N37" i="10" s="1"/>
  <c r="BG40" i="4" l="1"/>
  <c r="M37" i="10" s="1"/>
  <c r="AW40" i="4"/>
  <c r="D38" i="10" s="1"/>
  <c r="AV40" i="4" l="1"/>
  <c r="C38" i="10" s="1"/>
  <c r="AK40" i="4"/>
  <c r="L37" i="10" s="1"/>
  <c r="AJ40" i="4" l="1"/>
  <c r="K37" i="10" s="1"/>
  <c r="Z40" i="4"/>
  <c r="B38" i="10" s="1"/>
  <c r="Y40" i="4" l="1"/>
  <c r="A38" i="10" s="1"/>
  <c r="DV39" i="4"/>
  <c r="T36" i="10" s="1"/>
  <c r="DU39" i="4" l="1"/>
  <c r="S36" i="10" s="1"/>
  <c r="DK39" i="4"/>
  <c r="J37" i="10" s="1"/>
  <c r="DJ39" i="4" l="1"/>
  <c r="I37" i="10" s="1"/>
  <c r="CZ39" i="4"/>
  <c r="CY39" i="4" l="1"/>
  <c r="CO39" i="4"/>
  <c r="CN39" i="4" l="1"/>
  <c r="CD39" i="4"/>
  <c r="P36" i="10" s="1"/>
  <c r="R39" i="10" s="1"/>
  <c r="CC39" i="4" l="1"/>
  <c r="O36" i="10" s="1"/>
  <c r="Q39" i="10" s="1"/>
  <c r="BS39" i="4"/>
  <c r="F37" i="10" s="1"/>
  <c r="H37" i="10" s="1"/>
  <c r="BR39" i="4" l="1"/>
  <c r="E37" i="10" s="1"/>
  <c r="G37" i="10" s="1"/>
  <c r="BH39" i="4"/>
  <c r="N36" i="10" s="1"/>
  <c r="BG39" i="4" l="1"/>
  <c r="M36" i="10" s="1"/>
  <c r="AW39" i="4"/>
  <c r="D37" i="10" s="1"/>
  <c r="AV39" i="4" l="1"/>
  <c r="C37" i="10" s="1"/>
  <c r="AK39" i="4"/>
  <c r="L36" i="10" s="1"/>
  <c r="AJ39" i="4" l="1"/>
  <c r="K36" i="10" s="1"/>
  <c r="Z39" i="4"/>
  <c r="B37" i="10" s="1"/>
  <c r="Y39" i="4" l="1"/>
  <c r="A37" i="10" s="1"/>
  <c r="DV38" i="4"/>
  <c r="T35" i="10" s="1"/>
  <c r="DU38" i="4" l="1"/>
  <c r="S35" i="10" s="1"/>
  <c r="DK38" i="4"/>
  <c r="J36" i="10" s="1"/>
  <c r="DJ38" i="4" l="1"/>
  <c r="I36" i="10" s="1"/>
  <c r="CZ38" i="4"/>
  <c r="CY38" i="4" l="1"/>
  <c r="CO38" i="4"/>
  <c r="CN38" i="4" l="1"/>
  <c r="CD38" i="4"/>
  <c r="P35" i="10" s="1"/>
  <c r="R38" i="10" s="1"/>
  <c r="CC38" i="4" l="1"/>
  <c r="O35" i="10" s="1"/>
  <c r="Q38" i="10" s="1"/>
  <c r="BS38" i="4"/>
  <c r="F36" i="10" s="1"/>
  <c r="H36" i="10" s="1"/>
  <c r="BR38" i="4" l="1"/>
  <c r="E36" i="10" s="1"/>
  <c r="G36" i="10" s="1"/>
  <c r="BH38" i="4"/>
  <c r="N35" i="10" s="1"/>
  <c r="BG38" i="4" l="1"/>
  <c r="M35" i="10" s="1"/>
  <c r="AW38" i="4"/>
  <c r="D36" i="10" s="1"/>
  <c r="AV38" i="4" l="1"/>
  <c r="C36" i="10" s="1"/>
  <c r="AK38" i="4"/>
  <c r="L35" i="10" s="1"/>
  <c r="AJ38" i="4" l="1"/>
  <c r="K35" i="10" s="1"/>
  <c r="Z38" i="4"/>
  <c r="B36" i="10" s="1"/>
  <c r="Y38" i="4" l="1"/>
  <c r="A36" i="10" s="1"/>
  <c r="DV37" i="4"/>
  <c r="T34" i="10" s="1"/>
  <c r="DU37" i="4" l="1"/>
  <c r="S34" i="10" s="1"/>
  <c r="DK37" i="4"/>
  <c r="J35" i="10" s="1"/>
  <c r="DJ37" i="4" l="1"/>
  <c r="I35" i="10" s="1"/>
  <c r="CZ37" i="4"/>
  <c r="CY37" i="4" l="1"/>
  <c r="CO37" i="4"/>
  <c r="CN37" i="4" l="1"/>
  <c r="CD37" i="4"/>
  <c r="P34" i="10" s="1"/>
  <c r="R37" i="10" s="1"/>
  <c r="CC37" i="4" l="1"/>
  <c r="O34" i="10" s="1"/>
  <c r="Q37" i="10" s="1"/>
  <c r="BS37" i="4"/>
  <c r="F35" i="10" s="1"/>
  <c r="H35" i="10" s="1"/>
  <c r="BR37" i="4" l="1"/>
  <c r="E35" i="10" s="1"/>
  <c r="G35" i="10" s="1"/>
  <c r="BH37" i="4"/>
  <c r="N34" i="10" s="1"/>
  <c r="BG37" i="4" l="1"/>
  <c r="M34" i="10" s="1"/>
  <c r="AW37" i="4"/>
  <c r="D35" i="10" s="1"/>
  <c r="AV37" i="4" l="1"/>
  <c r="C35" i="10" s="1"/>
  <c r="AK37" i="4"/>
  <c r="L34" i="10" s="1"/>
  <c r="AJ37" i="4" l="1"/>
  <c r="K34" i="10" s="1"/>
  <c r="Z37" i="4"/>
  <c r="B35" i="10" s="1"/>
  <c r="Y37" i="4" l="1"/>
  <c r="A35" i="10" s="1"/>
  <c r="DV36" i="4"/>
  <c r="T33" i="10" s="1"/>
  <c r="DU36" i="4" l="1"/>
  <c r="S33" i="10" s="1"/>
  <c r="DK36" i="4"/>
  <c r="J34" i="10" s="1"/>
  <c r="DJ36" i="4" l="1"/>
  <c r="I34" i="10" s="1"/>
  <c r="CZ36" i="4"/>
  <c r="CY36" i="4" l="1"/>
  <c r="CO36" i="4"/>
  <c r="CN36" i="4" l="1"/>
  <c r="CD36" i="4"/>
  <c r="P33" i="10" s="1"/>
  <c r="R36" i="10" s="1"/>
  <c r="CC36" i="4" l="1"/>
  <c r="O33" i="10" s="1"/>
  <c r="Q36" i="10" s="1"/>
  <c r="BS36" i="4"/>
  <c r="F34" i="10" s="1"/>
  <c r="H34" i="10" s="1"/>
  <c r="BR36" i="4" l="1"/>
  <c r="E34" i="10" s="1"/>
  <c r="G34" i="10" s="1"/>
  <c r="BH36" i="4"/>
  <c r="N33" i="10" s="1"/>
  <c r="BG36" i="4" l="1"/>
  <c r="M33" i="10" s="1"/>
  <c r="AW36" i="4"/>
  <c r="D34" i="10" s="1"/>
  <c r="AV36" i="4" l="1"/>
  <c r="C34" i="10" s="1"/>
  <c r="AK36" i="4"/>
  <c r="L33" i="10" s="1"/>
  <c r="AJ36" i="4" l="1"/>
  <c r="K33" i="10" s="1"/>
  <c r="Z36" i="4"/>
  <c r="B34" i="10" s="1"/>
  <c r="Y36" i="4" l="1"/>
  <c r="A34" i="10" s="1"/>
  <c r="DV35" i="4"/>
  <c r="T32" i="10" s="1"/>
  <c r="DU35" i="4" l="1"/>
  <c r="S32" i="10" s="1"/>
  <c r="DK35" i="4"/>
  <c r="J33" i="10" s="1"/>
  <c r="DJ35" i="4" l="1"/>
  <c r="I33" i="10" s="1"/>
  <c r="CZ35" i="4"/>
  <c r="CY35" i="4" l="1"/>
  <c r="CO35" i="4"/>
  <c r="CN35" i="4" l="1"/>
  <c r="CD35" i="4"/>
  <c r="P32" i="10" s="1"/>
  <c r="R35" i="10" s="1"/>
  <c r="CC35" i="4" l="1"/>
  <c r="O32" i="10" s="1"/>
  <c r="Q35" i="10" s="1"/>
  <c r="BS35" i="4"/>
  <c r="F33" i="10" s="1"/>
  <c r="H33" i="10" s="1"/>
  <c r="BR35" i="4" l="1"/>
  <c r="E33" i="10" s="1"/>
  <c r="G33" i="10" s="1"/>
  <c r="BH35" i="4"/>
  <c r="N32" i="10" s="1"/>
  <c r="BG35" i="4" l="1"/>
  <c r="M32" i="10" s="1"/>
  <c r="AW35" i="4"/>
  <c r="D33" i="10" s="1"/>
  <c r="AV35" i="4" l="1"/>
  <c r="C33" i="10" s="1"/>
  <c r="AK35" i="4"/>
  <c r="L32" i="10" s="1"/>
  <c r="AJ35" i="4" l="1"/>
  <c r="K32" i="10" s="1"/>
  <c r="Z35" i="4"/>
  <c r="B33" i="10" s="1"/>
  <c r="Y35" i="4" l="1"/>
  <c r="A33" i="10" s="1"/>
  <c r="DV34" i="4"/>
  <c r="T31" i="10" s="1"/>
  <c r="DU34" i="4" l="1"/>
  <c r="S31" i="10" s="1"/>
  <c r="DK34" i="4"/>
  <c r="J32" i="10" s="1"/>
  <c r="DJ34" i="4" l="1"/>
  <c r="I32" i="10" s="1"/>
  <c r="CZ34" i="4"/>
  <c r="CY34" i="4" l="1"/>
  <c r="CO34" i="4"/>
  <c r="CN34" i="4" l="1"/>
  <c r="CD34" i="4"/>
  <c r="P31" i="10" s="1"/>
  <c r="R34" i="10" s="1"/>
  <c r="CC34" i="4" l="1"/>
  <c r="O31" i="10" s="1"/>
  <c r="Q34" i="10" s="1"/>
  <c r="BS34" i="4"/>
  <c r="F32" i="10" s="1"/>
  <c r="H32" i="10" s="1"/>
  <c r="BR34" i="4" l="1"/>
  <c r="E32" i="10" s="1"/>
  <c r="G32" i="10" s="1"/>
  <c r="BH34" i="4"/>
  <c r="N31" i="10" s="1"/>
  <c r="BG34" i="4" l="1"/>
  <c r="M31" i="10" s="1"/>
  <c r="AW34" i="4"/>
  <c r="D32" i="10" s="1"/>
  <c r="AV34" i="4" l="1"/>
  <c r="C32" i="10" s="1"/>
  <c r="AK34" i="4"/>
  <c r="L31" i="10" s="1"/>
  <c r="AJ34" i="4" l="1"/>
  <c r="K31" i="10" s="1"/>
  <c r="Z34" i="4"/>
  <c r="B32" i="10" s="1"/>
  <c r="Y34" i="4" l="1"/>
  <c r="A32" i="10" s="1"/>
  <c r="DV33" i="4"/>
  <c r="T30" i="10" s="1"/>
  <c r="DU33" i="4" l="1"/>
  <c r="S30" i="10" s="1"/>
  <c r="DK33" i="4"/>
  <c r="J31" i="10" s="1"/>
  <c r="DJ33" i="4" l="1"/>
  <c r="I31" i="10" s="1"/>
  <c r="CZ33" i="4"/>
  <c r="CY33" i="4" l="1"/>
  <c r="CO33" i="4"/>
  <c r="CN33" i="4" l="1"/>
  <c r="CD33" i="4"/>
  <c r="P30" i="10" s="1"/>
  <c r="R33" i="10" s="1"/>
  <c r="CC33" i="4" l="1"/>
  <c r="O30" i="10" s="1"/>
  <c r="Q33" i="10" s="1"/>
  <c r="BS33" i="4"/>
  <c r="F31" i="10" s="1"/>
  <c r="H31" i="10" s="1"/>
  <c r="BR33" i="4" l="1"/>
  <c r="E31" i="10" s="1"/>
  <c r="G31" i="10" s="1"/>
  <c r="BH33" i="4"/>
  <c r="N30" i="10" s="1"/>
  <c r="BG33" i="4" l="1"/>
  <c r="M30" i="10" s="1"/>
  <c r="AW33" i="4"/>
  <c r="D31" i="10" s="1"/>
  <c r="AV33" i="4" l="1"/>
  <c r="C31" i="10" s="1"/>
  <c r="AK33" i="4"/>
  <c r="L30" i="10" s="1"/>
  <c r="AJ33" i="4" l="1"/>
  <c r="K30" i="10" s="1"/>
  <c r="Z33" i="4"/>
  <c r="B31" i="10" s="1"/>
  <c r="Y33" i="4" l="1"/>
  <c r="A31" i="10" s="1"/>
  <c r="DV32" i="4"/>
  <c r="T29" i="10" s="1"/>
  <c r="DU32" i="4" l="1"/>
  <c r="S29" i="10" s="1"/>
  <c r="DK32" i="4"/>
  <c r="J30" i="10" s="1"/>
  <c r="DJ32" i="4" l="1"/>
  <c r="I30" i="10" s="1"/>
  <c r="CZ32" i="4"/>
  <c r="CY32" i="4" l="1"/>
  <c r="CO32" i="4"/>
  <c r="CN32" i="4" l="1"/>
  <c r="CD32" i="4"/>
  <c r="P29" i="10" s="1"/>
  <c r="R32" i="10" s="1"/>
  <c r="CC32" i="4" l="1"/>
  <c r="O29" i="10" s="1"/>
  <c r="Q32" i="10" s="1"/>
  <c r="BS32" i="4"/>
  <c r="F30" i="10" s="1"/>
  <c r="H30" i="10" s="1"/>
  <c r="BR32" i="4" l="1"/>
  <c r="E30" i="10" s="1"/>
  <c r="G30" i="10" s="1"/>
  <c r="BH32" i="4"/>
  <c r="N29" i="10" s="1"/>
  <c r="BG32" i="4" l="1"/>
  <c r="M29" i="10" s="1"/>
  <c r="AW32" i="4"/>
  <c r="D30" i="10" s="1"/>
  <c r="AV32" i="4" l="1"/>
  <c r="C30" i="10" s="1"/>
  <c r="AK32" i="4"/>
  <c r="L29" i="10" s="1"/>
  <c r="AJ32" i="4" l="1"/>
  <c r="K29" i="10" s="1"/>
  <c r="Z32" i="4"/>
  <c r="B30" i="10" s="1"/>
  <c r="Y32" i="4" l="1"/>
  <c r="A30" i="10" s="1"/>
  <c r="DV31" i="4"/>
  <c r="T28" i="10" s="1"/>
  <c r="DU31" i="4" l="1"/>
  <c r="S28" i="10" s="1"/>
  <c r="DK31" i="4"/>
  <c r="J29" i="10" s="1"/>
  <c r="DJ31" i="4" l="1"/>
  <c r="I29" i="10" s="1"/>
  <c r="CZ31" i="4"/>
  <c r="CY31" i="4" l="1"/>
  <c r="CO31" i="4"/>
  <c r="CN31" i="4" l="1"/>
  <c r="CD31" i="4"/>
  <c r="P28" i="10" s="1"/>
  <c r="R31" i="10" s="1"/>
  <c r="CC31" i="4" l="1"/>
  <c r="O28" i="10" s="1"/>
  <c r="Q31" i="10" s="1"/>
  <c r="BS31" i="4"/>
  <c r="F29" i="10" s="1"/>
  <c r="H29" i="10" s="1"/>
  <c r="BR31" i="4" l="1"/>
  <c r="E29" i="10" s="1"/>
  <c r="G29" i="10" s="1"/>
  <c r="BH31" i="4"/>
  <c r="N28" i="10" s="1"/>
  <c r="BG31" i="4" l="1"/>
  <c r="M28" i="10" s="1"/>
  <c r="AW31" i="4"/>
  <c r="D29" i="10" s="1"/>
  <c r="AV31" i="4" l="1"/>
  <c r="C29" i="10" s="1"/>
  <c r="AK31" i="4"/>
  <c r="L28" i="10" s="1"/>
  <c r="AJ31" i="4" l="1"/>
  <c r="K28" i="10" s="1"/>
  <c r="Z31" i="4"/>
  <c r="B29" i="10" s="1"/>
  <c r="Y31" i="4" l="1"/>
  <c r="A29" i="10" s="1"/>
  <c r="DV30" i="4"/>
  <c r="T27" i="10" s="1"/>
  <c r="DU30" i="4" l="1"/>
  <c r="S27" i="10" s="1"/>
  <c r="DK30" i="4"/>
  <c r="J28" i="10" s="1"/>
  <c r="DJ30" i="4" l="1"/>
  <c r="I28" i="10" s="1"/>
  <c r="CZ30" i="4"/>
  <c r="CY30" i="4" l="1"/>
  <c r="CO30" i="4"/>
  <c r="CN30" i="4" l="1"/>
  <c r="CD30" i="4"/>
  <c r="P27" i="10" s="1"/>
  <c r="R30" i="10" s="1"/>
  <c r="CC30" i="4" l="1"/>
  <c r="O27" i="10" s="1"/>
  <c r="Q30" i="10" s="1"/>
  <c r="BS30" i="4"/>
  <c r="F28" i="10" s="1"/>
  <c r="H28" i="10" s="1"/>
  <c r="BR30" i="4" l="1"/>
  <c r="E28" i="10" s="1"/>
  <c r="G28" i="10" s="1"/>
  <c r="BH30" i="4"/>
  <c r="N27" i="10" s="1"/>
  <c r="BG30" i="4" l="1"/>
  <c r="M27" i="10" s="1"/>
  <c r="AW30" i="4"/>
  <c r="D28" i="10" s="1"/>
  <c r="AV30" i="4" l="1"/>
  <c r="C28" i="10" s="1"/>
  <c r="AK30" i="4"/>
  <c r="L27" i="10" s="1"/>
  <c r="AJ30" i="4" l="1"/>
  <c r="K27" i="10" s="1"/>
  <c r="Z30" i="4"/>
  <c r="B28" i="10" s="1"/>
  <c r="Y30" i="4" l="1"/>
  <c r="A28" i="10" s="1"/>
  <c r="DV29" i="4"/>
  <c r="T26" i="10" s="1"/>
  <c r="DU29" i="4" l="1"/>
  <c r="S26" i="10" s="1"/>
  <c r="DK29" i="4"/>
  <c r="J27" i="10" s="1"/>
  <c r="DJ29" i="4" l="1"/>
  <c r="I27" i="10" s="1"/>
  <c r="CZ29" i="4"/>
  <c r="CY29" i="4" l="1"/>
  <c r="CO29" i="4"/>
  <c r="CN29" i="4" l="1"/>
  <c r="CD29" i="4"/>
  <c r="P26" i="10" s="1"/>
  <c r="R29" i="10" s="1"/>
  <c r="CC29" i="4" l="1"/>
  <c r="O26" i="10" s="1"/>
  <c r="Q29" i="10" s="1"/>
  <c r="BS29" i="4"/>
  <c r="F27" i="10" s="1"/>
  <c r="H27" i="10" s="1"/>
  <c r="BR29" i="4" l="1"/>
  <c r="E27" i="10" s="1"/>
  <c r="G27" i="10" s="1"/>
  <c r="BH29" i="4"/>
  <c r="N26" i="10" s="1"/>
  <c r="BG29" i="4" l="1"/>
  <c r="M26" i="10" s="1"/>
  <c r="AW29" i="4"/>
  <c r="D27" i="10" s="1"/>
  <c r="AV29" i="4" l="1"/>
  <c r="C27" i="10" s="1"/>
  <c r="AK29" i="4"/>
  <c r="L26" i="10" s="1"/>
  <c r="AJ29" i="4" l="1"/>
  <c r="K26" i="10" s="1"/>
  <c r="Z29" i="4"/>
  <c r="B27" i="10" s="1"/>
  <c r="Y29" i="4" l="1"/>
  <c r="A27" i="10" s="1"/>
  <c r="DV28" i="4"/>
  <c r="T25" i="10" s="1"/>
  <c r="DU28" i="4" l="1"/>
  <c r="S25" i="10" s="1"/>
  <c r="DK28" i="4"/>
  <c r="J26" i="10" s="1"/>
  <c r="DJ28" i="4" l="1"/>
  <c r="I26" i="10" s="1"/>
  <c r="CZ28" i="4"/>
  <c r="CY28" i="4" l="1"/>
  <c r="CO28" i="4"/>
  <c r="CN28" i="4" l="1"/>
  <c r="CD28" i="4"/>
  <c r="P25" i="10" s="1"/>
  <c r="R28" i="10" s="1"/>
  <c r="CC28" i="4" l="1"/>
  <c r="O25" i="10" s="1"/>
  <c r="Q28" i="10" s="1"/>
  <c r="BS28" i="4"/>
  <c r="F26" i="10" s="1"/>
  <c r="H26" i="10" s="1"/>
  <c r="BR28" i="4" l="1"/>
  <c r="E26" i="10" s="1"/>
  <c r="G26" i="10" s="1"/>
  <c r="BH28" i="4"/>
  <c r="N25" i="10" s="1"/>
  <c r="BG28" i="4" l="1"/>
  <c r="M25" i="10" s="1"/>
  <c r="AW28" i="4"/>
  <c r="D26" i="10" s="1"/>
  <c r="AV28" i="4" l="1"/>
  <c r="C26" i="10" s="1"/>
  <c r="AK28" i="4"/>
  <c r="L25" i="10" s="1"/>
  <c r="AJ28" i="4" l="1"/>
  <c r="K25" i="10" s="1"/>
  <c r="Z28" i="4"/>
  <c r="B26" i="10" s="1"/>
  <c r="Y28" i="4" l="1"/>
  <c r="A26" i="10" s="1"/>
  <c r="DV27" i="4"/>
  <c r="T24" i="10" s="1"/>
  <c r="DU27" i="4" l="1"/>
  <c r="S24" i="10" s="1"/>
  <c r="DK27" i="4"/>
  <c r="J25" i="10" s="1"/>
  <c r="DJ27" i="4" l="1"/>
  <c r="I25" i="10" s="1"/>
  <c r="CZ27" i="4"/>
  <c r="CY27" i="4" l="1"/>
  <c r="CO27" i="4"/>
  <c r="CN27" i="4" l="1"/>
  <c r="CD27" i="4"/>
  <c r="P24" i="10" s="1"/>
  <c r="R27" i="10" s="1"/>
  <c r="CC27" i="4" l="1"/>
  <c r="O24" i="10" s="1"/>
  <c r="Q27" i="10" s="1"/>
  <c r="BS27" i="4"/>
  <c r="F25" i="10" s="1"/>
  <c r="H25" i="10" s="1"/>
  <c r="BR27" i="4" l="1"/>
  <c r="E25" i="10" s="1"/>
  <c r="G25" i="10" s="1"/>
  <c r="BH27" i="4"/>
  <c r="N24" i="10" s="1"/>
  <c r="BG27" i="4" l="1"/>
  <c r="M24" i="10" s="1"/>
  <c r="AW27" i="4"/>
  <c r="D25" i="10" s="1"/>
  <c r="AV27" i="4" l="1"/>
  <c r="C25" i="10" s="1"/>
  <c r="AK27" i="4"/>
  <c r="L24" i="10" s="1"/>
  <c r="AJ27" i="4" l="1"/>
  <c r="K24" i="10" s="1"/>
  <c r="Z27" i="4"/>
  <c r="B25" i="10" s="1"/>
  <c r="Y27" i="4" l="1"/>
  <c r="A25" i="10" s="1"/>
  <c r="DV26" i="4"/>
  <c r="T23" i="10" s="1"/>
  <c r="DU26" i="4" l="1"/>
  <c r="S23" i="10" s="1"/>
  <c r="DK26" i="4"/>
  <c r="J24" i="10" s="1"/>
  <c r="DJ26" i="4" l="1"/>
  <c r="I24" i="10" s="1"/>
  <c r="CZ26" i="4"/>
  <c r="CY26" i="4" l="1"/>
  <c r="CO26" i="4"/>
  <c r="CN26" i="4" l="1"/>
  <c r="CD26" i="4"/>
  <c r="P23" i="10" s="1"/>
  <c r="R26" i="10" s="1"/>
  <c r="CC26" i="4" l="1"/>
  <c r="O23" i="10" s="1"/>
  <c r="Q26" i="10" s="1"/>
  <c r="BS26" i="4"/>
  <c r="F24" i="10" s="1"/>
  <c r="H24" i="10" s="1"/>
  <c r="BR26" i="4" l="1"/>
  <c r="E24" i="10" s="1"/>
  <c r="G24" i="10" s="1"/>
  <c r="BH26" i="4"/>
  <c r="N23" i="10" s="1"/>
  <c r="BG26" i="4" l="1"/>
  <c r="M23" i="10" s="1"/>
  <c r="AW26" i="4"/>
  <c r="D24" i="10" s="1"/>
  <c r="AV26" i="4" l="1"/>
  <c r="C24" i="10" s="1"/>
  <c r="AK26" i="4"/>
  <c r="L23" i="10" s="1"/>
  <c r="AJ26" i="4" l="1"/>
  <c r="K23" i="10" s="1"/>
  <c r="Z26" i="4"/>
  <c r="B24" i="10" s="1"/>
  <c r="Y26" i="4" l="1"/>
  <c r="A24" i="10" s="1"/>
  <c r="DV25" i="4"/>
  <c r="T22" i="10" s="1"/>
  <c r="DU25" i="4" l="1"/>
  <c r="S22" i="10" s="1"/>
  <c r="DK25" i="4"/>
  <c r="J23" i="10" s="1"/>
  <c r="DJ25" i="4" l="1"/>
  <c r="I23" i="10" s="1"/>
  <c r="CZ25" i="4"/>
  <c r="CY25" i="4" l="1"/>
  <c r="CO25" i="4"/>
  <c r="CN25" i="4" l="1"/>
  <c r="CD25" i="4"/>
  <c r="P22" i="10" s="1"/>
  <c r="R25" i="10" s="1"/>
  <c r="CC25" i="4" l="1"/>
  <c r="O22" i="10" s="1"/>
  <c r="Q25" i="10" s="1"/>
  <c r="BS25" i="4"/>
  <c r="F23" i="10" s="1"/>
  <c r="H23" i="10" s="1"/>
  <c r="BR25" i="4" l="1"/>
  <c r="E23" i="10" s="1"/>
  <c r="G23" i="10" s="1"/>
  <c r="BH25" i="4"/>
  <c r="N22" i="10" s="1"/>
  <c r="BG25" i="4" l="1"/>
  <c r="M22" i="10" s="1"/>
  <c r="AW25" i="4"/>
  <c r="D23" i="10" s="1"/>
  <c r="AV25" i="4" l="1"/>
  <c r="C23" i="10" s="1"/>
  <c r="AK25" i="4"/>
  <c r="L22" i="10" s="1"/>
  <c r="AJ25" i="4" l="1"/>
  <c r="K22" i="10" s="1"/>
  <c r="Z25" i="4"/>
  <c r="B23" i="10" s="1"/>
  <c r="Y25" i="4" l="1"/>
  <c r="A23" i="10" s="1"/>
  <c r="DV24" i="4"/>
  <c r="T21" i="10" s="1"/>
  <c r="DU24" i="4" l="1"/>
  <c r="S21" i="10" s="1"/>
  <c r="DK24" i="4"/>
  <c r="J22" i="10" s="1"/>
  <c r="DJ24" i="4" l="1"/>
  <c r="I22" i="10" s="1"/>
  <c r="CZ24" i="4"/>
  <c r="CY24" i="4" l="1"/>
  <c r="CO24" i="4"/>
  <c r="CN24" i="4" l="1"/>
  <c r="CD24" i="4"/>
  <c r="P21" i="10" s="1"/>
  <c r="R24" i="10" s="1"/>
  <c r="CC24" i="4" l="1"/>
  <c r="O21" i="10" s="1"/>
  <c r="Q24" i="10" s="1"/>
  <c r="BS24" i="4"/>
  <c r="F22" i="10" s="1"/>
  <c r="H22" i="10" s="1"/>
  <c r="BR24" i="4" l="1"/>
  <c r="E22" i="10" s="1"/>
  <c r="G22" i="10" s="1"/>
  <c r="BH24" i="4"/>
  <c r="N21" i="10" s="1"/>
  <c r="BG24" i="4" l="1"/>
  <c r="M21" i="10" s="1"/>
  <c r="AW24" i="4"/>
  <c r="D22" i="10" s="1"/>
  <c r="AV24" i="4" l="1"/>
  <c r="C22" i="10" s="1"/>
  <c r="AK24" i="4"/>
  <c r="L21" i="10" s="1"/>
  <c r="AJ24" i="4" l="1"/>
  <c r="K21" i="10" s="1"/>
  <c r="Z24" i="4"/>
  <c r="B22" i="10" s="1"/>
  <c r="Y24" i="4" l="1"/>
  <c r="A22" i="10" s="1"/>
  <c r="DV23" i="4"/>
  <c r="T20" i="10" s="1"/>
  <c r="DU23" i="4" l="1"/>
  <c r="S20" i="10" s="1"/>
  <c r="DK23" i="4"/>
  <c r="J21" i="10" s="1"/>
  <c r="DJ23" i="4" l="1"/>
  <c r="I21" i="10" s="1"/>
  <c r="CZ23" i="4"/>
  <c r="CY23" i="4" l="1"/>
  <c r="CO23" i="4"/>
  <c r="CN23" i="4" l="1"/>
  <c r="CD23" i="4"/>
  <c r="P20" i="10" s="1"/>
  <c r="R23" i="10" s="1"/>
  <c r="CC23" i="4" l="1"/>
  <c r="O20" i="10" s="1"/>
  <c r="Q23" i="10" s="1"/>
  <c r="BS23" i="4"/>
  <c r="F21" i="10" s="1"/>
  <c r="H21" i="10" s="1"/>
  <c r="BR23" i="4" l="1"/>
  <c r="E21" i="10" s="1"/>
  <c r="G21" i="10" s="1"/>
  <c r="BH23" i="4"/>
  <c r="N20" i="10" s="1"/>
  <c r="BG23" i="4" l="1"/>
  <c r="M20" i="10" s="1"/>
  <c r="AW23" i="4"/>
  <c r="D21" i="10" s="1"/>
  <c r="AV23" i="4" l="1"/>
  <c r="C21" i="10" s="1"/>
  <c r="AK23" i="4"/>
  <c r="L20" i="10" s="1"/>
  <c r="AJ23" i="4" l="1"/>
  <c r="K20" i="10" s="1"/>
  <c r="Z23" i="4"/>
  <c r="B21" i="10" s="1"/>
  <c r="Y23" i="4" l="1"/>
  <c r="A21" i="10" s="1"/>
  <c r="DV22" i="4"/>
  <c r="T19" i="10" s="1"/>
  <c r="DU22" i="4" l="1"/>
  <c r="S19" i="10" s="1"/>
  <c r="DK22" i="4"/>
  <c r="J20" i="10" s="1"/>
  <c r="DJ22" i="4" l="1"/>
  <c r="I20" i="10" s="1"/>
  <c r="CZ22" i="4"/>
  <c r="CY22" i="4" l="1"/>
  <c r="CO22" i="4"/>
  <c r="CN22" i="4" l="1"/>
  <c r="CD22" i="4"/>
  <c r="P19" i="10" s="1"/>
  <c r="R22" i="10" s="1"/>
  <c r="CC22" i="4" l="1"/>
  <c r="O19" i="10" s="1"/>
  <c r="Q22" i="10" s="1"/>
  <c r="BS22" i="4"/>
  <c r="F20" i="10" s="1"/>
  <c r="H20" i="10" s="1"/>
  <c r="BR22" i="4" l="1"/>
  <c r="E20" i="10" s="1"/>
  <c r="G20" i="10" s="1"/>
  <c r="BH22" i="4"/>
  <c r="N19" i="10" s="1"/>
  <c r="BG22" i="4" l="1"/>
  <c r="M19" i="10" s="1"/>
  <c r="AW22" i="4"/>
  <c r="D20" i="10" s="1"/>
  <c r="AV22" i="4" l="1"/>
  <c r="C20" i="10" s="1"/>
  <c r="AK22" i="4"/>
  <c r="L19" i="10" s="1"/>
  <c r="AJ22" i="4" l="1"/>
  <c r="K19" i="10" s="1"/>
  <c r="Z22" i="4"/>
  <c r="B20" i="10" s="1"/>
  <c r="Y22" i="4" l="1"/>
  <c r="A20" i="10" s="1"/>
  <c r="DV21" i="4"/>
  <c r="T18" i="10" s="1"/>
  <c r="DU21" i="4" l="1"/>
  <c r="S18" i="10" s="1"/>
  <c r="DK21" i="4"/>
  <c r="J19" i="10" s="1"/>
  <c r="DJ21" i="4" l="1"/>
  <c r="I19" i="10" s="1"/>
  <c r="CZ21" i="4"/>
  <c r="CY21" i="4" l="1"/>
  <c r="CO21" i="4"/>
  <c r="CN21" i="4" l="1"/>
  <c r="CD21" i="4"/>
  <c r="P18" i="10" s="1"/>
  <c r="R21" i="10" s="1"/>
  <c r="CC21" i="4" l="1"/>
  <c r="O18" i="10" s="1"/>
  <c r="Q21" i="10" s="1"/>
  <c r="BS21" i="4"/>
  <c r="F19" i="10" s="1"/>
  <c r="H19" i="10" s="1"/>
  <c r="BR21" i="4" l="1"/>
  <c r="E19" i="10" s="1"/>
  <c r="G19" i="10" s="1"/>
  <c r="BH21" i="4"/>
  <c r="N18" i="10" s="1"/>
  <c r="BG21" i="4" l="1"/>
  <c r="M18" i="10" s="1"/>
  <c r="AW21" i="4"/>
  <c r="D19" i="10" s="1"/>
  <c r="AV21" i="4" l="1"/>
  <c r="C19" i="10" s="1"/>
  <c r="AK21" i="4"/>
  <c r="L18" i="10" s="1"/>
  <c r="AJ21" i="4" l="1"/>
  <c r="K18" i="10" s="1"/>
  <c r="Z21" i="4"/>
  <c r="B19" i="10" s="1"/>
  <c r="Y21" i="4" l="1"/>
  <c r="A19" i="10" s="1"/>
  <c r="DV20" i="4"/>
  <c r="T17" i="10" s="1"/>
  <c r="DU20" i="4" l="1"/>
  <c r="S17" i="10" s="1"/>
  <c r="DK20" i="4"/>
  <c r="J18" i="10" s="1"/>
  <c r="DJ20" i="4" l="1"/>
  <c r="I18" i="10" s="1"/>
  <c r="CZ20" i="4"/>
  <c r="CY20" i="4" l="1"/>
  <c r="CO20" i="4"/>
  <c r="CN20" i="4" l="1"/>
  <c r="CD20" i="4"/>
  <c r="P17" i="10" s="1"/>
  <c r="R20" i="10" s="1"/>
  <c r="CC20" i="4" l="1"/>
  <c r="O17" i="10" s="1"/>
  <c r="Q20" i="10" s="1"/>
  <c r="BS20" i="4"/>
  <c r="F18" i="10" s="1"/>
  <c r="H18" i="10" s="1"/>
  <c r="BR20" i="4" l="1"/>
  <c r="E18" i="10" s="1"/>
  <c r="G18" i="10" s="1"/>
  <c r="BH20" i="4"/>
  <c r="N17" i="10" s="1"/>
  <c r="BG20" i="4" l="1"/>
  <c r="M17" i="10" s="1"/>
  <c r="AW20" i="4"/>
  <c r="D18" i="10" s="1"/>
  <c r="AV20" i="4" l="1"/>
  <c r="C18" i="10" s="1"/>
  <c r="AK20" i="4"/>
  <c r="L17" i="10" s="1"/>
  <c r="AJ20" i="4" l="1"/>
  <c r="K17" i="10" s="1"/>
  <c r="Z20" i="4"/>
  <c r="B18" i="10" s="1"/>
  <c r="Y20" i="4" l="1"/>
  <c r="A18" i="10" s="1"/>
  <c r="DV19" i="4"/>
  <c r="T16" i="10" s="1"/>
  <c r="DU19" i="4" l="1"/>
  <c r="S16" i="10" s="1"/>
  <c r="DK19" i="4"/>
  <c r="J17" i="10" s="1"/>
  <c r="DJ19" i="4" l="1"/>
  <c r="I17" i="10" s="1"/>
  <c r="CZ19" i="4"/>
  <c r="CY19" i="4" l="1"/>
  <c r="CO19" i="4"/>
  <c r="CN19" i="4" l="1"/>
  <c r="CD19" i="4"/>
  <c r="P16" i="10" s="1"/>
  <c r="R19" i="10" s="1"/>
  <c r="CC19" i="4" l="1"/>
  <c r="O16" i="10" s="1"/>
  <c r="Q19" i="10" s="1"/>
  <c r="BS19" i="4"/>
  <c r="F17" i="10" s="1"/>
  <c r="H17" i="10" s="1"/>
  <c r="BR19" i="4" l="1"/>
  <c r="E17" i="10" s="1"/>
  <c r="G17" i="10" s="1"/>
  <c r="BH19" i="4"/>
  <c r="N16" i="10" s="1"/>
  <c r="BG19" i="4" l="1"/>
  <c r="M16" i="10" s="1"/>
  <c r="AW19" i="4"/>
  <c r="D17" i="10" s="1"/>
  <c r="AV19" i="4" l="1"/>
  <c r="C17" i="10" s="1"/>
  <c r="AK19" i="4"/>
  <c r="L16" i="10" s="1"/>
  <c r="AJ19" i="4" l="1"/>
  <c r="K16" i="10" s="1"/>
  <c r="Z19" i="4"/>
  <c r="B17" i="10" s="1"/>
  <c r="Y19" i="4" l="1"/>
  <c r="A17" i="10" s="1"/>
  <c r="DV18" i="4"/>
  <c r="T15" i="10" s="1"/>
  <c r="DU18" i="4" l="1"/>
  <c r="S15" i="10" s="1"/>
  <c r="DK18" i="4"/>
  <c r="J16" i="10" s="1"/>
  <c r="DJ18" i="4" l="1"/>
  <c r="I16" i="10" s="1"/>
  <c r="CZ18" i="4"/>
  <c r="CY18" i="4" l="1"/>
  <c r="CO18" i="4"/>
  <c r="CN18" i="4" l="1"/>
  <c r="CD18" i="4"/>
  <c r="P15" i="10" s="1"/>
  <c r="R18" i="10" s="1"/>
  <c r="CC18" i="4" l="1"/>
  <c r="O15" i="10" s="1"/>
  <c r="Q18" i="10" s="1"/>
  <c r="BS18" i="4"/>
  <c r="F16" i="10" s="1"/>
  <c r="H16" i="10" s="1"/>
  <c r="BR18" i="4" l="1"/>
  <c r="E16" i="10" s="1"/>
  <c r="G16" i="10" s="1"/>
  <c r="BH18" i="4"/>
  <c r="N15" i="10" s="1"/>
  <c r="BG18" i="4" l="1"/>
  <c r="M15" i="10" s="1"/>
  <c r="AW18" i="4"/>
  <c r="D16" i="10" s="1"/>
  <c r="AV18" i="4" l="1"/>
  <c r="C16" i="10" s="1"/>
  <c r="AK18" i="4"/>
  <c r="L15" i="10" s="1"/>
  <c r="AJ18" i="4" l="1"/>
  <c r="K15" i="10" s="1"/>
  <c r="Z18" i="4"/>
  <c r="B16" i="10" s="1"/>
  <c r="Y18" i="4" l="1"/>
  <c r="A16" i="10" s="1"/>
  <c r="DV17" i="4"/>
  <c r="T14" i="10" s="1"/>
  <c r="DU17" i="4" l="1"/>
  <c r="S14" i="10" s="1"/>
  <c r="DK17" i="4"/>
  <c r="J15" i="10" s="1"/>
  <c r="DJ17" i="4" l="1"/>
  <c r="I15" i="10" s="1"/>
  <c r="CZ17" i="4"/>
  <c r="CY17" i="4" l="1"/>
  <c r="CO17" i="4"/>
  <c r="CN17" i="4" l="1"/>
  <c r="CD17" i="4"/>
  <c r="P14" i="10" s="1"/>
  <c r="R17" i="10" s="1"/>
  <c r="CC17" i="4" l="1"/>
  <c r="O14" i="10" s="1"/>
  <c r="Q17" i="10" s="1"/>
  <c r="BS17" i="4"/>
  <c r="F15" i="10" s="1"/>
  <c r="H15" i="10" s="1"/>
  <c r="BR17" i="4" l="1"/>
  <c r="E15" i="10" s="1"/>
  <c r="G15" i="10" s="1"/>
  <c r="BH17" i="4"/>
  <c r="N14" i="10" s="1"/>
  <c r="BG17" i="4" l="1"/>
  <c r="M14" i="10" s="1"/>
  <c r="AW17" i="4"/>
  <c r="D15" i="10" s="1"/>
  <c r="AV17" i="4" l="1"/>
  <c r="C15" i="10" s="1"/>
  <c r="AK17" i="4"/>
  <c r="L14" i="10" s="1"/>
  <c r="AJ17" i="4" l="1"/>
  <c r="K14" i="10" s="1"/>
  <c r="Z17" i="4"/>
  <c r="B15" i="10" s="1"/>
  <c r="Y17" i="4" l="1"/>
  <c r="A15" i="10" s="1"/>
  <c r="DV16" i="4"/>
  <c r="T13" i="10" s="1"/>
  <c r="DU16" i="4" l="1"/>
  <c r="S13" i="10" s="1"/>
  <c r="DK16" i="4"/>
  <c r="J14" i="10" s="1"/>
  <c r="DJ16" i="4" l="1"/>
  <c r="I14" i="10" s="1"/>
  <c r="CZ16" i="4"/>
  <c r="CY16" i="4" l="1"/>
  <c r="CO16" i="4"/>
  <c r="CN16" i="4" l="1"/>
  <c r="CD16" i="4"/>
  <c r="P13" i="10" s="1"/>
  <c r="R16" i="10" s="1"/>
  <c r="CC16" i="4" l="1"/>
  <c r="O13" i="10" s="1"/>
  <c r="Q16" i="10" s="1"/>
  <c r="BS16" i="4"/>
  <c r="F14" i="10" s="1"/>
  <c r="H14" i="10" s="1"/>
  <c r="BR16" i="4" l="1"/>
  <c r="E14" i="10" s="1"/>
  <c r="G14" i="10" s="1"/>
  <c r="BH16" i="4"/>
  <c r="N13" i="10" s="1"/>
  <c r="BG16" i="4" l="1"/>
  <c r="M13" i="10" s="1"/>
  <c r="AW16" i="4"/>
  <c r="D14" i="10" s="1"/>
  <c r="AV16" i="4" l="1"/>
  <c r="C14" i="10" s="1"/>
  <c r="AK16" i="4"/>
  <c r="L13" i="10" s="1"/>
  <c r="AJ16" i="4" l="1"/>
  <c r="K13" i="10" s="1"/>
  <c r="Z16" i="4"/>
  <c r="B14" i="10" s="1"/>
  <c r="Y16" i="4" l="1"/>
  <c r="A14" i="10" s="1"/>
  <c r="DV15" i="4"/>
  <c r="T12" i="10" s="1"/>
  <c r="DU15" i="4" l="1"/>
  <c r="S12" i="10" s="1"/>
  <c r="DK15" i="4"/>
  <c r="J13" i="10" s="1"/>
  <c r="DJ15" i="4" l="1"/>
  <c r="I13" i="10" s="1"/>
  <c r="CZ15" i="4"/>
  <c r="CY15" i="4" l="1"/>
  <c r="CO15" i="4"/>
  <c r="CN15" i="4" l="1"/>
  <c r="CD15" i="4"/>
  <c r="P12" i="10" s="1"/>
  <c r="R15" i="10" s="1"/>
  <c r="CC15" i="4" l="1"/>
  <c r="O12" i="10" s="1"/>
  <c r="Q15" i="10" s="1"/>
  <c r="BS15" i="4"/>
  <c r="F13" i="10" s="1"/>
  <c r="H13" i="10" s="1"/>
  <c r="BR15" i="4" l="1"/>
  <c r="E13" i="10" s="1"/>
  <c r="G13" i="10" s="1"/>
  <c r="BH15" i="4"/>
  <c r="N12" i="10" s="1"/>
  <c r="BG15" i="4" l="1"/>
  <c r="M12" i="10" s="1"/>
  <c r="AW15" i="4"/>
  <c r="D13" i="10" s="1"/>
  <c r="AV15" i="4" l="1"/>
  <c r="C13" i="10" s="1"/>
  <c r="AK15" i="4"/>
  <c r="L12" i="10" s="1"/>
  <c r="AJ15" i="4" l="1"/>
  <c r="K12" i="10" s="1"/>
  <c r="Z15" i="4"/>
  <c r="B13" i="10" s="1"/>
  <c r="Y15" i="4" l="1"/>
  <c r="A13" i="10" s="1"/>
  <c r="DV14" i="4"/>
  <c r="T11" i="10" s="1"/>
  <c r="DU14" i="4" l="1"/>
  <c r="S11" i="10" s="1"/>
  <c r="DK14" i="4"/>
  <c r="J12" i="10" s="1"/>
  <c r="DJ14" i="4" l="1"/>
  <c r="I12" i="10" s="1"/>
  <c r="CZ14" i="4"/>
  <c r="CY14" i="4" l="1"/>
  <c r="CO14" i="4"/>
  <c r="CN14" i="4" l="1"/>
  <c r="CD14" i="4"/>
  <c r="P11" i="10" s="1"/>
  <c r="R14" i="10" s="1"/>
  <c r="CC14" i="4" l="1"/>
  <c r="O11" i="10" s="1"/>
  <c r="Q14" i="10" s="1"/>
  <c r="BS14" i="4"/>
  <c r="F12" i="10" s="1"/>
  <c r="H12" i="10" s="1"/>
  <c r="BR14" i="4" l="1"/>
  <c r="E12" i="10" s="1"/>
  <c r="G12" i="10" s="1"/>
  <c r="BH14" i="4"/>
  <c r="N11" i="10" s="1"/>
  <c r="BG14" i="4" l="1"/>
  <c r="M11" i="10" s="1"/>
  <c r="AW14" i="4"/>
  <c r="D12" i="10" s="1"/>
  <c r="AV14" i="4" l="1"/>
  <c r="C12" i="10" s="1"/>
  <c r="AK14" i="4"/>
  <c r="L11" i="10" s="1"/>
  <c r="AJ14" i="4" l="1"/>
  <c r="K11" i="10" s="1"/>
  <c r="Z14" i="4"/>
  <c r="B12" i="10" s="1"/>
  <c r="Y14" i="4" l="1"/>
  <c r="A12" i="10" s="1"/>
  <c r="DV13" i="4"/>
  <c r="T10" i="10" s="1"/>
  <c r="DU13" i="4" l="1"/>
  <c r="S10" i="10" s="1"/>
  <c r="DK13" i="4"/>
  <c r="J11" i="10" s="1"/>
  <c r="DJ13" i="4" l="1"/>
  <c r="I11" i="10" s="1"/>
  <c r="CZ13" i="4"/>
  <c r="CY13" i="4" l="1"/>
  <c r="CO13" i="4"/>
  <c r="CN13" i="4" l="1"/>
  <c r="CD13" i="4"/>
  <c r="P10" i="10" s="1"/>
  <c r="R13" i="10" s="1"/>
  <c r="CC13" i="4" l="1"/>
  <c r="O10" i="10" s="1"/>
  <c r="Q13" i="10" s="1"/>
  <c r="BS13" i="4"/>
  <c r="F11" i="10" s="1"/>
  <c r="H11" i="10" s="1"/>
  <c r="BR13" i="4" l="1"/>
  <c r="E11" i="10" s="1"/>
  <c r="G11" i="10" s="1"/>
  <c r="BH13" i="4"/>
  <c r="N10" i="10" s="1"/>
  <c r="BG13" i="4" l="1"/>
  <c r="M10" i="10" s="1"/>
  <c r="AW13" i="4"/>
  <c r="D11" i="10" s="1"/>
  <c r="AV13" i="4" l="1"/>
  <c r="C11" i="10" s="1"/>
  <c r="AK13" i="4"/>
  <c r="L10" i="10" s="1"/>
  <c r="AJ13" i="4" l="1"/>
  <c r="K10" i="10" s="1"/>
  <c r="Z13" i="4"/>
  <c r="B11" i="10" s="1"/>
  <c r="Y13" i="4" l="1"/>
  <c r="A11" i="10" s="1"/>
  <c r="DV12" i="4"/>
  <c r="T9" i="10" s="1"/>
  <c r="DU12" i="4" l="1"/>
  <c r="S9" i="10" s="1"/>
  <c r="DK12" i="4"/>
  <c r="J10" i="10" s="1"/>
  <c r="DJ12" i="4" l="1"/>
  <c r="I10" i="10" s="1"/>
  <c r="CZ12" i="4"/>
  <c r="CY12" i="4" l="1"/>
  <c r="CO12" i="4"/>
  <c r="CN12" i="4" l="1"/>
  <c r="CD12" i="4"/>
  <c r="P9" i="10" s="1"/>
  <c r="R12" i="10" s="1"/>
  <c r="CC12" i="4" l="1"/>
  <c r="O9" i="10" s="1"/>
  <c r="Q12" i="10" s="1"/>
  <c r="BS12" i="4"/>
  <c r="F10" i="10" s="1"/>
  <c r="H10" i="10" s="1"/>
  <c r="BR12" i="4" l="1"/>
  <c r="E10" i="10" s="1"/>
  <c r="G10" i="10" s="1"/>
  <c r="BH12" i="4"/>
  <c r="N9" i="10" s="1"/>
  <c r="BG12" i="4" l="1"/>
  <c r="M9" i="10" s="1"/>
  <c r="AW12" i="4"/>
  <c r="D10" i="10" s="1"/>
  <c r="AV12" i="4" l="1"/>
  <c r="C10" i="10" s="1"/>
  <c r="AK12" i="4"/>
  <c r="L9" i="10" s="1"/>
  <c r="AJ12" i="4" l="1"/>
  <c r="K9" i="10" s="1"/>
  <c r="Z12" i="4"/>
  <c r="B10" i="10" s="1"/>
  <c r="Y12" i="4" l="1"/>
  <c r="A10" i="10" s="1"/>
  <c r="DV11" i="4"/>
  <c r="T8" i="10" s="1"/>
  <c r="DU11" i="4" l="1"/>
  <c r="S8" i="10" s="1"/>
  <c r="DK11" i="4"/>
  <c r="J9" i="10" s="1"/>
  <c r="DJ11" i="4" l="1"/>
  <c r="I9" i="10" s="1"/>
  <c r="CZ11" i="4"/>
  <c r="CY11" i="4" l="1"/>
  <c r="CO11" i="4"/>
  <c r="CN11" i="4" l="1"/>
  <c r="CD11" i="4"/>
  <c r="P8" i="10" s="1"/>
  <c r="R11" i="10" s="1"/>
  <c r="CC11" i="4" l="1"/>
  <c r="O8" i="10" s="1"/>
  <c r="Q11" i="10" s="1"/>
  <c r="BS11" i="4"/>
  <c r="F9" i="10" s="1"/>
  <c r="H9" i="10" s="1"/>
  <c r="BR11" i="4" l="1"/>
  <c r="E9" i="10" s="1"/>
  <c r="G9" i="10" s="1"/>
  <c r="BH11" i="4"/>
  <c r="N8" i="10" s="1"/>
  <c r="BG11" i="4" l="1"/>
  <c r="M8" i="10" s="1"/>
  <c r="AW11" i="4"/>
  <c r="D9" i="10" s="1"/>
  <c r="AV11" i="4" l="1"/>
  <c r="C9" i="10" s="1"/>
  <c r="AK11" i="4"/>
  <c r="L8" i="10" s="1"/>
  <c r="AJ11" i="4" l="1"/>
  <c r="K8" i="10" s="1"/>
  <c r="Z11" i="4"/>
  <c r="B9" i="10" s="1"/>
  <c r="Y11" i="4" l="1"/>
  <c r="A9" i="10" s="1"/>
  <c r="DV10" i="4"/>
  <c r="T7" i="10" s="1"/>
  <c r="DU10" i="4" l="1"/>
  <c r="S7" i="10" s="1"/>
  <c r="DK10" i="4"/>
  <c r="J8" i="10" s="1"/>
  <c r="DJ10" i="4" l="1"/>
  <c r="I8" i="10" s="1"/>
  <c r="CZ10" i="4"/>
  <c r="CY10" i="4" l="1"/>
  <c r="CO10" i="4"/>
  <c r="CN10" i="4" l="1"/>
  <c r="CD10" i="4"/>
  <c r="P7" i="10" s="1"/>
  <c r="R10" i="10" s="1"/>
  <c r="CC10" i="4" l="1"/>
  <c r="O7" i="10" s="1"/>
  <c r="Q10" i="10" s="1"/>
  <c r="BS10" i="4"/>
  <c r="F8" i="10" s="1"/>
  <c r="H8" i="10" s="1"/>
  <c r="BR10" i="4" l="1"/>
  <c r="E8" i="10" s="1"/>
  <c r="G8" i="10" s="1"/>
  <c r="BH10" i="4"/>
  <c r="N7" i="10" s="1"/>
  <c r="BG10" i="4" l="1"/>
  <c r="M7" i="10" s="1"/>
  <c r="AW10" i="4"/>
  <c r="D8" i="10" s="1"/>
  <c r="AV10" i="4" l="1"/>
  <c r="C8" i="10" s="1"/>
  <c r="AK10" i="4"/>
  <c r="L7" i="10" s="1"/>
  <c r="AJ10" i="4" l="1"/>
  <c r="K7" i="10" s="1"/>
  <c r="Z10" i="4"/>
  <c r="B8" i="10" s="1"/>
  <c r="Y10" i="4" l="1"/>
  <c r="A8" i="10" s="1"/>
  <c r="DV9" i="4"/>
  <c r="T6" i="10" s="1"/>
  <c r="DU9" i="4" l="1"/>
  <c r="S6" i="10" s="1"/>
  <c r="DK9" i="4"/>
  <c r="J7" i="10" s="1"/>
  <c r="DJ9" i="4" l="1"/>
  <c r="I7" i="10" s="1"/>
  <c r="CZ9" i="4"/>
  <c r="CY9" i="4" l="1"/>
  <c r="CO9" i="4"/>
  <c r="CN9" i="4" l="1"/>
  <c r="CD9" i="4"/>
  <c r="P6" i="10" s="1"/>
  <c r="R9" i="10" s="1"/>
  <c r="CC9" i="4" l="1"/>
  <c r="O6" i="10" s="1"/>
  <c r="Q9" i="10" s="1"/>
  <c r="BS9" i="4"/>
  <c r="F7" i="10" s="1"/>
  <c r="H7" i="10" s="1"/>
  <c r="BR9" i="4" l="1"/>
  <c r="E7" i="10" s="1"/>
  <c r="G7" i="10" s="1"/>
  <c r="BH9" i="4"/>
  <c r="N6" i="10" s="1"/>
  <c r="BG9" i="4" l="1"/>
  <c r="M6" i="10" s="1"/>
  <c r="AW9" i="4"/>
  <c r="D7" i="10" s="1"/>
  <c r="AV9" i="4" l="1"/>
  <c r="C7" i="10" s="1"/>
  <c r="AK9" i="4"/>
  <c r="L6" i="10" s="1"/>
  <c r="AJ9" i="4" l="1"/>
  <c r="K6" i="10" s="1"/>
  <c r="Z9" i="4"/>
  <c r="B7" i="10" s="1"/>
  <c r="Y9" i="4" l="1"/>
  <c r="A7" i="10" s="1"/>
  <c r="DV8" i="4"/>
  <c r="T5" i="10" s="1"/>
  <c r="DU8" i="4" l="1"/>
  <c r="S5" i="10" s="1"/>
  <c r="DK8" i="4"/>
  <c r="J6" i="10" s="1"/>
  <c r="DJ8" i="4" l="1"/>
  <c r="I6" i="10" s="1"/>
  <c r="CZ8" i="4"/>
  <c r="CY8" i="4" l="1"/>
  <c r="CO8" i="4"/>
  <c r="CN8" i="4" l="1"/>
  <c r="CD8" i="4"/>
  <c r="P5" i="10" s="1"/>
  <c r="R8" i="10" s="1"/>
  <c r="CC8" i="4" l="1"/>
  <c r="O5" i="10" s="1"/>
  <c r="Q8" i="10" s="1"/>
  <c r="BS8" i="4"/>
  <c r="F6" i="10" s="1"/>
  <c r="H6" i="10" s="1"/>
  <c r="BR8" i="4" l="1"/>
  <c r="E6" i="10" s="1"/>
  <c r="G6" i="10" s="1"/>
  <c r="BH8" i="4"/>
  <c r="N5" i="10" s="1"/>
  <c r="BG8" i="4" l="1"/>
  <c r="M5" i="10" s="1"/>
  <c r="AW8" i="4"/>
  <c r="D6" i="10" s="1"/>
  <c r="AV8" i="4" l="1"/>
  <c r="C6" i="10" s="1"/>
  <c r="AK8" i="4"/>
  <c r="L5" i="10" s="1"/>
  <c r="AJ8" i="4" l="1"/>
  <c r="K5" i="10" s="1"/>
  <c r="Z8" i="4"/>
  <c r="B6" i="10" s="1"/>
  <c r="Y8" i="4" l="1"/>
  <c r="A6" i="10" s="1"/>
  <c r="DV7" i="4"/>
  <c r="T4" i="10" s="1"/>
  <c r="DU7" i="4" l="1"/>
  <c r="S4" i="10" s="1"/>
  <c r="DK7" i="4"/>
  <c r="J5" i="10" s="1"/>
  <c r="DJ7" i="4" l="1"/>
  <c r="I5" i="10" s="1"/>
  <c r="CZ7" i="4"/>
  <c r="CY7" i="4" l="1"/>
  <c r="CO7" i="4"/>
  <c r="CN7" i="4" l="1"/>
  <c r="CD7" i="4"/>
  <c r="P4" i="10" s="1"/>
  <c r="R7" i="10" s="1"/>
  <c r="CC7" i="4" l="1"/>
  <c r="O4" i="10" s="1"/>
  <c r="Q7" i="10" s="1"/>
  <c r="BS7" i="4"/>
  <c r="F5" i="10" s="1"/>
  <c r="H5" i="10" s="1"/>
  <c r="BR7" i="4" l="1"/>
  <c r="E5" i="10" s="1"/>
  <c r="G5" i="10" s="1"/>
  <c r="BH7" i="4"/>
  <c r="N4" i="10" s="1"/>
  <c r="BG7" i="4" l="1"/>
  <c r="M4" i="10" s="1"/>
  <c r="AW7" i="4"/>
  <c r="D5" i="10" s="1"/>
  <c r="AV7" i="4" l="1"/>
  <c r="C5" i="10" s="1"/>
  <c r="AK7" i="4"/>
  <c r="L4" i="10" s="1"/>
  <c r="AJ7" i="4" l="1"/>
  <c r="K4" i="10" s="1"/>
  <c r="Z7" i="4"/>
  <c r="B5" i="10" s="1"/>
  <c r="Y7" i="4" l="1"/>
  <c r="A5" i="10" s="1"/>
  <c r="DV6" i="4"/>
  <c r="T3" i="10" s="1"/>
  <c r="DU6" i="4" l="1"/>
  <c r="S3" i="10" s="1"/>
  <c r="DK6" i="4"/>
  <c r="J4" i="10" s="1"/>
  <c r="DJ6" i="4" l="1"/>
  <c r="I4" i="10" s="1"/>
  <c r="CZ6" i="4"/>
  <c r="CY6" i="4" l="1"/>
  <c r="CO6" i="4"/>
  <c r="CN6" i="4" l="1"/>
  <c r="CD6" i="4"/>
  <c r="P3" i="10" s="1"/>
  <c r="R6" i="10" s="1"/>
  <c r="CC6" i="4" l="1"/>
  <c r="O3" i="10" s="1"/>
  <c r="Q6" i="10" s="1"/>
  <c r="BS6" i="4"/>
  <c r="F4" i="10" s="1"/>
  <c r="H4" i="10" s="1"/>
  <c r="BR6" i="4" l="1"/>
  <c r="E4" i="10" s="1"/>
  <c r="G4" i="10" s="1"/>
  <c r="BH6" i="4"/>
  <c r="N3" i="10" s="1"/>
  <c r="BG6" i="4" l="1"/>
  <c r="M3" i="10" s="1"/>
  <c r="AW6" i="4"/>
  <c r="D4" i="10" s="1"/>
  <c r="AV6" i="4" l="1"/>
  <c r="C4" i="10" s="1"/>
  <c r="AK6" i="4"/>
  <c r="L3" i="10" s="1"/>
  <c r="AJ6" i="4" l="1"/>
  <c r="K3" i="10" s="1"/>
  <c r="Z6" i="4"/>
  <c r="B4" i="10" l="1"/>
  <c r="Y6" i="4"/>
  <c r="DV5" i="4"/>
  <c r="T2" i="10" s="1"/>
  <c r="A4" i="10" l="1"/>
  <c r="DU5" i="4"/>
  <c r="S2" i="10" s="1"/>
  <c r="DK5" i="4"/>
  <c r="J3" i="10" s="1"/>
  <c r="DJ5" i="4" l="1"/>
  <c r="I3" i="10" s="1"/>
  <c r="CZ5" i="4"/>
  <c r="CY5" i="4" l="1"/>
  <c r="CO5" i="4"/>
  <c r="CN5" i="4" l="1"/>
  <c r="CD5" i="4"/>
  <c r="P2" i="10" s="1"/>
  <c r="R5" i="10" l="1"/>
  <c r="R2" i="10" s="1"/>
  <c r="CC5" i="4"/>
  <c r="O2" i="10" s="1"/>
  <c r="BS5" i="4"/>
  <c r="F3" i="10" s="1"/>
  <c r="H3" i="10" s="1"/>
  <c r="R3" i="10" l="1"/>
  <c r="R4" i="10"/>
  <c r="Q5" i="10"/>
  <c r="Q2" i="10" s="1"/>
  <c r="BR5" i="4"/>
  <c r="E3" i="10" s="1"/>
  <c r="G3" i="10" s="1"/>
  <c r="BH5" i="4"/>
  <c r="N2" i="10" s="1"/>
  <c r="Q3" i="10" l="1"/>
  <c r="Q4" i="10"/>
  <c r="BG5" i="4"/>
  <c r="M2" i="10" s="1"/>
  <c r="AW5" i="4"/>
  <c r="D3" i="10" s="1"/>
  <c r="AV5" i="4" l="1"/>
  <c r="C3" i="10" s="1"/>
  <c r="AK5" i="4"/>
  <c r="L2" i="10" s="1"/>
  <c r="AJ5" i="4" l="1"/>
  <c r="K2" i="10" s="1"/>
  <c r="Z5" i="4"/>
  <c r="B3" i="10" l="1"/>
  <c r="Y5" i="4"/>
  <c r="DT4" i="4"/>
  <c r="DU4" i="4" s="1"/>
  <c r="DI4" i="4"/>
  <c r="DJ4" i="4" s="1"/>
  <c r="I2" i="10" s="1"/>
  <c r="CX4" i="4"/>
  <c r="CY4" i="4" s="1"/>
  <c r="CM4" i="4"/>
  <c r="CN4" i="4" s="1"/>
  <c r="G2" i="10" s="1"/>
  <c r="CB4" i="4"/>
  <c r="CC4" i="4" s="1"/>
  <c r="BQ4" i="4"/>
  <c r="BR4" i="4" s="1"/>
  <c r="E2" i="10" s="1"/>
  <c r="BF4" i="4"/>
  <c r="BG4" i="4" s="1"/>
  <c r="AU4" i="4"/>
  <c r="AV4" i="4" s="1"/>
  <c r="C2" i="10" s="1"/>
  <c r="AI4" i="4"/>
  <c r="AJ4" i="4" s="1"/>
  <c r="X4" i="4"/>
  <c r="Y4" i="4" s="1"/>
  <c r="A2" i="10" s="1"/>
  <c r="J1" i="4"/>
  <c r="DV57" i="2"/>
  <c r="DV58" i="2"/>
  <c r="DV59" i="2"/>
  <c r="DV6" i="2"/>
  <c r="T3" i="1" s="1"/>
  <c r="DV7" i="2"/>
  <c r="T4" i="1" s="1"/>
  <c r="DV8" i="2"/>
  <c r="DV9" i="2"/>
  <c r="DV10" i="2"/>
  <c r="DV11" i="2"/>
  <c r="DV12" i="2"/>
  <c r="DV13" i="2"/>
  <c r="DV14" i="2"/>
  <c r="DV15" i="2"/>
  <c r="DV16" i="2"/>
  <c r="DV17" i="2"/>
  <c r="DV18" i="2"/>
  <c r="DV19" i="2"/>
  <c r="DV20" i="2"/>
  <c r="DV21" i="2"/>
  <c r="DV22" i="2"/>
  <c r="DV23" i="2"/>
  <c r="DV24" i="2"/>
  <c r="DV25" i="2"/>
  <c r="DV26" i="2"/>
  <c r="DV27" i="2"/>
  <c r="DV28" i="2"/>
  <c r="DV29" i="2"/>
  <c r="DV30" i="2"/>
  <c r="DV31" i="2"/>
  <c r="DV32" i="2"/>
  <c r="DV33" i="2"/>
  <c r="DV34" i="2"/>
  <c r="DV35" i="2"/>
  <c r="DV36" i="2"/>
  <c r="DV37" i="2"/>
  <c r="DV38" i="2"/>
  <c r="DV39" i="2"/>
  <c r="DV40" i="2"/>
  <c r="DV41" i="2"/>
  <c r="DV42" i="2"/>
  <c r="DV43" i="2"/>
  <c r="DV44" i="2"/>
  <c r="DV45" i="2"/>
  <c r="DV46" i="2"/>
  <c r="DV47" i="2"/>
  <c r="DV48" i="2"/>
  <c r="DV49" i="2"/>
  <c r="DV50" i="2"/>
  <c r="DV51" i="2"/>
  <c r="DV52" i="2"/>
  <c r="DV53" i="2"/>
  <c r="T50" i="1" s="1"/>
  <c r="DV54" i="2"/>
  <c r="T51" i="1" s="1"/>
  <c r="DV55" i="2"/>
  <c r="T52" i="1" s="1"/>
  <c r="DV56" i="2"/>
  <c r="T53" i="1" s="1"/>
  <c r="DK57" i="2"/>
  <c r="DK58" i="2"/>
  <c r="DK59" i="2"/>
  <c r="DK7" i="2"/>
  <c r="DK8" i="2"/>
  <c r="DK9" i="2"/>
  <c r="DK10" i="2"/>
  <c r="DK11" i="2"/>
  <c r="DK12" i="2"/>
  <c r="DK13" i="2"/>
  <c r="DK14" i="2"/>
  <c r="DK15" i="2"/>
  <c r="DK16" i="2"/>
  <c r="DK17" i="2"/>
  <c r="DK18" i="2"/>
  <c r="DK19" i="2"/>
  <c r="DK20" i="2"/>
  <c r="DK21" i="2"/>
  <c r="DK22" i="2"/>
  <c r="DK23" i="2"/>
  <c r="DK24" i="2"/>
  <c r="DK25" i="2"/>
  <c r="DK26" i="2"/>
  <c r="DK27" i="2"/>
  <c r="DK28" i="2"/>
  <c r="DK29" i="2"/>
  <c r="DK30" i="2"/>
  <c r="DK31" i="2"/>
  <c r="DK32" i="2"/>
  <c r="DK33" i="2"/>
  <c r="DK34" i="2"/>
  <c r="DK35" i="2"/>
  <c r="DK36" i="2"/>
  <c r="DK37" i="2"/>
  <c r="DK38" i="2"/>
  <c r="DK39" i="2"/>
  <c r="DK40" i="2"/>
  <c r="DK41" i="2"/>
  <c r="DK42" i="2"/>
  <c r="DK43" i="2"/>
  <c r="DK44" i="2"/>
  <c r="DK45" i="2"/>
  <c r="DK46" i="2"/>
  <c r="DK47" i="2"/>
  <c r="DK48" i="2"/>
  <c r="DK49" i="2"/>
  <c r="DK50" i="2"/>
  <c r="DK51" i="2"/>
  <c r="DK52" i="2"/>
  <c r="DK53" i="2"/>
  <c r="J51" i="1" s="1"/>
  <c r="DK54" i="2"/>
  <c r="J52" i="1" s="1"/>
  <c r="DK55" i="2"/>
  <c r="J53" i="1" s="1"/>
  <c r="DK56" i="2"/>
  <c r="J54" i="1" s="1"/>
  <c r="DK6" i="2"/>
  <c r="J4" i="1" s="1"/>
  <c r="CZ55" i="2"/>
  <c r="CZ56" i="2"/>
  <c r="CZ57" i="2"/>
  <c r="CO55" i="2"/>
  <c r="H53" i="1" s="1"/>
  <c r="CO56" i="2"/>
  <c r="H54" i="1" s="1"/>
  <c r="CO57" i="2"/>
  <c r="H55" i="1" s="1"/>
  <c r="CD57" i="2"/>
  <c r="CD58" i="2"/>
  <c r="CD59" i="2"/>
  <c r="BS57" i="2"/>
  <c r="BS58" i="2"/>
  <c r="BS59" i="2"/>
  <c r="BH57" i="2"/>
  <c r="BH58" i="2"/>
  <c r="BH59" i="2"/>
  <c r="AW57" i="2"/>
  <c r="AW58" i="2"/>
  <c r="AW59" i="2"/>
  <c r="AK57" i="2"/>
  <c r="L54" i="1" s="1"/>
  <c r="Z57" i="2"/>
  <c r="DT4" i="2"/>
  <c r="CQ4" i="4"/>
  <c r="J4" i="4"/>
  <c r="A3" i="10" l="1"/>
  <c r="D55" i="1"/>
  <c r="D56" i="1"/>
  <c r="N54" i="1"/>
  <c r="D57" i="1"/>
  <c r="N55" i="1"/>
  <c r="N56" i="1"/>
  <c r="F57" i="1"/>
  <c r="J47" i="1"/>
  <c r="J35" i="1"/>
  <c r="J27" i="1"/>
  <c r="J19" i="1"/>
  <c r="J15" i="1"/>
  <c r="J7" i="1"/>
  <c r="T43" i="1"/>
  <c r="T35" i="1"/>
  <c r="T23" i="1"/>
  <c r="T15" i="1"/>
  <c r="J44" i="1"/>
  <c r="J40" i="1"/>
  <c r="J32" i="1"/>
  <c r="J28" i="1"/>
  <c r="J20" i="1"/>
  <c r="J16" i="1"/>
  <c r="T44" i="1"/>
  <c r="T36" i="1"/>
  <c r="T24" i="1"/>
  <c r="T20" i="1"/>
  <c r="T12" i="1"/>
  <c r="T8" i="1"/>
  <c r="F55" i="1"/>
  <c r="J49" i="1"/>
  <c r="J45" i="1"/>
  <c r="J41" i="1"/>
  <c r="J37" i="1"/>
  <c r="J33" i="1"/>
  <c r="J29" i="1"/>
  <c r="J25" i="1"/>
  <c r="J21" i="1"/>
  <c r="J17" i="1"/>
  <c r="J13" i="1"/>
  <c r="J9" i="1"/>
  <c r="J5" i="1"/>
  <c r="T49" i="1"/>
  <c r="T45" i="1"/>
  <c r="T41" i="1"/>
  <c r="T37" i="1"/>
  <c r="T33" i="1"/>
  <c r="T29" i="1"/>
  <c r="T25" i="1"/>
  <c r="T21" i="1"/>
  <c r="T17" i="1"/>
  <c r="T13" i="1"/>
  <c r="T9" i="1"/>
  <c r="T5" i="1"/>
  <c r="P55" i="1"/>
  <c r="J43" i="1"/>
  <c r="J39" i="1"/>
  <c r="J31" i="1"/>
  <c r="J23" i="1"/>
  <c r="J11" i="1"/>
  <c r="T47" i="1"/>
  <c r="T39" i="1"/>
  <c r="T31" i="1"/>
  <c r="T27" i="1"/>
  <c r="T19" i="1"/>
  <c r="T11" i="1"/>
  <c r="T7" i="1"/>
  <c r="J48" i="1"/>
  <c r="J36" i="1"/>
  <c r="J24" i="1"/>
  <c r="J12" i="1"/>
  <c r="J8" i="1"/>
  <c r="T48" i="1"/>
  <c r="T40" i="1"/>
  <c r="T32" i="1"/>
  <c r="T28" i="1"/>
  <c r="T16" i="1"/>
  <c r="F56" i="1"/>
  <c r="P54" i="1"/>
  <c r="J50" i="1"/>
  <c r="J46" i="1"/>
  <c r="J42" i="1"/>
  <c r="J38" i="1"/>
  <c r="J34" i="1"/>
  <c r="J30" i="1"/>
  <c r="J26" i="1"/>
  <c r="J22" i="1"/>
  <c r="J18" i="1"/>
  <c r="J14" i="1"/>
  <c r="J10" i="1"/>
  <c r="J6" i="1"/>
  <c r="T46" i="1"/>
  <c r="T42" i="1"/>
  <c r="T38" i="1"/>
  <c r="T34" i="1"/>
  <c r="T30" i="1"/>
  <c r="T26" i="1"/>
  <c r="T22" i="1"/>
  <c r="T18" i="1"/>
  <c r="T14" i="1"/>
  <c r="T10" i="1"/>
  <c r="T6" i="1"/>
  <c r="R51" i="1"/>
  <c r="R52" i="1"/>
  <c r="R53" i="1"/>
  <c r="B55" i="1"/>
  <c r="DV5" i="2" l="1"/>
  <c r="T2" i="1" s="1"/>
  <c r="AY4" i="4"/>
  <c r="DB4" i="4"/>
  <c r="CK4" i="4"/>
  <c r="BJ4" i="4"/>
  <c r="CF4" i="4"/>
  <c r="BZ4" i="4"/>
  <c r="AS4" i="4"/>
  <c r="AB4" i="4"/>
  <c r="V4" i="4"/>
  <c r="BU4" i="4"/>
  <c r="DM4" i="4"/>
  <c r="CV4" i="4"/>
  <c r="G4" i="4"/>
  <c r="AN4" i="4"/>
  <c r="M4" i="4"/>
  <c r="AG4" i="4"/>
  <c r="DG4" i="4"/>
  <c r="D4" i="4"/>
  <c r="BD4" i="4"/>
  <c r="BO4" i="4"/>
  <c r="A4" i="4"/>
  <c r="DR4" i="4"/>
  <c r="Q4" i="4"/>
  <c r="CN57" i="2" l="1"/>
  <c r="G55" i="1" s="1"/>
  <c r="DU40" i="2"/>
  <c r="S37" i="1" s="1"/>
  <c r="DJ24" i="2"/>
  <c r="I22" i="1" s="1"/>
  <c r="DU55" i="2"/>
  <c r="S52" i="1" s="1"/>
  <c r="BG58" i="2"/>
  <c r="M55" i="1" s="1"/>
  <c r="DU12" i="2"/>
  <c r="S9" i="1" s="1"/>
  <c r="DU41" i="2"/>
  <c r="S38" i="1" s="1"/>
  <c r="DU11" i="2"/>
  <c r="S8" i="1" s="1"/>
  <c r="DJ45" i="2"/>
  <c r="I43" i="1" s="1"/>
  <c r="DU16" i="2"/>
  <c r="S13" i="1" s="1"/>
  <c r="DU43" i="2"/>
  <c r="S40" i="1" s="1"/>
  <c r="DJ48" i="2"/>
  <c r="I46" i="1" s="1"/>
  <c r="DJ52" i="2"/>
  <c r="I50" i="1" s="1"/>
  <c r="DJ28" i="2"/>
  <c r="I26" i="1" s="1"/>
  <c r="DU28" i="2"/>
  <c r="S25" i="1" s="1"/>
  <c r="DJ53" i="2"/>
  <c r="I51" i="1" s="1"/>
  <c r="DU7" i="2"/>
  <c r="S4" i="1" s="1"/>
  <c r="DU50" i="2"/>
  <c r="S47" i="1" s="1"/>
  <c r="AV59" i="2"/>
  <c r="C57" i="1" s="1"/>
  <c r="DU30" i="2"/>
  <c r="S27" i="1" s="1"/>
  <c r="CN55" i="2"/>
  <c r="G53" i="1" s="1"/>
  <c r="DU56" i="2"/>
  <c r="S53" i="1" s="1"/>
  <c r="DJ19" i="2"/>
  <c r="I17" i="1" s="1"/>
  <c r="DJ56" i="2"/>
  <c r="I54" i="1" s="1"/>
  <c r="DU15" i="2"/>
  <c r="S12" i="1" s="1"/>
  <c r="DU27" i="2"/>
  <c r="S24" i="1" s="1"/>
  <c r="DJ36" i="2"/>
  <c r="I34" i="1" s="1"/>
  <c r="DU35" i="2"/>
  <c r="S32" i="1" s="1"/>
  <c r="DU17" i="2"/>
  <c r="S14" i="1" s="1"/>
  <c r="DJ46" i="2"/>
  <c r="I44" i="1" s="1"/>
  <c r="DU36" i="2"/>
  <c r="S33" i="1" s="1"/>
  <c r="DU46" i="2"/>
  <c r="S43" i="1" s="1"/>
  <c r="DU29" i="2"/>
  <c r="S26" i="1" s="1"/>
  <c r="DJ15" i="2"/>
  <c r="I13" i="1" s="1"/>
  <c r="DU19" i="2"/>
  <c r="S16" i="1" s="1"/>
  <c r="Y57" i="2"/>
  <c r="A55" i="1" s="1"/>
  <c r="DU20" i="2"/>
  <c r="S17" i="1" s="1"/>
  <c r="BR57" i="2"/>
  <c r="E55" i="1" s="1"/>
  <c r="DJ16" i="2"/>
  <c r="I14" i="1" s="1"/>
  <c r="DJ54" i="2"/>
  <c r="I52" i="1" s="1"/>
  <c r="DJ32" i="2"/>
  <c r="I30" i="1" s="1"/>
  <c r="DJ33" i="2"/>
  <c r="I31" i="1" s="1"/>
  <c r="CC58" i="2"/>
  <c r="O55" i="1" s="1"/>
  <c r="DU48" i="2"/>
  <c r="S45" i="1" s="1"/>
  <c r="CN56" i="2"/>
  <c r="G54" i="1" s="1"/>
  <c r="DU39" i="2"/>
  <c r="S36" i="1" s="1"/>
  <c r="DU42" i="2"/>
  <c r="S39" i="1" s="1"/>
  <c r="DU23" i="2"/>
  <c r="S20" i="1" s="1"/>
  <c r="DU10" i="2"/>
  <c r="S7" i="1" s="1"/>
  <c r="DJ55" i="2"/>
  <c r="I53" i="1" s="1"/>
  <c r="DJ35" i="2"/>
  <c r="I33" i="1" s="1"/>
  <c r="DJ6" i="2"/>
  <c r="I4" i="1" s="1"/>
  <c r="DU47" i="2"/>
  <c r="S44" i="1" s="1"/>
  <c r="DJ27" i="2"/>
  <c r="I25" i="1" s="1"/>
  <c r="AV57" i="2"/>
  <c r="C55" i="1" s="1"/>
  <c r="DU21" i="2"/>
  <c r="S18" i="1" s="1"/>
  <c r="DJ43" i="2"/>
  <c r="I41" i="1" s="1"/>
  <c r="DJ30" i="2"/>
  <c r="I28" i="1" s="1"/>
  <c r="DU38" i="2"/>
  <c r="S35" i="1" s="1"/>
  <c r="BG59" i="2"/>
  <c r="M56" i="1" s="1"/>
  <c r="DU37" i="2"/>
  <c r="S34" i="1" s="1"/>
  <c r="DU25" i="2"/>
  <c r="S22" i="1" s="1"/>
  <c r="DJ51" i="2"/>
  <c r="I49" i="1" s="1"/>
  <c r="DU8" i="2"/>
  <c r="S5" i="1" s="1"/>
  <c r="DU24" i="2"/>
  <c r="S21" i="1" s="1"/>
  <c r="DU18" i="2"/>
  <c r="S15" i="1" s="1"/>
  <c r="DU22" i="2"/>
  <c r="S19" i="1" s="1"/>
  <c r="BG57" i="2"/>
  <c r="M54" i="1" s="1"/>
  <c r="DJ17" i="2"/>
  <c r="I15" i="1" s="1"/>
  <c r="DJ58" i="2"/>
  <c r="DJ7" i="2"/>
  <c r="I5" i="1" s="1"/>
  <c r="DU51" i="2"/>
  <c r="S48" i="1" s="1"/>
  <c r="DJ41" i="2"/>
  <c r="I39" i="1" s="1"/>
  <c r="DJ47" i="2"/>
  <c r="I45" i="1" s="1"/>
  <c r="DJ31" i="2"/>
  <c r="I29" i="1" s="1"/>
  <c r="DU26" i="2"/>
  <c r="S23" i="1" s="1"/>
  <c r="DU53" i="2"/>
  <c r="S50" i="1" s="1"/>
  <c r="DJ59" i="2"/>
  <c r="DJ8" i="2"/>
  <c r="I6" i="1" s="1"/>
  <c r="CC59" i="2"/>
  <c r="DJ10" i="2"/>
  <c r="I8" i="1" s="1"/>
  <c r="DJ12" i="2"/>
  <c r="I10" i="1" s="1"/>
  <c r="DU13" i="2"/>
  <c r="S10" i="1" s="1"/>
  <c r="CC57" i="2"/>
  <c r="O54" i="1" s="1"/>
  <c r="DJ57" i="2"/>
  <c r="CY56" i="2"/>
  <c r="Q52" i="1" s="1"/>
  <c r="DU54" i="2"/>
  <c r="S51" i="1" s="1"/>
  <c r="DJ42" i="2"/>
  <c r="I40" i="1" s="1"/>
  <c r="CY55" i="2"/>
  <c r="Q51" i="1" s="1"/>
  <c r="DJ29" i="2"/>
  <c r="I27" i="1" s="1"/>
  <c r="DU32" i="2"/>
  <c r="S29" i="1" s="1"/>
  <c r="AJ57" i="2"/>
  <c r="K54" i="1" s="1"/>
  <c r="DJ34" i="2"/>
  <c r="I32" i="1" s="1"/>
  <c r="DJ21" i="2"/>
  <c r="I19" i="1" s="1"/>
  <c r="DU44" i="2"/>
  <c r="S41" i="1" s="1"/>
  <c r="DJ14" i="2"/>
  <c r="I12" i="1" s="1"/>
  <c r="DU49" i="2"/>
  <c r="S46" i="1" s="1"/>
  <c r="DJ20" i="2"/>
  <c r="I18" i="1" s="1"/>
  <c r="BR59" i="2"/>
  <c r="E57" i="1" s="1"/>
  <c r="DU52" i="2"/>
  <c r="S49" i="1" s="1"/>
  <c r="AV58" i="2"/>
  <c r="C56" i="1" s="1"/>
  <c r="DJ38" i="2"/>
  <c r="I36" i="1" s="1"/>
  <c r="DJ50" i="2"/>
  <c r="I48" i="1" s="1"/>
  <c r="DJ26" i="2"/>
  <c r="I24" i="1" s="1"/>
  <c r="DJ39" i="2"/>
  <c r="I37" i="1" s="1"/>
  <c r="DU58" i="2"/>
  <c r="DJ9" i="2"/>
  <c r="I7" i="1" s="1"/>
  <c r="DU57" i="2"/>
  <c r="DJ37" i="2"/>
  <c r="I35" i="1" s="1"/>
  <c r="DJ40" i="2"/>
  <c r="I38" i="1" s="1"/>
  <c r="DU33" i="2"/>
  <c r="S30" i="1" s="1"/>
  <c r="DJ11" i="2"/>
  <c r="I9" i="1" s="1"/>
  <c r="DU45" i="2"/>
  <c r="S42" i="1" s="1"/>
  <c r="DJ23" i="2"/>
  <c r="I21" i="1" s="1"/>
  <c r="DJ22" i="2"/>
  <c r="I20" i="1" s="1"/>
  <c r="DJ49" i="2"/>
  <c r="I47" i="1" s="1"/>
  <c r="DJ25" i="2"/>
  <c r="I23" i="1" s="1"/>
  <c r="CY57" i="2"/>
  <c r="Q53" i="1" s="1"/>
  <c r="DU6" i="2"/>
  <c r="S3" i="1" s="1"/>
  <c r="DJ13" i="2"/>
  <c r="I11" i="1" s="1"/>
  <c r="DU34" i="2"/>
  <c r="S31" i="1" s="1"/>
  <c r="DU14" i="2"/>
  <c r="S11" i="1" s="1"/>
  <c r="DJ44" i="2"/>
  <c r="I42" i="1" s="1"/>
  <c r="DU31" i="2"/>
  <c r="S28" i="1" s="1"/>
  <c r="DU59" i="2"/>
  <c r="DJ18" i="2"/>
  <c r="I16" i="1" s="1"/>
  <c r="DU9" i="2"/>
  <c r="S6" i="1" s="1"/>
  <c r="BR58" i="2"/>
  <c r="E56" i="1" s="1"/>
  <c r="DU5" i="2"/>
  <c r="S2" i="1" s="1"/>
  <c r="DU4" i="2"/>
  <c r="DI4" i="2"/>
  <c r="DR4" i="2"/>
  <c r="DK5" i="2" l="1"/>
  <c r="J3" i="1" s="1"/>
  <c r="DJ5" i="2" l="1"/>
  <c r="I3" i="1" s="1"/>
  <c r="DJ4" i="2"/>
  <c r="I2" i="1" s="1"/>
  <c r="CX4" i="2"/>
  <c r="CZ54" i="2"/>
  <c r="DG4" i="2"/>
  <c r="R50" i="1" l="1"/>
  <c r="CY54" i="2"/>
  <c r="CZ53" i="2"/>
  <c r="R49" i="1" l="1"/>
  <c r="Q50" i="1"/>
  <c r="CY53" i="2"/>
  <c r="CZ52" i="2"/>
  <c r="R48" i="1" l="1"/>
  <c r="Q49" i="1"/>
  <c r="CY52" i="2"/>
  <c r="CZ51" i="2"/>
  <c r="R47" i="1" l="1"/>
  <c r="Q48" i="1"/>
  <c r="CY51" i="2"/>
  <c r="CZ50" i="2"/>
  <c r="R46" i="1" l="1"/>
  <c r="Q47" i="1"/>
  <c r="CY50" i="2"/>
  <c r="CZ49" i="2"/>
  <c r="R45" i="1" l="1"/>
  <c r="Q46" i="1"/>
  <c r="CY49" i="2"/>
  <c r="CZ48" i="2"/>
  <c r="R44" i="1" l="1"/>
  <c r="Q45" i="1"/>
  <c r="CY48" i="2"/>
  <c r="CZ47" i="2"/>
  <c r="R43" i="1" l="1"/>
  <c r="Q44" i="1"/>
  <c r="CY47" i="2"/>
  <c r="CZ46" i="2"/>
  <c r="R42" i="1" l="1"/>
  <c r="Q43" i="1"/>
  <c r="CY46" i="2"/>
  <c r="CZ45" i="2"/>
  <c r="R41" i="1" l="1"/>
  <c r="Q42" i="1"/>
  <c r="CY45" i="2"/>
  <c r="CZ44" i="2"/>
  <c r="R40" i="1" l="1"/>
  <c r="Q41" i="1"/>
  <c r="CY44" i="2"/>
  <c r="CZ43" i="2"/>
  <c r="R39" i="1" l="1"/>
  <c r="Q40" i="1"/>
  <c r="CY43" i="2"/>
  <c r="CZ42" i="2"/>
  <c r="R38" i="1" l="1"/>
  <c r="Q39" i="1"/>
  <c r="CY42" i="2"/>
  <c r="CZ41" i="2"/>
  <c r="R37" i="1" l="1"/>
  <c r="Q38" i="1"/>
  <c r="CY41" i="2"/>
  <c r="CZ40" i="2"/>
  <c r="R36" i="1" l="1"/>
  <c r="Q37" i="1"/>
  <c r="CY40" i="2"/>
  <c r="CZ39" i="2"/>
  <c r="R35" i="1" l="1"/>
  <c r="Q36" i="1"/>
  <c r="CY39" i="2"/>
  <c r="CZ38" i="2"/>
  <c r="R34" i="1" l="1"/>
  <c r="Q35" i="1"/>
  <c r="CY38" i="2"/>
  <c r="CZ37" i="2"/>
  <c r="R33" i="1" l="1"/>
  <c r="Q34" i="1"/>
  <c r="CY37" i="2"/>
  <c r="CZ36" i="2"/>
  <c r="R32" i="1" l="1"/>
  <c r="Q33" i="1"/>
  <c r="CY36" i="2"/>
  <c r="CZ35" i="2"/>
  <c r="R31" i="1" l="1"/>
  <c r="Q32" i="1"/>
  <c r="CY35" i="2"/>
  <c r="CZ34" i="2"/>
  <c r="R30" i="1" l="1"/>
  <c r="Q31" i="1"/>
  <c r="CY34" i="2"/>
  <c r="CZ33" i="2"/>
  <c r="R29" i="1" l="1"/>
  <c r="Q30" i="1"/>
  <c r="CY33" i="2"/>
  <c r="CZ32" i="2"/>
  <c r="R28" i="1" l="1"/>
  <c r="Q29" i="1"/>
  <c r="CY32" i="2"/>
  <c r="CZ31" i="2"/>
  <c r="R27" i="1" l="1"/>
  <c r="Q28" i="1"/>
  <c r="CY31" i="2"/>
  <c r="CZ30" i="2"/>
  <c r="R26" i="1" l="1"/>
  <c r="Q27" i="1"/>
  <c r="CY30" i="2"/>
  <c r="CZ29" i="2"/>
  <c r="R25" i="1" l="1"/>
  <c r="Q26" i="1"/>
  <c r="CY29" i="2"/>
  <c r="CZ28" i="2"/>
  <c r="R24" i="1" l="1"/>
  <c r="Q25" i="1"/>
  <c r="CY28" i="2"/>
  <c r="CZ27" i="2"/>
  <c r="R23" i="1" l="1"/>
  <c r="Q24" i="1"/>
  <c r="CY27" i="2"/>
  <c r="CZ26" i="2"/>
  <c r="R22" i="1" l="1"/>
  <c r="Q23" i="1"/>
  <c r="CY26" i="2"/>
  <c r="CZ25" i="2"/>
  <c r="R21" i="1" l="1"/>
  <c r="Q22" i="1"/>
  <c r="CY25" i="2"/>
  <c r="CZ24" i="2"/>
  <c r="R20" i="1" l="1"/>
  <c r="Q21" i="1"/>
  <c r="CY24" i="2"/>
  <c r="CZ23" i="2"/>
  <c r="R19" i="1" l="1"/>
  <c r="Q20" i="1"/>
  <c r="CY23" i="2"/>
  <c r="CZ22" i="2"/>
  <c r="R18" i="1" l="1"/>
  <c r="Q19" i="1"/>
  <c r="CY22" i="2"/>
  <c r="CZ21" i="2"/>
  <c r="R17" i="1" l="1"/>
  <c r="Q18" i="1"/>
  <c r="CY21" i="2"/>
  <c r="CZ20" i="2"/>
  <c r="R16" i="1" l="1"/>
  <c r="Q17" i="1"/>
  <c r="CY20" i="2"/>
  <c r="CZ19" i="2"/>
  <c r="R15" i="1" l="1"/>
  <c r="Q16" i="1"/>
  <c r="CY19" i="2"/>
  <c r="CZ18" i="2"/>
  <c r="R14" i="1" l="1"/>
  <c r="Q15" i="1"/>
  <c r="CY18" i="2"/>
  <c r="CZ17" i="2"/>
  <c r="R13" i="1" l="1"/>
  <c r="Q14" i="1"/>
  <c r="CY17" i="2"/>
  <c r="CZ16" i="2"/>
  <c r="R12" i="1" l="1"/>
  <c r="Q13" i="1"/>
  <c r="CY16" i="2"/>
  <c r="CZ15" i="2"/>
  <c r="R11" i="1" l="1"/>
  <c r="Q12" i="1"/>
  <c r="CY15" i="2"/>
  <c r="CZ14" i="2"/>
  <c r="R10" i="1" l="1"/>
  <c r="Q11" i="1"/>
  <c r="CY14" i="2"/>
  <c r="CZ13" i="2"/>
  <c r="R9" i="1" l="1"/>
  <c r="Q10" i="1"/>
  <c r="CY13" i="2"/>
  <c r="CZ12" i="2"/>
  <c r="R8" i="1" l="1"/>
  <c r="Q9" i="1"/>
  <c r="CY12" i="2"/>
  <c r="CZ11" i="2"/>
  <c r="R7" i="1" l="1"/>
  <c r="Q8" i="1"/>
  <c r="CY11" i="2"/>
  <c r="CZ10" i="2"/>
  <c r="R6" i="1" l="1"/>
  <c r="Q7" i="1"/>
  <c r="CY10" i="2"/>
  <c r="CZ9" i="2"/>
  <c r="R5" i="1" l="1"/>
  <c r="Q6" i="1"/>
  <c r="CY9" i="2"/>
  <c r="CZ8" i="2"/>
  <c r="R4" i="1" s="1"/>
  <c r="Q5" i="1" l="1"/>
  <c r="CY8" i="2"/>
  <c r="Q4" i="1" s="1"/>
  <c r="CZ7" i="2"/>
  <c r="CY7" i="2" l="1"/>
  <c r="CZ6" i="2"/>
  <c r="R3" i="1" s="1"/>
  <c r="CY6" i="2" l="1"/>
  <c r="Q3" i="1" s="1"/>
  <c r="CZ5" i="2"/>
  <c r="R2" i="1" s="1"/>
  <c r="CY5" i="2" l="1"/>
  <c r="Q2" i="1" s="1"/>
  <c r="CY4" i="2"/>
  <c r="CM4" i="2"/>
  <c r="CO54" i="2"/>
  <c r="H52" i="1" s="1"/>
  <c r="CV4" i="2"/>
  <c r="CN54" i="2" l="1"/>
  <c r="CO53" i="2"/>
  <c r="H51" i="1" s="1"/>
  <c r="G52" i="1" l="1"/>
  <c r="CN53" i="2"/>
  <c r="CO52" i="2"/>
  <c r="H50" i="1" s="1"/>
  <c r="G51" i="1" l="1"/>
  <c r="CN52" i="2"/>
  <c r="CO51" i="2"/>
  <c r="H49" i="1" s="1"/>
  <c r="G50" i="1" l="1"/>
  <c r="CN51" i="2"/>
  <c r="CO50" i="2"/>
  <c r="H48" i="1" s="1"/>
  <c r="G49" i="1" l="1"/>
  <c r="CN50" i="2"/>
  <c r="CO49" i="2"/>
  <c r="H47" i="1" s="1"/>
  <c r="G48" i="1" l="1"/>
  <c r="CN49" i="2"/>
  <c r="CO48" i="2"/>
  <c r="H46" i="1" s="1"/>
  <c r="G47" i="1" l="1"/>
  <c r="CN48" i="2"/>
  <c r="CO47" i="2"/>
  <c r="H45" i="1" s="1"/>
  <c r="G46" i="1" l="1"/>
  <c r="CN47" i="2"/>
  <c r="CO46" i="2"/>
  <c r="H44" i="1" s="1"/>
  <c r="G45" i="1" l="1"/>
  <c r="CN46" i="2"/>
  <c r="CO45" i="2"/>
  <c r="H43" i="1" s="1"/>
  <c r="G44" i="1" l="1"/>
  <c r="CN45" i="2"/>
  <c r="CO44" i="2"/>
  <c r="H42" i="1" s="1"/>
  <c r="G43" i="1" l="1"/>
  <c r="CN44" i="2"/>
  <c r="CO43" i="2"/>
  <c r="H41" i="1" s="1"/>
  <c r="G42" i="1" l="1"/>
  <c r="CN43" i="2"/>
  <c r="CO42" i="2"/>
  <c r="H40" i="1" s="1"/>
  <c r="G41" i="1" l="1"/>
  <c r="CN42" i="2"/>
  <c r="CO41" i="2"/>
  <c r="H39" i="1" s="1"/>
  <c r="G40" i="1" l="1"/>
  <c r="CN41" i="2"/>
  <c r="CO40" i="2"/>
  <c r="H38" i="1" s="1"/>
  <c r="G39" i="1" l="1"/>
  <c r="CN40" i="2"/>
  <c r="CO39" i="2"/>
  <c r="H37" i="1" s="1"/>
  <c r="G38" i="1" l="1"/>
  <c r="CN39" i="2"/>
  <c r="CO38" i="2"/>
  <c r="H36" i="1" s="1"/>
  <c r="G37" i="1" l="1"/>
  <c r="CN38" i="2"/>
  <c r="CO37" i="2"/>
  <c r="H35" i="1" s="1"/>
  <c r="G36" i="1" l="1"/>
  <c r="CN37" i="2"/>
  <c r="CO36" i="2"/>
  <c r="H34" i="1" s="1"/>
  <c r="G35" i="1" l="1"/>
  <c r="CN36" i="2"/>
  <c r="CO35" i="2"/>
  <c r="H33" i="1" s="1"/>
  <c r="G34" i="1" l="1"/>
  <c r="CN35" i="2"/>
  <c r="CO34" i="2"/>
  <c r="H32" i="1" s="1"/>
  <c r="G33" i="1" l="1"/>
  <c r="CN34" i="2"/>
  <c r="CO33" i="2"/>
  <c r="H31" i="1" s="1"/>
  <c r="G32" i="1" l="1"/>
  <c r="CN33" i="2"/>
  <c r="CO32" i="2"/>
  <c r="H30" i="1" s="1"/>
  <c r="G31" i="1" l="1"/>
  <c r="CN32" i="2"/>
  <c r="CO31" i="2"/>
  <c r="H29" i="1" s="1"/>
  <c r="G30" i="1" l="1"/>
  <c r="CN31" i="2"/>
  <c r="CO30" i="2"/>
  <c r="H28" i="1" s="1"/>
  <c r="G29" i="1" l="1"/>
  <c r="CN30" i="2"/>
  <c r="CO29" i="2"/>
  <c r="H27" i="1" s="1"/>
  <c r="G28" i="1" l="1"/>
  <c r="CN29" i="2"/>
  <c r="CO28" i="2"/>
  <c r="H26" i="1" s="1"/>
  <c r="G27" i="1" l="1"/>
  <c r="CN28" i="2"/>
  <c r="CO27" i="2"/>
  <c r="H25" i="1" s="1"/>
  <c r="G26" i="1" l="1"/>
  <c r="CN27" i="2"/>
  <c r="CO26" i="2"/>
  <c r="H24" i="1" s="1"/>
  <c r="G25" i="1" l="1"/>
  <c r="CN26" i="2"/>
  <c r="CO25" i="2"/>
  <c r="H23" i="1" s="1"/>
  <c r="G24" i="1" l="1"/>
  <c r="CN25" i="2"/>
  <c r="CO24" i="2"/>
  <c r="H22" i="1" s="1"/>
  <c r="G23" i="1" l="1"/>
  <c r="CN24" i="2"/>
  <c r="CO23" i="2"/>
  <c r="H21" i="1" s="1"/>
  <c r="G22" i="1" l="1"/>
  <c r="CN23" i="2"/>
  <c r="CO22" i="2"/>
  <c r="H20" i="1" s="1"/>
  <c r="G21" i="1" l="1"/>
  <c r="CN22" i="2"/>
  <c r="CO21" i="2"/>
  <c r="H19" i="1" s="1"/>
  <c r="G20" i="1" l="1"/>
  <c r="CN21" i="2"/>
  <c r="CO20" i="2"/>
  <c r="H18" i="1" s="1"/>
  <c r="G19" i="1" l="1"/>
  <c r="CN20" i="2"/>
  <c r="CO19" i="2"/>
  <c r="H17" i="1" s="1"/>
  <c r="G18" i="1" l="1"/>
  <c r="CN19" i="2"/>
  <c r="CO18" i="2"/>
  <c r="H16" i="1" s="1"/>
  <c r="G17" i="1" l="1"/>
  <c r="CN18" i="2"/>
  <c r="CO17" i="2"/>
  <c r="H15" i="1" s="1"/>
  <c r="G16" i="1" l="1"/>
  <c r="CN17" i="2"/>
  <c r="CO16" i="2"/>
  <c r="H14" i="1" s="1"/>
  <c r="G15" i="1" l="1"/>
  <c r="CN16" i="2"/>
  <c r="CO15" i="2"/>
  <c r="H13" i="1" s="1"/>
  <c r="G14" i="1" l="1"/>
  <c r="CN15" i="2"/>
  <c r="CO14" i="2"/>
  <c r="H12" i="1" s="1"/>
  <c r="G13" i="1" l="1"/>
  <c r="CN14" i="2"/>
  <c r="CO13" i="2"/>
  <c r="H11" i="1" s="1"/>
  <c r="G12" i="1" l="1"/>
  <c r="CN13" i="2"/>
  <c r="CO12" i="2"/>
  <c r="H10" i="1" s="1"/>
  <c r="G11" i="1" l="1"/>
  <c r="CN12" i="2"/>
  <c r="CO11" i="2"/>
  <c r="H9" i="1" s="1"/>
  <c r="G10" i="1" l="1"/>
  <c r="CN11" i="2"/>
  <c r="CO10" i="2"/>
  <c r="H8" i="1" s="1"/>
  <c r="G9" i="1" l="1"/>
  <c r="CN10" i="2"/>
  <c r="CO9" i="2"/>
  <c r="H7" i="1" s="1"/>
  <c r="G8" i="1" l="1"/>
  <c r="CN9" i="2"/>
  <c r="CO8" i="2"/>
  <c r="H6" i="1" s="1"/>
  <c r="G7" i="1" l="1"/>
  <c r="CN8" i="2"/>
  <c r="CO7" i="2"/>
  <c r="H5" i="1" s="1"/>
  <c r="G6" i="1" l="1"/>
  <c r="CN7" i="2"/>
  <c r="CO6" i="2"/>
  <c r="H4" i="1" s="1"/>
  <c r="G5" i="1" l="1"/>
  <c r="CN6" i="2"/>
  <c r="G4" i="1" s="1"/>
  <c r="CO5" i="2"/>
  <c r="H3" i="1" s="1"/>
  <c r="CN5" i="2" l="1"/>
  <c r="G3" i="1" s="1"/>
  <c r="CN4" i="2"/>
  <c r="CB4" i="2"/>
  <c r="CD56" i="2"/>
  <c r="CK4" i="2"/>
  <c r="P53" i="1" l="1"/>
  <c r="CC56" i="2"/>
  <c r="CD55" i="2"/>
  <c r="P52" i="1" l="1"/>
  <c r="O53" i="1"/>
  <c r="CC55" i="2"/>
  <c r="CD54" i="2"/>
  <c r="P51" i="1" l="1"/>
  <c r="O52" i="1"/>
  <c r="CC54" i="2"/>
  <c r="CD53" i="2"/>
  <c r="P50" i="1" l="1"/>
  <c r="O51" i="1"/>
  <c r="CC53" i="2"/>
  <c r="CD52" i="2"/>
  <c r="P49" i="1" l="1"/>
  <c r="O50" i="1"/>
  <c r="CC52" i="2"/>
  <c r="CD51" i="2"/>
  <c r="P48" i="1" l="1"/>
  <c r="O49" i="1"/>
  <c r="CC51" i="2"/>
  <c r="CD50" i="2"/>
  <c r="P47" i="1" l="1"/>
  <c r="O48" i="1"/>
  <c r="CC50" i="2"/>
  <c r="CD49" i="2"/>
  <c r="P46" i="1" l="1"/>
  <c r="O47" i="1"/>
  <c r="CC49" i="2"/>
  <c r="CD48" i="2"/>
  <c r="P45" i="1" l="1"/>
  <c r="O46" i="1"/>
  <c r="CC48" i="2"/>
  <c r="CD47" i="2"/>
  <c r="P44" i="1" l="1"/>
  <c r="O45" i="1"/>
  <c r="CC47" i="2"/>
  <c r="CD46" i="2"/>
  <c r="P43" i="1" l="1"/>
  <c r="O44" i="1"/>
  <c r="CC46" i="2"/>
  <c r="CD45" i="2"/>
  <c r="P42" i="1" l="1"/>
  <c r="O43" i="1"/>
  <c r="CC45" i="2"/>
  <c r="CD44" i="2"/>
  <c r="P41" i="1" l="1"/>
  <c r="O42" i="1"/>
  <c r="CC44" i="2"/>
  <c r="CD43" i="2"/>
  <c r="P40" i="1" l="1"/>
  <c r="O41" i="1"/>
  <c r="CC43" i="2"/>
  <c r="CD42" i="2"/>
  <c r="P39" i="1" l="1"/>
  <c r="O40" i="1"/>
  <c r="CC42" i="2"/>
  <c r="CD41" i="2"/>
  <c r="P38" i="1" l="1"/>
  <c r="O39" i="1"/>
  <c r="CC41" i="2"/>
  <c r="CD40" i="2"/>
  <c r="P37" i="1" l="1"/>
  <c r="O38" i="1"/>
  <c r="CC40" i="2"/>
  <c r="CD39" i="2"/>
  <c r="P36" i="1" l="1"/>
  <c r="O37" i="1"/>
  <c r="CC39" i="2"/>
  <c r="CD38" i="2"/>
  <c r="P35" i="1" l="1"/>
  <c r="O36" i="1"/>
  <c r="CC38" i="2"/>
  <c r="CD37" i="2"/>
  <c r="P34" i="1" l="1"/>
  <c r="O35" i="1"/>
  <c r="CC37" i="2"/>
  <c r="CD36" i="2"/>
  <c r="P33" i="1" l="1"/>
  <c r="O34" i="1"/>
  <c r="CC36" i="2"/>
  <c r="CD35" i="2"/>
  <c r="P32" i="1" l="1"/>
  <c r="O33" i="1"/>
  <c r="CC35" i="2"/>
  <c r="CD34" i="2"/>
  <c r="P31" i="1" l="1"/>
  <c r="O32" i="1"/>
  <c r="CC34" i="2"/>
  <c r="CD33" i="2"/>
  <c r="P30" i="1" l="1"/>
  <c r="O31" i="1"/>
  <c r="CC33" i="2"/>
  <c r="CD32" i="2"/>
  <c r="P29" i="1" l="1"/>
  <c r="O30" i="1"/>
  <c r="CC32" i="2"/>
  <c r="CD31" i="2"/>
  <c r="P28" i="1" l="1"/>
  <c r="O29" i="1"/>
  <c r="CC31" i="2"/>
  <c r="CD30" i="2"/>
  <c r="P27" i="1" l="1"/>
  <c r="O28" i="1"/>
  <c r="CC30" i="2"/>
  <c r="CD29" i="2"/>
  <c r="P26" i="1" l="1"/>
  <c r="O27" i="1"/>
  <c r="CC29" i="2"/>
  <c r="CD28" i="2"/>
  <c r="P25" i="1" l="1"/>
  <c r="O26" i="1"/>
  <c r="CC28" i="2"/>
  <c r="CD27" i="2"/>
  <c r="P24" i="1" l="1"/>
  <c r="O25" i="1"/>
  <c r="CC27" i="2"/>
  <c r="CD26" i="2"/>
  <c r="P23" i="1" l="1"/>
  <c r="O24" i="1"/>
  <c r="CC26" i="2"/>
  <c r="CD25" i="2"/>
  <c r="P22" i="1" l="1"/>
  <c r="O23" i="1"/>
  <c r="CC25" i="2"/>
  <c r="CD24" i="2"/>
  <c r="P21" i="1" l="1"/>
  <c r="O22" i="1"/>
  <c r="CC24" i="2"/>
  <c r="CD23" i="2"/>
  <c r="P20" i="1" l="1"/>
  <c r="O21" i="1"/>
  <c r="CC23" i="2"/>
  <c r="CD22" i="2"/>
  <c r="P19" i="1" l="1"/>
  <c r="O20" i="1"/>
  <c r="CC22" i="2"/>
  <c r="CD21" i="2"/>
  <c r="P18" i="1" l="1"/>
  <c r="O19" i="1"/>
  <c r="CC21" i="2"/>
  <c r="CD20" i="2"/>
  <c r="P17" i="1" l="1"/>
  <c r="O18" i="1"/>
  <c r="CC20" i="2"/>
  <c r="CD19" i="2"/>
  <c r="P16" i="1" l="1"/>
  <c r="O17" i="1"/>
  <c r="CC19" i="2"/>
  <c r="CD18" i="2"/>
  <c r="P15" i="1" l="1"/>
  <c r="O16" i="1"/>
  <c r="CC18" i="2"/>
  <c r="CD17" i="2"/>
  <c r="P14" i="1" l="1"/>
  <c r="O15" i="1"/>
  <c r="CC17" i="2"/>
  <c r="CD16" i="2"/>
  <c r="P13" i="1" l="1"/>
  <c r="O14" i="1"/>
  <c r="CC16" i="2"/>
  <c r="CD15" i="2"/>
  <c r="P12" i="1" l="1"/>
  <c r="O13" i="1"/>
  <c r="CC15" i="2"/>
  <c r="CD14" i="2"/>
  <c r="P11" i="1" l="1"/>
  <c r="O12" i="1"/>
  <c r="CC14" i="2"/>
  <c r="CD13" i="2"/>
  <c r="P10" i="1" l="1"/>
  <c r="O11" i="1"/>
  <c r="CC13" i="2"/>
  <c r="CD12" i="2"/>
  <c r="P9" i="1" l="1"/>
  <c r="O10" i="1"/>
  <c r="CC12" i="2"/>
  <c r="CD11" i="2"/>
  <c r="P8" i="1" l="1"/>
  <c r="O9" i="1"/>
  <c r="CC11" i="2"/>
  <c r="CD10" i="2"/>
  <c r="P7" i="1" l="1"/>
  <c r="O8" i="1"/>
  <c r="CC10" i="2"/>
  <c r="CD9" i="2"/>
  <c r="P6" i="1" l="1"/>
  <c r="O7" i="1"/>
  <c r="CC9" i="2"/>
  <c r="CD8" i="2"/>
  <c r="P5" i="1" l="1"/>
  <c r="O6" i="1"/>
  <c r="CC8" i="2"/>
  <c r="CD7" i="2"/>
  <c r="P4" i="1" s="1"/>
  <c r="O5" i="1" l="1"/>
  <c r="CC7" i="2"/>
  <c r="O4" i="1" s="1"/>
  <c r="CD6" i="2"/>
  <c r="P3" i="1" s="1"/>
  <c r="CC6" i="2" l="1"/>
  <c r="O3" i="1" s="1"/>
  <c r="CD5" i="2"/>
  <c r="P2" i="1" s="1"/>
  <c r="CC5" i="2" l="1"/>
  <c r="O2" i="1" s="1"/>
  <c r="CC4" i="2"/>
  <c r="BQ4" i="2"/>
  <c r="BS56" i="2"/>
  <c r="BZ4" i="2"/>
  <c r="F54" i="1" l="1"/>
  <c r="BR56" i="2"/>
  <c r="BS55" i="2"/>
  <c r="F53" i="1" l="1"/>
  <c r="E54" i="1"/>
  <c r="BR55" i="2"/>
  <c r="BS54" i="2"/>
  <c r="F52" i="1" l="1"/>
  <c r="E53" i="1"/>
  <c r="BR54" i="2"/>
  <c r="BS53" i="2"/>
  <c r="F51" i="1" l="1"/>
  <c r="E52" i="1"/>
  <c r="BR53" i="2"/>
  <c r="BS52" i="2"/>
  <c r="F50" i="1" l="1"/>
  <c r="E51" i="1"/>
  <c r="BR52" i="2"/>
  <c r="BS51" i="2"/>
  <c r="F49" i="1" l="1"/>
  <c r="E50" i="1"/>
  <c r="BR51" i="2"/>
  <c r="BS50" i="2"/>
  <c r="F48" i="1" l="1"/>
  <c r="E49" i="1"/>
  <c r="BR50" i="2"/>
  <c r="BS49" i="2"/>
  <c r="F47" i="1" l="1"/>
  <c r="E48" i="1"/>
  <c r="BR49" i="2"/>
  <c r="BS48" i="2"/>
  <c r="F46" i="1" l="1"/>
  <c r="E47" i="1"/>
  <c r="BR48" i="2"/>
  <c r="BS47" i="2"/>
  <c r="F45" i="1" l="1"/>
  <c r="E46" i="1"/>
  <c r="BR47" i="2"/>
  <c r="BS46" i="2"/>
  <c r="F44" i="1" l="1"/>
  <c r="E45" i="1"/>
  <c r="BR46" i="2"/>
  <c r="BS45" i="2"/>
  <c r="F43" i="1" l="1"/>
  <c r="E44" i="1"/>
  <c r="BR45" i="2"/>
  <c r="BS44" i="2"/>
  <c r="F42" i="1" l="1"/>
  <c r="E43" i="1"/>
  <c r="BR44" i="2"/>
  <c r="BS43" i="2"/>
  <c r="F41" i="1" l="1"/>
  <c r="E42" i="1"/>
  <c r="BR43" i="2"/>
  <c r="BS42" i="2"/>
  <c r="F40" i="1" l="1"/>
  <c r="E41" i="1"/>
  <c r="BR42" i="2"/>
  <c r="BS41" i="2"/>
  <c r="F39" i="1" l="1"/>
  <c r="E40" i="1"/>
  <c r="BR41" i="2"/>
  <c r="BS40" i="2"/>
  <c r="F38" i="1" l="1"/>
  <c r="E39" i="1"/>
  <c r="BR40" i="2"/>
  <c r="BS39" i="2"/>
  <c r="F37" i="1" l="1"/>
  <c r="E38" i="1"/>
  <c r="BR39" i="2"/>
  <c r="BS38" i="2"/>
  <c r="F36" i="1" l="1"/>
  <c r="E37" i="1"/>
  <c r="BR38" i="2"/>
  <c r="BS37" i="2"/>
  <c r="F35" i="1" l="1"/>
  <c r="E36" i="1"/>
  <c r="BR37" i="2"/>
  <c r="BS36" i="2"/>
  <c r="F34" i="1" l="1"/>
  <c r="E35" i="1"/>
  <c r="BR36" i="2"/>
  <c r="BS35" i="2"/>
  <c r="F33" i="1" l="1"/>
  <c r="E34" i="1"/>
  <c r="BR35" i="2"/>
  <c r="BS34" i="2"/>
  <c r="F32" i="1" l="1"/>
  <c r="E33" i="1"/>
  <c r="BR34" i="2"/>
  <c r="BS33" i="2"/>
  <c r="F31" i="1" l="1"/>
  <c r="E32" i="1"/>
  <c r="BR33" i="2"/>
  <c r="BS32" i="2"/>
  <c r="F30" i="1" l="1"/>
  <c r="E31" i="1"/>
  <c r="BR32" i="2"/>
  <c r="BS31" i="2"/>
  <c r="F29" i="1" l="1"/>
  <c r="E30" i="1"/>
  <c r="BR31" i="2"/>
  <c r="BS30" i="2"/>
  <c r="F28" i="1" l="1"/>
  <c r="E29" i="1"/>
  <c r="BR30" i="2"/>
  <c r="BS29" i="2"/>
  <c r="F27" i="1" l="1"/>
  <c r="E28" i="1"/>
  <c r="BR29" i="2"/>
  <c r="BS28" i="2"/>
  <c r="F26" i="1" l="1"/>
  <c r="E27" i="1"/>
  <c r="BR28" i="2"/>
  <c r="BS27" i="2"/>
  <c r="F25" i="1" l="1"/>
  <c r="E26" i="1"/>
  <c r="BR27" i="2"/>
  <c r="BS26" i="2"/>
  <c r="F24" i="1" l="1"/>
  <c r="E25" i="1"/>
  <c r="BR26" i="2"/>
  <c r="BS25" i="2"/>
  <c r="F23" i="1" l="1"/>
  <c r="E24" i="1"/>
  <c r="BR25" i="2"/>
  <c r="BS24" i="2"/>
  <c r="F22" i="1" l="1"/>
  <c r="E23" i="1"/>
  <c r="BR24" i="2"/>
  <c r="BS23" i="2"/>
  <c r="F21" i="1" l="1"/>
  <c r="E22" i="1"/>
  <c r="BR23" i="2"/>
  <c r="BS22" i="2"/>
  <c r="F20" i="1" l="1"/>
  <c r="E21" i="1"/>
  <c r="BR22" i="2"/>
  <c r="BS21" i="2"/>
  <c r="F19" i="1" l="1"/>
  <c r="E20" i="1"/>
  <c r="BR21" i="2"/>
  <c r="BS20" i="2"/>
  <c r="F18" i="1" l="1"/>
  <c r="E19" i="1"/>
  <c r="BR20" i="2"/>
  <c r="BS19" i="2"/>
  <c r="F17" i="1" l="1"/>
  <c r="E18" i="1"/>
  <c r="BR19" i="2"/>
  <c r="BS18" i="2"/>
  <c r="F16" i="1" l="1"/>
  <c r="E17" i="1"/>
  <c r="BR18" i="2"/>
  <c r="BS17" i="2"/>
  <c r="F15" i="1" l="1"/>
  <c r="E16" i="1"/>
  <c r="BR17" i="2"/>
  <c r="BS16" i="2"/>
  <c r="F14" i="1" l="1"/>
  <c r="E15" i="1"/>
  <c r="BR16" i="2"/>
  <c r="BS15" i="2"/>
  <c r="F13" i="1" l="1"/>
  <c r="E14" i="1"/>
  <c r="BR15" i="2"/>
  <c r="BS14" i="2"/>
  <c r="F12" i="1" l="1"/>
  <c r="E13" i="1"/>
  <c r="BR14" i="2"/>
  <c r="BS13" i="2"/>
  <c r="F11" i="1" l="1"/>
  <c r="E12" i="1"/>
  <c r="BR13" i="2"/>
  <c r="BS12" i="2"/>
  <c r="F10" i="1" l="1"/>
  <c r="E11" i="1"/>
  <c r="BR12" i="2"/>
  <c r="BS11" i="2"/>
  <c r="F9" i="1" l="1"/>
  <c r="E10" i="1"/>
  <c r="BR11" i="2"/>
  <c r="BS10" i="2"/>
  <c r="F8" i="1" l="1"/>
  <c r="E9" i="1"/>
  <c r="BR10" i="2"/>
  <c r="BS9" i="2"/>
  <c r="F7" i="1" l="1"/>
  <c r="E8" i="1"/>
  <c r="BR9" i="2"/>
  <c r="BS8" i="2"/>
  <c r="F6" i="1" l="1"/>
  <c r="E7" i="1"/>
  <c r="BR8" i="2"/>
  <c r="BS7" i="2"/>
  <c r="F5" i="1" l="1"/>
  <c r="E6" i="1"/>
  <c r="BR7" i="2"/>
  <c r="BS6" i="2"/>
  <c r="F4" i="1" s="1"/>
  <c r="E5" i="1" l="1"/>
  <c r="BR6" i="2"/>
  <c r="E4" i="1" s="1"/>
  <c r="BS5" i="2"/>
  <c r="F3" i="1" s="1"/>
  <c r="BR5" i="2" l="1"/>
  <c r="E3" i="1" s="1"/>
  <c r="BR4" i="2"/>
  <c r="E2" i="1" s="1"/>
  <c r="BO4" i="2"/>
  <c r="BF4" i="2" l="1"/>
  <c r="BH56" i="2"/>
  <c r="N53" i="1" l="1"/>
  <c r="BG56" i="2"/>
  <c r="BH55" i="2"/>
  <c r="N52" i="1" l="1"/>
  <c r="M53" i="1"/>
  <c r="BG55" i="2"/>
  <c r="BH54" i="2"/>
  <c r="N51" i="1" l="1"/>
  <c r="M52" i="1"/>
  <c r="BG54" i="2"/>
  <c r="BH53" i="2"/>
  <c r="N50" i="1" l="1"/>
  <c r="M51" i="1"/>
  <c r="BG53" i="2"/>
  <c r="BH52" i="2"/>
  <c r="N49" i="1" l="1"/>
  <c r="M50" i="1"/>
  <c r="BG52" i="2"/>
  <c r="BH51" i="2"/>
  <c r="N48" i="1" l="1"/>
  <c r="M49" i="1"/>
  <c r="BG51" i="2"/>
  <c r="BH50" i="2"/>
  <c r="N47" i="1" l="1"/>
  <c r="M48" i="1"/>
  <c r="BG50" i="2"/>
  <c r="BH49" i="2"/>
  <c r="N46" i="1" l="1"/>
  <c r="M47" i="1"/>
  <c r="BG49" i="2"/>
  <c r="BH48" i="2"/>
  <c r="N45" i="1" l="1"/>
  <c r="M46" i="1"/>
  <c r="BG48" i="2"/>
  <c r="BH47" i="2"/>
  <c r="N44" i="1" l="1"/>
  <c r="M45" i="1"/>
  <c r="BG47" i="2"/>
  <c r="BH46" i="2"/>
  <c r="N43" i="1" l="1"/>
  <c r="M44" i="1"/>
  <c r="BG46" i="2"/>
  <c r="BH45" i="2"/>
  <c r="N42" i="1" l="1"/>
  <c r="M43" i="1"/>
  <c r="BG45" i="2"/>
  <c r="BH44" i="2"/>
  <c r="N41" i="1" l="1"/>
  <c r="M42" i="1"/>
  <c r="BG44" i="2"/>
  <c r="BH43" i="2"/>
  <c r="N40" i="1" l="1"/>
  <c r="M41" i="1"/>
  <c r="BG43" i="2"/>
  <c r="BH42" i="2"/>
  <c r="N39" i="1" l="1"/>
  <c r="M40" i="1"/>
  <c r="BG42" i="2"/>
  <c r="BH41" i="2"/>
  <c r="N38" i="1" l="1"/>
  <c r="M39" i="1"/>
  <c r="BG41" i="2"/>
  <c r="BH40" i="2"/>
  <c r="N37" i="1" l="1"/>
  <c r="M38" i="1"/>
  <c r="BG40" i="2"/>
  <c r="BH39" i="2"/>
  <c r="N36" i="1" l="1"/>
  <c r="M37" i="1"/>
  <c r="BG39" i="2"/>
  <c r="BH38" i="2"/>
  <c r="N35" i="1" l="1"/>
  <c r="M36" i="1"/>
  <c r="BG38" i="2"/>
  <c r="BH37" i="2"/>
  <c r="N34" i="1" l="1"/>
  <c r="M35" i="1"/>
  <c r="BG37" i="2"/>
  <c r="BH36" i="2"/>
  <c r="N33" i="1" l="1"/>
  <c r="M34" i="1"/>
  <c r="BG36" i="2"/>
  <c r="BH35" i="2"/>
  <c r="N32" i="1" l="1"/>
  <c r="M33" i="1"/>
  <c r="BG35" i="2"/>
  <c r="BH34" i="2"/>
  <c r="N31" i="1" l="1"/>
  <c r="M32" i="1"/>
  <c r="BG34" i="2"/>
  <c r="BH33" i="2"/>
  <c r="N30" i="1" l="1"/>
  <c r="M31" i="1"/>
  <c r="BG33" i="2"/>
  <c r="BH32" i="2"/>
  <c r="N29" i="1" l="1"/>
  <c r="M30" i="1"/>
  <c r="BG32" i="2"/>
  <c r="BH31" i="2"/>
  <c r="N28" i="1" l="1"/>
  <c r="M29" i="1"/>
  <c r="BG31" i="2"/>
  <c r="BH30" i="2"/>
  <c r="N27" i="1" l="1"/>
  <c r="M28" i="1"/>
  <c r="BG30" i="2"/>
  <c r="BH29" i="2"/>
  <c r="N26" i="1" l="1"/>
  <c r="M27" i="1"/>
  <c r="BG29" i="2"/>
  <c r="BH28" i="2"/>
  <c r="N25" i="1" l="1"/>
  <c r="M26" i="1"/>
  <c r="BG28" i="2"/>
  <c r="BH27" i="2"/>
  <c r="N24" i="1" l="1"/>
  <c r="M25" i="1"/>
  <c r="BG27" i="2"/>
  <c r="BH26" i="2"/>
  <c r="N23" i="1" l="1"/>
  <c r="M24" i="1"/>
  <c r="BG26" i="2"/>
  <c r="BH25" i="2"/>
  <c r="N22" i="1" l="1"/>
  <c r="M23" i="1"/>
  <c r="BG25" i="2"/>
  <c r="BH24" i="2"/>
  <c r="N21" i="1" l="1"/>
  <c r="M22" i="1"/>
  <c r="BG24" i="2"/>
  <c r="BH23" i="2"/>
  <c r="N20" i="1" l="1"/>
  <c r="M21" i="1"/>
  <c r="BG23" i="2"/>
  <c r="BH22" i="2"/>
  <c r="N19" i="1" l="1"/>
  <c r="M20" i="1"/>
  <c r="BG22" i="2"/>
  <c r="BH21" i="2"/>
  <c r="N18" i="1" l="1"/>
  <c r="M19" i="1"/>
  <c r="BG21" i="2"/>
  <c r="BH20" i="2"/>
  <c r="N17" i="1" l="1"/>
  <c r="M18" i="1"/>
  <c r="BG20" i="2"/>
  <c r="BH19" i="2"/>
  <c r="N16" i="1" l="1"/>
  <c r="M17" i="1"/>
  <c r="BG19" i="2"/>
  <c r="BH18" i="2"/>
  <c r="N15" i="1" l="1"/>
  <c r="M16" i="1"/>
  <c r="BG18" i="2"/>
  <c r="BH17" i="2"/>
  <c r="N14" i="1" l="1"/>
  <c r="M15" i="1"/>
  <c r="BG17" i="2"/>
  <c r="BH16" i="2"/>
  <c r="N13" i="1" l="1"/>
  <c r="M14" i="1"/>
  <c r="BG16" i="2"/>
  <c r="BH15" i="2"/>
  <c r="N12" i="1" l="1"/>
  <c r="M13" i="1"/>
  <c r="BG15" i="2"/>
  <c r="BH14" i="2"/>
  <c r="N11" i="1" l="1"/>
  <c r="M12" i="1"/>
  <c r="BG14" i="2"/>
  <c r="BH13" i="2"/>
  <c r="N10" i="1" l="1"/>
  <c r="M11" i="1"/>
  <c r="BG13" i="2"/>
  <c r="BH12" i="2"/>
  <c r="N9" i="1" l="1"/>
  <c r="M10" i="1"/>
  <c r="BG12" i="2"/>
  <c r="BH11" i="2"/>
  <c r="N8" i="1" l="1"/>
  <c r="M9" i="1"/>
  <c r="BG11" i="2"/>
  <c r="BH10" i="2"/>
  <c r="N7" i="1" l="1"/>
  <c r="M8" i="1"/>
  <c r="BG10" i="2"/>
  <c r="BH9" i="2"/>
  <c r="N6" i="1" l="1"/>
  <c r="M7" i="1"/>
  <c r="BG9" i="2"/>
  <c r="BH8" i="2"/>
  <c r="N5" i="1" l="1"/>
  <c r="M6" i="1"/>
  <c r="BG8" i="2"/>
  <c r="BH7" i="2"/>
  <c r="N4" i="1" s="1"/>
  <c r="M5" i="1" l="1"/>
  <c r="BG7" i="2"/>
  <c r="M4" i="1" s="1"/>
  <c r="BH6" i="2"/>
  <c r="N3" i="1" s="1"/>
  <c r="BG6" i="2" l="1"/>
  <c r="M3" i="1" s="1"/>
  <c r="BH5" i="2"/>
  <c r="N2" i="1" s="1"/>
  <c r="BG5" i="2" l="1"/>
  <c r="M2" i="1" s="1"/>
  <c r="BG4" i="2"/>
  <c r="AU4" i="2"/>
  <c r="AW5" i="2"/>
  <c r="D3" i="1" s="1"/>
  <c r="AW56" i="2"/>
  <c r="D54" i="1" l="1"/>
  <c r="AV56" i="2"/>
  <c r="AW55" i="2"/>
  <c r="D53" i="1" l="1"/>
  <c r="C54" i="1"/>
  <c r="AV55" i="2"/>
  <c r="AW54" i="2"/>
  <c r="D52" i="1" l="1"/>
  <c r="C53" i="1"/>
  <c r="AV54" i="2"/>
  <c r="AW53" i="2"/>
  <c r="D51" i="1" l="1"/>
  <c r="C52" i="1"/>
  <c r="AV53" i="2"/>
  <c r="AW52" i="2"/>
  <c r="D50" i="1" l="1"/>
  <c r="C51" i="1"/>
  <c r="AV52" i="2"/>
  <c r="AW51" i="2"/>
  <c r="D49" i="1" l="1"/>
  <c r="C50" i="1"/>
  <c r="AV51" i="2"/>
  <c r="AW50" i="2"/>
  <c r="D48" i="1" l="1"/>
  <c r="C49" i="1"/>
  <c r="AV50" i="2"/>
  <c r="AW49" i="2"/>
  <c r="D47" i="1" l="1"/>
  <c r="C48" i="1"/>
  <c r="AV49" i="2"/>
  <c r="AW48" i="2"/>
  <c r="D46" i="1" l="1"/>
  <c r="C47" i="1"/>
  <c r="AV48" i="2"/>
  <c r="AW47" i="2"/>
  <c r="D45" i="1" l="1"/>
  <c r="C46" i="1"/>
  <c r="AV47" i="2"/>
  <c r="AW46" i="2"/>
  <c r="D44" i="1" l="1"/>
  <c r="C45" i="1"/>
  <c r="AV46" i="2"/>
  <c r="AW45" i="2"/>
  <c r="D43" i="1" l="1"/>
  <c r="C44" i="1"/>
  <c r="AV45" i="2"/>
  <c r="AW44" i="2"/>
  <c r="D42" i="1" l="1"/>
  <c r="C43" i="1"/>
  <c r="AV44" i="2"/>
  <c r="AW43" i="2"/>
  <c r="D41" i="1" l="1"/>
  <c r="C42" i="1"/>
  <c r="AV43" i="2"/>
  <c r="AW42" i="2"/>
  <c r="D40" i="1" l="1"/>
  <c r="C41" i="1"/>
  <c r="AV42" i="2"/>
  <c r="AW41" i="2"/>
  <c r="D39" i="1" l="1"/>
  <c r="C40" i="1"/>
  <c r="AV41" i="2"/>
  <c r="AW40" i="2"/>
  <c r="D38" i="1" l="1"/>
  <c r="C39" i="1"/>
  <c r="AV40" i="2"/>
  <c r="AW39" i="2"/>
  <c r="D37" i="1" l="1"/>
  <c r="C38" i="1"/>
  <c r="AV39" i="2"/>
  <c r="AW38" i="2"/>
  <c r="D36" i="1" l="1"/>
  <c r="C37" i="1"/>
  <c r="AV38" i="2"/>
  <c r="AW37" i="2"/>
  <c r="D35" i="1" l="1"/>
  <c r="C36" i="1"/>
  <c r="AV37" i="2"/>
  <c r="AW36" i="2"/>
  <c r="D34" i="1" l="1"/>
  <c r="C35" i="1"/>
  <c r="AV36" i="2"/>
  <c r="AW35" i="2"/>
  <c r="D33" i="1" l="1"/>
  <c r="C34" i="1"/>
  <c r="AV35" i="2"/>
  <c r="AW34" i="2"/>
  <c r="D32" i="1" l="1"/>
  <c r="C33" i="1"/>
  <c r="AV34" i="2"/>
  <c r="AW33" i="2"/>
  <c r="D31" i="1" l="1"/>
  <c r="C32" i="1"/>
  <c r="AV33" i="2"/>
  <c r="AW32" i="2"/>
  <c r="D30" i="1" l="1"/>
  <c r="C31" i="1"/>
  <c r="AV32" i="2"/>
  <c r="AW31" i="2"/>
  <c r="D29" i="1" l="1"/>
  <c r="C30" i="1"/>
  <c r="AV31" i="2"/>
  <c r="AW30" i="2"/>
  <c r="D28" i="1" l="1"/>
  <c r="C29" i="1"/>
  <c r="AV30" i="2"/>
  <c r="AW29" i="2"/>
  <c r="D27" i="1" l="1"/>
  <c r="C28" i="1"/>
  <c r="AV29" i="2"/>
  <c r="AW28" i="2"/>
  <c r="D26" i="1" l="1"/>
  <c r="C27" i="1"/>
  <c r="AV28" i="2"/>
  <c r="AW27" i="2"/>
  <c r="D25" i="1" l="1"/>
  <c r="C26" i="1"/>
  <c r="AV27" i="2"/>
  <c r="AW26" i="2"/>
  <c r="D24" i="1" l="1"/>
  <c r="C25" i="1"/>
  <c r="AV26" i="2"/>
  <c r="AW25" i="2"/>
  <c r="D23" i="1" l="1"/>
  <c r="C24" i="1"/>
  <c r="AV25" i="2"/>
  <c r="AW24" i="2"/>
  <c r="D22" i="1" l="1"/>
  <c r="C23" i="1"/>
  <c r="AV24" i="2"/>
  <c r="AW23" i="2"/>
  <c r="D21" i="1" l="1"/>
  <c r="C22" i="1"/>
  <c r="AV23" i="2"/>
  <c r="AW22" i="2"/>
  <c r="D20" i="1" l="1"/>
  <c r="C21" i="1"/>
  <c r="AV22" i="2"/>
  <c r="AW21" i="2"/>
  <c r="D19" i="1" l="1"/>
  <c r="C20" i="1"/>
  <c r="AV21" i="2"/>
  <c r="AW20" i="2"/>
  <c r="D18" i="1" l="1"/>
  <c r="C19" i="1"/>
  <c r="AV20" i="2"/>
  <c r="AW19" i="2"/>
  <c r="D17" i="1" l="1"/>
  <c r="C18" i="1"/>
  <c r="AV19" i="2"/>
  <c r="AW18" i="2"/>
  <c r="D16" i="1" l="1"/>
  <c r="C17" i="1"/>
  <c r="AV18" i="2"/>
  <c r="AW17" i="2"/>
  <c r="D15" i="1" l="1"/>
  <c r="C16" i="1"/>
  <c r="AV17" i="2"/>
  <c r="AW16" i="2"/>
  <c r="D14" i="1" l="1"/>
  <c r="C15" i="1"/>
  <c r="AV16" i="2"/>
  <c r="AW15" i="2"/>
  <c r="D13" i="1" l="1"/>
  <c r="C14" i="1"/>
  <c r="AV15" i="2"/>
  <c r="AW14" i="2"/>
  <c r="D12" i="1" l="1"/>
  <c r="C13" i="1"/>
  <c r="AV14" i="2"/>
  <c r="AW13" i="2"/>
  <c r="D11" i="1" l="1"/>
  <c r="C12" i="1"/>
  <c r="AV13" i="2"/>
  <c r="AW12" i="2"/>
  <c r="D10" i="1" l="1"/>
  <c r="C11" i="1"/>
  <c r="AV12" i="2"/>
  <c r="AW11" i="2"/>
  <c r="D9" i="1" l="1"/>
  <c r="C10" i="1"/>
  <c r="AV11" i="2"/>
  <c r="AW10" i="2"/>
  <c r="D8" i="1" l="1"/>
  <c r="C9" i="1"/>
  <c r="AV10" i="2"/>
  <c r="AW9" i="2"/>
  <c r="D7" i="1" l="1"/>
  <c r="C8" i="1"/>
  <c r="AV9" i="2"/>
  <c r="AW8" i="2"/>
  <c r="D6" i="1" l="1"/>
  <c r="C7" i="1"/>
  <c r="AV8" i="2"/>
  <c r="AW7" i="2"/>
  <c r="D5" i="1" l="1"/>
  <c r="C6" i="1"/>
  <c r="AV7" i="2"/>
  <c r="AW6" i="2"/>
  <c r="D4" i="1" s="1"/>
  <c r="C5" i="1" l="1"/>
  <c r="AV6" i="2"/>
  <c r="C4" i="1" s="1"/>
  <c r="AV5" i="2" l="1"/>
  <c r="C3" i="1" s="1"/>
  <c r="AV4" i="2"/>
  <c r="C2" i="1" s="1"/>
  <c r="AI4" i="2" l="1"/>
  <c r="AK56" i="2"/>
  <c r="L53" i="1" s="1"/>
  <c r="AJ56" i="2" l="1"/>
  <c r="K53" i="1" s="1"/>
  <c r="AK55" i="2"/>
  <c r="L52" i="1" s="1"/>
  <c r="AJ55" i="2" l="1"/>
  <c r="K52" i="1" s="1"/>
  <c r="AK54" i="2"/>
  <c r="L51" i="1" s="1"/>
  <c r="AJ54" i="2" l="1"/>
  <c r="K51" i="1" s="1"/>
  <c r="AK53" i="2"/>
  <c r="L50" i="1" s="1"/>
  <c r="AJ53" i="2" l="1"/>
  <c r="K50" i="1" s="1"/>
  <c r="AK52" i="2"/>
  <c r="L49" i="1" s="1"/>
  <c r="AJ52" i="2" l="1"/>
  <c r="K49" i="1" s="1"/>
  <c r="AK51" i="2"/>
  <c r="L48" i="1" s="1"/>
  <c r="AJ51" i="2" l="1"/>
  <c r="K48" i="1" s="1"/>
  <c r="AK50" i="2"/>
  <c r="L47" i="1" s="1"/>
  <c r="AJ50" i="2" l="1"/>
  <c r="K47" i="1" s="1"/>
  <c r="AK49" i="2"/>
  <c r="L46" i="1" s="1"/>
  <c r="AJ49" i="2" l="1"/>
  <c r="K46" i="1" s="1"/>
  <c r="AK48" i="2"/>
  <c r="L45" i="1" s="1"/>
  <c r="AJ48" i="2" l="1"/>
  <c r="K45" i="1" s="1"/>
  <c r="AK47" i="2"/>
  <c r="L44" i="1" s="1"/>
  <c r="AJ47" i="2" l="1"/>
  <c r="K44" i="1" s="1"/>
  <c r="AK46" i="2"/>
  <c r="L43" i="1" s="1"/>
  <c r="AJ46" i="2" l="1"/>
  <c r="K43" i="1" s="1"/>
  <c r="AK45" i="2"/>
  <c r="L42" i="1" s="1"/>
  <c r="AJ45" i="2" l="1"/>
  <c r="K42" i="1" s="1"/>
  <c r="AK44" i="2"/>
  <c r="L41" i="1" s="1"/>
  <c r="AJ44" i="2" l="1"/>
  <c r="K41" i="1" s="1"/>
  <c r="AK43" i="2"/>
  <c r="L40" i="1" s="1"/>
  <c r="AJ43" i="2" l="1"/>
  <c r="K40" i="1" s="1"/>
  <c r="AK42" i="2"/>
  <c r="L39" i="1" s="1"/>
  <c r="AJ42" i="2" l="1"/>
  <c r="K39" i="1" s="1"/>
  <c r="AK41" i="2"/>
  <c r="L38" i="1" s="1"/>
  <c r="AJ41" i="2" l="1"/>
  <c r="K38" i="1" s="1"/>
  <c r="AK40" i="2"/>
  <c r="L37" i="1" s="1"/>
  <c r="AJ40" i="2" l="1"/>
  <c r="K37" i="1" s="1"/>
  <c r="AK39" i="2"/>
  <c r="L36" i="1" s="1"/>
  <c r="AJ39" i="2" l="1"/>
  <c r="K36" i="1" s="1"/>
  <c r="AK38" i="2"/>
  <c r="L35" i="1" s="1"/>
  <c r="AJ38" i="2" l="1"/>
  <c r="K35" i="1" s="1"/>
  <c r="AK37" i="2"/>
  <c r="L34" i="1" s="1"/>
  <c r="AJ37" i="2" l="1"/>
  <c r="K34" i="1" s="1"/>
  <c r="AK36" i="2"/>
  <c r="L33" i="1" s="1"/>
  <c r="AJ36" i="2" l="1"/>
  <c r="K33" i="1" s="1"/>
  <c r="AK35" i="2"/>
  <c r="L32" i="1" s="1"/>
  <c r="AJ35" i="2" l="1"/>
  <c r="K32" i="1" s="1"/>
  <c r="AK34" i="2"/>
  <c r="L31" i="1" s="1"/>
  <c r="AJ34" i="2" l="1"/>
  <c r="K31" i="1" s="1"/>
  <c r="AK33" i="2"/>
  <c r="L30" i="1" s="1"/>
  <c r="AJ33" i="2" l="1"/>
  <c r="K30" i="1" s="1"/>
  <c r="AK32" i="2"/>
  <c r="L29" i="1" s="1"/>
  <c r="AJ32" i="2" l="1"/>
  <c r="K29" i="1" s="1"/>
  <c r="AK31" i="2"/>
  <c r="L28" i="1" s="1"/>
  <c r="AJ31" i="2" l="1"/>
  <c r="K28" i="1" s="1"/>
  <c r="AK30" i="2"/>
  <c r="L27" i="1" s="1"/>
  <c r="AJ30" i="2" l="1"/>
  <c r="K27" i="1" s="1"/>
  <c r="AK29" i="2"/>
  <c r="L26" i="1" s="1"/>
  <c r="AJ29" i="2" l="1"/>
  <c r="K26" i="1" s="1"/>
  <c r="AK28" i="2"/>
  <c r="L25" i="1" s="1"/>
  <c r="AJ28" i="2" l="1"/>
  <c r="K25" i="1" s="1"/>
  <c r="AK27" i="2"/>
  <c r="L24" i="1" s="1"/>
  <c r="AJ27" i="2" l="1"/>
  <c r="K24" i="1" s="1"/>
  <c r="AK26" i="2"/>
  <c r="L23" i="1" s="1"/>
  <c r="AJ26" i="2" l="1"/>
  <c r="K23" i="1" s="1"/>
  <c r="AK25" i="2"/>
  <c r="L22" i="1" s="1"/>
  <c r="AJ25" i="2" l="1"/>
  <c r="K22" i="1" s="1"/>
  <c r="AK24" i="2"/>
  <c r="L21" i="1" s="1"/>
  <c r="AJ24" i="2" l="1"/>
  <c r="K21" i="1" s="1"/>
  <c r="AK23" i="2"/>
  <c r="L20" i="1" s="1"/>
  <c r="AJ23" i="2" l="1"/>
  <c r="K20" i="1" s="1"/>
  <c r="AK22" i="2"/>
  <c r="L19" i="1" s="1"/>
  <c r="AJ22" i="2" l="1"/>
  <c r="K19" i="1" s="1"/>
  <c r="AK21" i="2"/>
  <c r="L18" i="1" s="1"/>
  <c r="AJ21" i="2" l="1"/>
  <c r="K18" i="1" s="1"/>
  <c r="AK20" i="2"/>
  <c r="L17" i="1" s="1"/>
  <c r="AJ20" i="2" l="1"/>
  <c r="K17" i="1" s="1"/>
  <c r="AK19" i="2"/>
  <c r="L16" i="1" s="1"/>
  <c r="AJ19" i="2" l="1"/>
  <c r="K16" i="1" s="1"/>
  <c r="AK18" i="2"/>
  <c r="L15" i="1" s="1"/>
  <c r="AJ18" i="2" l="1"/>
  <c r="K15" i="1" s="1"/>
  <c r="AK17" i="2"/>
  <c r="L14" i="1" s="1"/>
  <c r="AJ17" i="2" l="1"/>
  <c r="K14" i="1" s="1"/>
  <c r="AK16" i="2"/>
  <c r="L13" i="1" s="1"/>
  <c r="AJ16" i="2" l="1"/>
  <c r="K13" i="1" s="1"/>
  <c r="AK15" i="2"/>
  <c r="L12" i="1" s="1"/>
  <c r="AJ15" i="2" l="1"/>
  <c r="K12" i="1" s="1"/>
  <c r="AK14" i="2"/>
  <c r="L11" i="1" s="1"/>
  <c r="AJ14" i="2" l="1"/>
  <c r="K11" i="1" s="1"/>
  <c r="AK13" i="2"/>
  <c r="L10" i="1" s="1"/>
  <c r="AJ13" i="2" l="1"/>
  <c r="K10" i="1" s="1"/>
  <c r="AK12" i="2"/>
  <c r="L9" i="1" s="1"/>
  <c r="AJ12" i="2" l="1"/>
  <c r="K9" i="1" s="1"/>
  <c r="AK11" i="2"/>
  <c r="L8" i="1" s="1"/>
  <c r="AJ11" i="2" l="1"/>
  <c r="K8" i="1" s="1"/>
  <c r="AK10" i="2"/>
  <c r="L7" i="1" s="1"/>
  <c r="AJ10" i="2" l="1"/>
  <c r="K7" i="1" s="1"/>
  <c r="AK9" i="2"/>
  <c r="L6" i="1" s="1"/>
  <c r="AJ9" i="2" l="1"/>
  <c r="K6" i="1" s="1"/>
  <c r="AK8" i="2"/>
  <c r="L5" i="1" s="1"/>
  <c r="AJ8" i="2" l="1"/>
  <c r="K5" i="1" s="1"/>
  <c r="AK7" i="2"/>
  <c r="L4" i="1" s="1"/>
  <c r="AJ7" i="2" l="1"/>
  <c r="K4" i="1" s="1"/>
  <c r="AK6" i="2"/>
  <c r="L3" i="1" s="1"/>
  <c r="AJ6" i="2" l="1"/>
  <c r="K3" i="1" s="1"/>
  <c r="AK5" i="2"/>
  <c r="L2" i="1" s="1"/>
  <c r="AJ5" i="2" l="1"/>
  <c r="K2" i="1" s="1"/>
  <c r="AJ4" i="2"/>
  <c r="Z6" i="2"/>
  <c r="B4" i="1" s="1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Z36" i="2"/>
  <c r="Z37" i="2"/>
  <c r="Z38" i="2"/>
  <c r="Z39" i="2"/>
  <c r="Z40" i="2"/>
  <c r="Z41" i="2"/>
  <c r="Z42" i="2"/>
  <c r="Z43" i="2"/>
  <c r="Z44" i="2"/>
  <c r="Z45" i="2"/>
  <c r="Z46" i="2"/>
  <c r="Z47" i="2"/>
  <c r="Z48" i="2"/>
  <c r="Z49" i="2"/>
  <c r="Z50" i="2"/>
  <c r="Z51" i="2"/>
  <c r="Z52" i="2"/>
  <c r="Z53" i="2"/>
  <c r="Z54" i="2"/>
  <c r="Z55" i="2"/>
  <c r="Z56" i="2"/>
  <c r="Z5" i="2"/>
  <c r="B3" i="1" s="1"/>
  <c r="X4" i="2"/>
  <c r="AG4" i="2"/>
  <c r="B54" i="1" l="1"/>
  <c r="B52" i="1"/>
  <c r="B48" i="1"/>
  <c r="B44" i="1"/>
  <c r="B40" i="1"/>
  <c r="B36" i="1"/>
  <c r="B32" i="1"/>
  <c r="B28" i="1"/>
  <c r="B24" i="1"/>
  <c r="B20" i="1"/>
  <c r="B16" i="1"/>
  <c r="B12" i="1"/>
  <c r="B8" i="1"/>
  <c r="B53" i="1"/>
  <c r="B49" i="1"/>
  <c r="B45" i="1"/>
  <c r="B41" i="1"/>
  <c r="B37" i="1"/>
  <c r="B33" i="1"/>
  <c r="B29" i="1"/>
  <c r="B25" i="1"/>
  <c r="B21" i="1"/>
  <c r="B17" i="1"/>
  <c r="B13" i="1"/>
  <c r="B9" i="1"/>
  <c r="B5" i="1"/>
  <c r="B50" i="1"/>
  <c r="B46" i="1"/>
  <c r="B42" i="1"/>
  <c r="B38" i="1"/>
  <c r="B34" i="1"/>
  <c r="B30" i="1"/>
  <c r="B26" i="1"/>
  <c r="B22" i="1"/>
  <c r="B18" i="1"/>
  <c r="B14" i="1"/>
  <c r="B10" i="1"/>
  <c r="B6" i="1"/>
  <c r="B51" i="1"/>
  <c r="B47" i="1"/>
  <c r="B43" i="1"/>
  <c r="B39" i="1"/>
  <c r="B35" i="1"/>
  <c r="B31" i="1"/>
  <c r="B27" i="1"/>
  <c r="B23" i="1"/>
  <c r="B19" i="1"/>
  <c r="B15" i="1"/>
  <c r="B11" i="1"/>
  <c r="B7" i="1"/>
  <c r="Y56" i="2"/>
  <c r="A54" i="1" l="1"/>
  <c r="Y55" i="2"/>
  <c r="A53" i="1" l="1"/>
  <c r="Y54" i="2"/>
  <c r="A52" i="1" l="1"/>
  <c r="Y53" i="2"/>
  <c r="A51" i="1" l="1"/>
  <c r="Y52" i="2"/>
  <c r="A50" i="1" l="1"/>
  <c r="Y51" i="2"/>
  <c r="A49" i="1" l="1"/>
  <c r="Y50" i="2"/>
  <c r="A48" i="1" l="1"/>
  <c r="Y49" i="2"/>
  <c r="A47" i="1" l="1"/>
  <c r="Y48" i="2"/>
  <c r="A46" i="1" l="1"/>
  <c r="Y47" i="2"/>
  <c r="A45" i="1" l="1"/>
  <c r="Y46" i="2"/>
  <c r="A44" i="1" l="1"/>
  <c r="Y45" i="2"/>
  <c r="A43" i="1" l="1"/>
  <c r="Y44" i="2"/>
  <c r="A42" i="1" l="1"/>
  <c r="Y43" i="2"/>
  <c r="A41" i="1" l="1"/>
  <c r="Y42" i="2"/>
  <c r="A40" i="1" l="1"/>
  <c r="Y41" i="2"/>
  <c r="A39" i="1" l="1"/>
  <c r="Y40" i="2"/>
  <c r="A38" i="1" l="1"/>
  <c r="Y39" i="2"/>
  <c r="A37" i="1" l="1"/>
  <c r="Y38" i="2"/>
  <c r="A36" i="1" l="1"/>
  <c r="Y37" i="2"/>
  <c r="A35" i="1" l="1"/>
  <c r="Y36" i="2"/>
  <c r="A34" i="1" l="1"/>
  <c r="Y35" i="2"/>
  <c r="A33" i="1" l="1"/>
  <c r="Y34" i="2"/>
  <c r="A32" i="1" l="1"/>
  <c r="Y33" i="2"/>
  <c r="A31" i="1" l="1"/>
  <c r="Y32" i="2"/>
  <c r="A30" i="1" l="1"/>
  <c r="Y31" i="2"/>
  <c r="A29" i="1" l="1"/>
  <c r="Y30" i="2"/>
  <c r="A28" i="1" l="1"/>
  <c r="Y29" i="2"/>
  <c r="A27" i="1" l="1"/>
  <c r="Y28" i="2"/>
  <c r="A26" i="1" l="1"/>
  <c r="Y27" i="2"/>
  <c r="A25" i="1" l="1"/>
  <c r="Y26" i="2"/>
  <c r="A24" i="1" l="1"/>
  <c r="Y25" i="2"/>
  <c r="A23" i="1" l="1"/>
  <c r="Y24" i="2"/>
  <c r="A22" i="1" l="1"/>
  <c r="Y23" i="2"/>
  <c r="A21" i="1" l="1"/>
  <c r="Y22" i="2"/>
  <c r="A20" i="1" l="1"/>
  <c r="Y21" i="2"/>
  <c r="A19" i="1" l="1"/>
  <c r="Y20" i="2"/>
  <c r="A18" i="1" l="1"/>
  <c r="Y19" i="2"/>
  <c r="A17" i="1" l="1"/>
  <c r="Y18" i="2"/>
  <c r="A16" i="1" l="1"/>
  <c r="Y17" i="2"/>
  <c r="A15" i="1" l="1"/>
  <c r="Y16" i="2"/>
  <c r="A14" i="1" l="1"/>
  <c r="Y15" i="2"/>
  <c r="A13" i="1" l="1"/>
  <c r="Y14" i="2"/>
  <c r="A12" i="1" l="1"/>
  <c r="Y13" i="2"/>
  <c r="A11" i="1" l="1"/>
  <c r="Y12" i="2"/>
  <c r="A10" i="1" l="1"/>
  <c r="Y11" i="2"/>
  <c r="A9" i="1" l="1"/>
  <c r="Y10" i="2"/>
  <c r="A8" i="1" l="1"/>
  <c r="Y9" i="2"/>
  <c r="A7" i="1" l="1"/>
  <c r="Y8" i="2"/>
  <c r="A6" i="1" l="1"/>
  <c r="Y7" i="2"/>
  <c r="A5" i="1" l="1"/>
  <c r="Y6" i="2"/>
  <c r="A4" i="1" s="1"/>
  <c r="Y5" i="2" l="1"/>
  <c r="A3" i="1" s="1"/>
  <c r="Y4" i="2"/>
  <c r="J1" i="2"/>
  <c r="CQ4" i="2"/>
  <c r="AB4" i="2"/>
  <c r="A4" i="2"/>
  <c r="BU4" i="2"/>
  <c r="BD4" i="2"/>
  <c r="M4" i="2"/>
  <c r="AS4" i="2"/>
  <c r="BJ4" i="2"/>
  <c r="DM4" i="2"/>
  <c r="J4" i="2"/>
  <c r="Q4" i="2"/>
  <c r="AY4" i="2"/>
  <c r="DB4" i="2"/>
  <c r="AN4" i="2"/>
  <c r="G4" i="2"/>
  <c r="CF4" i="2"/>
  <c r="D4" i="2"/>
  <c r="B6" i="8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Gallego, Eugenio</author>
  </authors>
  <commentList>
    <comment ref="C1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Martin Gallego, Eugenio:</t>
        </r>
        <r>
          <rPr>
            <sz val="9"/>
            <color indexed="81"/>
            <rFont val="Tahoma"/>
            <family val="2"/>
          </rPr>
          <t xml:space="preserve">
REUTERS</t>
        </r>
      </text>
    </comment>
    <comment ref="E1" authorId="0" shapeId="0" xr:uid="{00000000-0006-0000-0400-000002000000}">
      <text>
        <r>
          <rPr>
            <b/>
            <sz val="9"/>
            <color indexed="81"/>
            <rFont val="Tahoma"/>
            <family val="2"/>
          </rPr>
          <t>Martin Gallego, Eugenio:</t>
        </r>
        <r>
          <rPr>
            <sz val="9"/>
            <color indexed="81"/>
            <rFont val="Tahoma"/>
            <family val="2"/>
          </rPr>
          <t xml:space="preserve">
REUTERS</t>
        </r>
      </text>
    </comment>
    <comment ref="G1" authorId="0" shapeId="0" xr:uid="{00000000-0006-0000-0400-000003000000}">
      <text>
        <r>
          <rPr>
            <b/>
            <sz val="9"/>
            <color indexed="81"/>
            <rFont val="Tahoma"/>
            <family val="2"/>
          </rPr>
          <t>Martin Gallego, Eugenio:</t>
        </r>
        <r>
          <rPr>
            <sz val="9"/>
            <color indexed="81"/>
            <rFont val="Tahoma"/>
            <family val="2"/>
          </rPr>
          <t xml:space="preserve">
BBG</t>
        </r>
      </text>
    </comment>
    <comment ref="I1" authorId="0" shapeId="0" xr:uid="{00000000-0006-0000-0400-000004000000}">
      <text>
        <r>
          <rPr>
            <b/>
            <sz val="9"/>
            <color indexed="81"/>
            <rFont val="Tahoma"/>
            <family val="2"/>
          </rPr>
          <t>Martin Gallego, Eugenio:</t>
        </r>
        <r>
          <rPr>
            <sz val="9"/>
            <color indexed="81"/>
            <rFont val="Tahoma"/>
            <family val="2"/>
          </rPr>
          <t xml:space="preserve">
BBG</t>
        </r>
      </text>
    </comment>
    <comment ref="K1" authorId="0" shapeId="0" xr:uid="{00000000-0006-0000-0400-000005000000}">
      <text>
        <r>
          <rPr>
            <sz val="9"/>
            <color indexed="81"/>
            <rFont val="Tahoma"/>
            <family val="2"/>
          </rPr>
          <t>REUTERS</t>
        </r>
      </text>
    </comment>
  </commentList>
</comments>
</file>

<file path=xl/sharedStrings.xml><?xml version="1.0" encoding="utf-8"?>
<sst xmlns="http://schemas.openxmlformats.org/spreadsheetml/2006/main" count="10746" uniqueCount="2117">
  <si>
    <t>EUR1m</t>
  </si>
  <si>
    <t>VL1</t>
  </si>
  <si>
    <t>EUR3m</t>
  </si>
  <si>
    <t>VL2</t>
  </si>
  <si>
    <t>EUR6m</t>
  </si>
  <si>
    <t>VL3</t>
  </si>
  <si>
    <t>EUR1Y</t>
  </si>
  <si>
    <t>VL4</t>
  </si>
  <si>
    <t>EUR Std</t>
  </si>
  <si>
    <t>VL5</t>
  </si>
  <si>
    <t>EUR1mTipos</t>
  </si>
  <si>
    <t>VL6</t>
  </si>
  <si>
    <t>EUR3mTipos</t>
  </si>
  <si>
    <t>VL7</t>
  </si>
  <si>
    <t>EUR6mTipos</t>
  </si>
  <si>
    <t>VL8</t>
  </si>
  <si>
    <t>EUR1YTipos</t>
  </si>
  <si>
    <t>VL9</t>
  </si>
  <si>
    <t>EUR StdTipos</t>
  </si>
  <si>
    <t>VL10</t>
  </si>
  <si>
    <t>0#EURAMMEZ=R</t>
  </si>
  <si>
    <t>0#EURABQEZ=R</t>
  </si>
  <si>
    <t>0#EURABSEZ=R</t>
  </si>
  <si>
    <t>0#EURABAEZ=R</t>
  </si>
  <si>
    <t>CF_CLOSE</t>
  </si>
  <si>
    <t>Close</t>
  </si>
  <si>
    <t>EURZ=</t>
  </si>
  <si>
    <t>ZERO/1</t>
  </si>
  <si>
    <t>EURAMMEONZ=R</t>
  </si>
  <si>
    <t>EURAMMETNZ=R</t>
  </si>
  <si>
    <t>EURAMME1WZ=R</t>
  </si>
  <si>
    <t>EURAMME1MZ=R</t>
  </si>
  <si>
    <t>EURAMME2MZ=R</t>
  </si>
  <si>
    <t>EURAMME3MZ=R</t>
  </si>
  <si>
    <t>EURAMME6MZ=R</t>
  </si>
  <si>
    <t>EURAMME9MZ=R</t>
  </si>
  <si>
    <t>EURAMME1YZ=R</t>
  </si>
  <si>
    <t>EURAMME1Y3MZ=R</t>
  </si>
  <si>
    <t>EURAMME1Y6MZ=R</t>
  </si>
  <si>
    <t>EURAMME1Y9MZ=R</t>
  </si>
  <si>
    <t>EURAMME2YZ=R</t>
  </si>
  <si>
    <t>EURAMME2Y3MZ=R</t>
  </si>
  <si>
    <t>EURAMME2Y6MZ=R</t>
  </si>
  <si>
    <t>EURAMME2Y9MZ=R</t>
  </si>
  <si>
    <t>EURAMME3YZ=R</t>
  </si>
  <si>
    <t>EURAMME3Y3MZ=R</t>
  </si>
  <si>
    <t>EURAMME3Y6MZ=R</t>
  </si>
  <si>
    <t>EURAMME3Y9MZ=R</t>
  </si>
  <si>
    <t>EURAMME4YZ=R</t>
  </si>
  <si>
    <t>EURAMME4Y3MZ=R</t>
  </si>
  <si>
    <t>EURAMME4Y6MZ=R</t>
  </si>
  <si>
    <t>EURAMME4Y9MZ=R</t>
  </si>
  <si>
    <t>EURAMME5YZ=R</t>
  </si>
  <si>
    <t>EURAMME5Y3MZ=R</t>
  </si>
  <si>
    <t>EURAMME5Y6MZ=R</t>
  </si>
  <si>
    <t>EURAMME5Y9MZ=R</t>
  </si>
  <si>
    <t>EURAMME6YZ=R</t>
  </si>
  <si>
    <t>EURAMME6Y3MZ=R</t>
  </si>
  <si>
    <t>EURAMME6Y6MZ=R</t>
  </si>
  <si>
    <t>EURAMME6Y9MZ=R</t>
  </si>
  <si>
    <t>EURAMME7YZ=R</t>
  </si>
  <si>
    <t>EURAMME7Y3MZ=R</t>
  </si>
  <si>
    <t>EURAMME7Y6MZ=R</t>
  </si>
  <si>
    <t>EURAMME7Y9MZ=R</t>
  </si>
  <si>
    <t>EURAMME8YZ=R</t>
  </si>
  <si>
    <t>EURAMME8Y3MZ=R</t>
  </si>
  <si>
    <t>EURAMME8Y6MZ=R</t>
  </si>
  <si>
    <t>EURAMME8Y9MZ=R</t>
  </si>
  <si>
    <t>EURAMME9YZ=R</t>
  </si>
  <si>
    <t>EURAMME9Y3MZ=R</t>
  </si>
  <si>
    <t>EURAMME9Y6MZ=R</t>
  </si>
  <si>
    <t>EURAMME9Y9MZ=R</t>
  </si>
  <si>
    <t>EURAMME10YZ=R</t>
  </si>
  <si>
    <t>EURAMME12YZ=R</t>
  </si>
  <si>
    <t>EURAMME15YZ=R</t>
  </si>
  <si>
    <t>EURAMME20YZ=R</t>
  </si>
  <si>
    <t>EURAMME25YZ=R</t>
  </si>
  <si>
    <t>EURAMME30YZ=R</t>
  </si>
  <si>
    <t>#N/A</t>
  </si>
  <si>
    <t>EURABQEONZ=R</t>
  </si>
  <si>
    <t>EURABQETNZ=R</t>
  </si>
  <si>
    <t>EURABQE1WZ=R</t>
  </si>
  <si>
    <t>EURABQE1MZ=R</t>
  </si>
  <si>
    <t>EURABQE2MZ=R</t>
  </si>
  <si>
    <t>EURABQE3MZ=R</t>
  </si>
  <si>
    <t>EURABQE6MZ=R</t>
  </si>
  <si>
    <t>EURABQE9MZ=R</t>
  </si>
  <si>
    <t>EURABQE1YZ=R</t>
  </si>
  <si>
    <t>EURABQE1Y3MZ=R</t>
  </si>
  <si>
    <t>EURABQE1Y6MZ=R</t>
  </si>
  <si>
    <t>EURABQE1Y9MZ=R</t>
  </si>
  <si>
    <t>EURABQE2YZ=R</t>
  </si>
  <si>
    <t>EURABQE2Y3MZ=R</t>
  </si>
  <si>
    <t>EURABQE2Y6MZ=R</t>
  </si>
  <si>
    <t>EURABQE2Y9MZ=R</t>
  </si>
  <si>
    <t>EURABQE3YZ=R</t>
  </si>
  <si>
    <t>EURABQE3Y3MZ=R</t>
  </si>
  <si>
    <t>EURABQE3Y6MZ=R</t>
  </si>
  <si>
    <t>EURABQE3Y9MZ=R</t>
  </si>
  <si>
    <t>EURABQE4YZ=R</t>
  </si>
  <si>
    <t>EURABQE4Y3MZ=R</t>
  </si>
  <si>
    <t>EURABQE4Y6MZ=R</t>
  </si>
  <si>
    <t>EURABQE4Y9MZ=R</t>
  </si>
  <si>
    <t>EURABQE5YZ=R</t>
  </si>
  <si>
    <t>EURABQE5Y3MZ=R</t>
  </si>
  <si>
    <t>EURABQE5Y6MZ=R</t>
  </si>
  <si>
    <t>EURABQE5Y9MZ=R</t>
  </si>
  <si>
    <t>EURABQE6YZ=R</t>
  </si>
  <si>
    <t>EURABQE6Y3MZ=R</t>
  </si>
  <si>
    <t>EURABQE6Y6MZ=R</t>
  </si>
  <si>
    <t>EURABQE6Y9MZ=R</t>
  </si>
  <si>
    <t>EURABQE7YZ=R</t>
  </si>
  <si>
    <t>EURABQE7Y3MZ=R</t>
  </si>
  <si>
    <t>EURABQE7Y6MZ=R</t>
  </si>
  <si>
    <t>EURABQE7Y9MZ=R</t>
  </si>
  <si>
    <t>EURABQE8YZ=R</t>
  </si>
  <si>
    <t>EURABQE8Y3MZ=R</t>
  </si>
  <si>
    <t>EURABQE8Y6MZ=R</t>
  </si>
  <si>
    <t>EURABQE8Y9MZ=R</t>
  </si>
  <si>
    <t>EURABQE9YZ=R</t>
  </si>
  <si>
    <t>EURABQE9Y3MZ=R</t>
  </si>
  <si>
    <t>EURABQE9Y6MZ=R</t>
  </si>
  <si>
    <t>EURABQE9Y9MZ=R</t>
  </si>
  <si>
    <t>EURABQE10YZ=R</t>
  </si>
  <si>
    <t>EURABQE12YZ=R</t>
  </si>
  <si>
    <t>EURABQE15YZ=R</t>
  </si>
  <si>
    <t>EURABQE20YZ=R</t>
  </si>
  <si>
    <t>EURABQE25YZ=R</t>
  </si>
  <si>
    <t>EURABQE30YZ=R</t>
  </si>
  <si>
    <t>EURABQE40YZ=R</t>
  </si>
  <si>
    <t>EURABQE50YZ=R</t>
  </si>
  <si>
    <t>EURABSEONZ=R</t>
  </si>
  <si>
    <t>EURABSETNZ=R</t>
  </si>
  <si>
    <t>EURABSE1WZ=R</t>
  </si>
  <si>
    <t>EURABSE1MZ=R</t>
  </si>
  <si>
    <t>EURABSE2MZ=R</t>
  </si>
  <si>
    <t>EURABSE3MZ=R</t>
  </si>
  <si>
    <t>EURABSE6MZ=R</t>
  </si>
  <si>
    <t>EURABSE9MZ=R</t>
  </si>
  <si>
    <t>EURABSE1YZ=R</t>
  </si>
  <si>
    <t>EURABSE1Y3MZ=R</t>
  </si>
  <si>
    <t>EURABSE1Y6MZ=R</t>
  </si>
  <si>
    <t>EURABSE1Y9MZ=R</t>
  </si>
  <si>
    <t>EURABSE2YZ=R</t>
  </si>
  <si>
    <t>EURABSE2Y3MZ=R</t>
  </si>
  <si>
    <t>EURABSE2Y6MZ=R</t>
  </si>
  <si>
    <t>EURABSE2Y9MZ=R</t>
  </si>
  <si>
    <t>EURABSE3YZ=R</t>
  </si>
  <si>
    <t>EURABSE3Y3MZ=R</t>
  </si>
  <si>
    <t>EURABSE3Y6MZ=R</t>
  </si>
  <si>
    <t>EURABSE3Y9MZ=R</t>
  </si>
  <si>
    <t>EURABSE4YZ=R</t>
  </si>
  <si>
    <t>EURABSE4Y3MZ=R</t>
  </si>
  <si>
    <t>EURABSE4Y6MZ=R</t>
  </si>
  <si>
    <t>EURABSE4Y9MZ=R</t>
  </si>
  <si>
    <t>EURABSE5YZ=R</t>
  </si>
  <si>
    <t>EURABSE5Y3MZ=R</t>
  </si>
  <si>
    <t>EURABSE5Y6MZ=R</t>
  </si>
  <si>
    <t>EURABSE5Y9MZ=R</t>
  </si>
  <si>
    <t>EURABSE6YZ=R</t>
  </si>
  <si>
    <t>EURABSE6Y3MZ=R</t>
  </si>
  <si>
    <t>EURABSE6Y6MZ=R</t>
  </si>
  <si>
    <t>EURABSE6Y9MZ=R</t>
  </si>
  <si>
    <t>EURABSE7YZ=R</t>
  </si>
  <si>
    <t>EURABSE7Y3MZ=R</t>
  </si>
  <si>
    <t>EURABSE7Y6MZ=R</t>
  </si>
  <si>
    <t>EURABSE7Y9MZ=R</t>
  </si>
  <si>
    <t>EURABSE8YZ=R</t>
  </si>
  <si>
    <t>EURABSE8Y3MZ=R</t>
  </si>
  <si>
    <t>EURABSE8Y6MZ=R</t>
  </si>
  <si>
    <t>EURABSE8Y9MZ=R</t>
  </si>
  <si>
    <t>EURABSE9YZ=R</t>
  </si>
  <si>
    <t>EURABSE9Y3MZ=R</t>
  </si>
  <si>
    <t>EURABSE9Y6MZ=R</t>
  </si>
  <si>
    <t>EURABSE9Y9MZ=R</t>
  </si>
  <si>
    <t>EURABSE10YZ=R</t>
  </si>
  <si>
    <t>EURABSE12YZ=R</t>
  </si>
  <si>
    <t>EURABSE15YZ=R</t>
  </si>
  <si>
    <t>EURABSE20YZ=R</t>
  </si>
  <si>
    <t>EURABSE25YZ=R</t>
  </si>
  <si>
    <t>EURABSE30YZ=R</t>
  </si>
  <si>
    <t>EURABSE40YZ=R</t>
  </si>
  <si>
    <t>EURABSE50YZ=R</t>
  </si>
  <si>
    <t>EURABAEONZ=R</t>
  </si>
  <si>
    <t>EURABAETNZ=R</t>
  </si>
  <si>
    <t>EURABAE1WZ=R</t>
  </si>
  <si>
    <t>EURABAE1MZ=R</t>
  </si>
  <si>
    <t>EURABAE2MZ=R</t>
  </si>
  <si>
    <t>EURABAE3MZ=R</t>
  </si>
  <si>
    <t>EURABAE6MZ=R</t>
  </si>
  <si>
    <t>EURABAE9MZ=R</t>
  </si>
  <si>
    <t>EURABAE1YZ=R</t>
  </si>
  <si>
    <t>EURABAE1Y3MZ=R</t>
  </si>
  <si>
    <t>EURABAE1Y6MZ=R</t>
  </si>
  <si>
    <t>EURABAE1Y9MZ=R</t>
  </si>
  <si>
    <t>EURABAE2YZ=R</t>
  </si>
  <si>
    <t>EURABAE2Y3MZ=R</t>
  </si>
  <si>
    <t>EURABAE2Y6MZ=R</t>
  </si>
  <si>
    <t>EURABAE2Y9MZ=R</t>
  </si>
  <si>
    <t>EURABAE3YZ=R</t>
  </si>
  <si>
    <t>EURABAE3Y3MZ=R</t>
  </si>
  <si>
    <t>EURABAE3Y6MZ=R</t>
  </si>
  <si>
    <t>EURABAE3Y9MZ=R</t>
  </si>
  <si>
    <t>EURABAE4YZ=R</t>
  </si>
  <si>
    <t>EURABAE4Y3MZ=R</t>
  </si>
  <si>
    <t>EURABAE4Y6MZ=R</t>
  </si>
  <si>
    <t>EURABAE4Y9MZ=R</t>
  </si>
  <si>
    <t>EURABAE5YZ=R</t>
  </si>
  <si>
    <t>EURABAE5Y3MZ=R</t>
  </si>
  <si>
    <t>EURABAE5Y6MZ=R</t>
  </si>
  <si>
    <t>EURABAE5Y9MZ=R</t>
  </si>
  <si>
    <t>EURABAE6YZ=R</t>
  </si>
  <si>
    <t>EURABAE6Y3MZ=R</t>
  </si>
  <si>
    <t>EURABAE6Y6MZ=R</t>
  </si>
  <si>
    <t>EURABAE6Y9MZ=R</t>
  </si>
  <si>
    <t>EURABAE7YZ=R</t>
  </si>
  <si>
    <t>EURABAE7Y3MZ=R</t>
  </si>
  <si>
    <t>EURABAE7Y6MZ=R</t>
  </si>
  <si>
    <t>EURABAE7Y9MZ=R</t>
  </si>
  <si>
    <t>EURABAE8YZ=R</t>
  </si>
  <si>
    <t>EURABAE8Y3MZ=R</t>
  </si>
  <si>
    <t>EURABAE8Y6MZ=R</t>
  </si>
  <si>
    <t>EURABAE8Y9MZ=R</t>
  </si>
  <si>
    <t>EURABAE9YZ=R</t>
  </si>
  <si>
    <t>EURABAE9Y3MZ=R</t>
  </si>
  <si>
    <t>EURABAE9Y6MZ=R</t>
  </si>
  <si>
    <t>EURABAE9Y9MZ=R</t>
  </si>
  <si>
    <t>EURABAE10YZ=R</t>
  </si>
  <si>
    <t>EURABAE12YZ=R</t>
  </si>
  <si>
    <t>EURABAE15YZ=R</t>
  </si>
  <si>
    <t>EURABAE20YZ=R</t>
  </si>
  <si>
    <t>EURABAE25YZ=R</t>
  </si>
  <si>
    <t>EURABAE30YZ=R</t>
  </si>
  <si>
    <t>DISC_FACTR.VALUE</t>
  </si>
  <si>
    <t>Discount Factor</t>
  </si>
  <si>
    <t>GV4_TEXT</t>
  </si>
  <si>
    <t>ZERO_YLD.CLOSE</t>
  </si>
  <si>
    <t>Zero Yield Close</t>
  </si>
  <si>
    <t>EUR3M</t>
  </si>
  <si>
    <t>EUR1M</t>
  </si>
  <si>
    <t>EUR6M</t>
  </si>
  <si>
    <t>EURSTD</t>
  </si>
  <si>
    <t>EURAMME11YZ=R</t>
  </si>
  <si>
    <t>EURAMME13YZ=R</t>
  </si>
  <si>
    <t>EURAMME14YZ=R</t>
  </si>
  <si>
    <t>EURABQE11YZ=R</t>
  </si>
  <si>
    <t>EURABQE13YZ=R</t>
  </si>
  <si>
    <t>EURABQE14YZ=R</t>
  </si>
  <si>
    <t>EURABSE11YZ=R</t>
  </si>
  <si>
    <t>EURABSE13YZ=R</t>
  </si>
  <si>
    <t>EURABSE14YZ=R</t>
  </si>
  <si>
    <t>EURABAE11YZ=R</t>
  </si>
  <si>
    <t>EURABAE13YZ=R</t>
  </si>
  <si>
    <t>EURABAE14YZ=R</t>
  </si>
  <si>
    <t>Fecha</t>
  </si>
  <si>
    <t>0#USDSBMLZ=R</t>
  </si>
  <si>
    <t>0#USDSBQLZ=R</t>
  </si>
  <si>
    <t>0#USDSBSLZ=R</t>
  </si>
  <si>
    <t>USDZ=</t>
  </si>
  <si>
    <t>USDSBMLONZ=R</t>
  </si>
  <si>
    <t>USDSBMLTNZ=R</t>
  </si>
  <si>
    <t>USDSBML1WZ=R</t>
  </si>
  <si>
    <t>USDSBML1MZ=R</t>
  </si>
  <si>
    <t>USDSBML2MZ=R</t>
  </si>
  <si>
    <t>USDSBML3MZ=R</t>
  </si>
  <si>
    <t>USDSBML6MZ=R</t>
  </si>
  <si>
    <t>USDSBML9MZ=R</t>
  </si>
  <si>
    <t>USDSBML1YZ=R</t>
  </si>
  <si>
    <t>USDSBML1Y3MZ=R</t>
  </si>
  <si>
    <t>USDSBML1Y6MZ=R</t>
  </si>
  <si>
    <t>USDSBML1Y9MZ=R</t>
  </si>
  <si>
    <t>USDSBML2YZ=R</t>
  </si>
  <si>
    <t>USDSBML2Y3MZ=R</t>
  </si>
  <si>
    <t>USDSBML2Y6MZ=R</t>
  </si>
  <si>
    <t>USDSBML2Y9MZ=R</t>
  </si>
  <si>
    <t>USDSBML3YZ=R</t>
  </si>
  <si>
    <t>USDSBML3Y3MZ=R</t>
  </si>
  <si>
    <t>USDSBML3Y6MZ=R</t>
  </si>
  <si>
    <t>USDSBML3Y9MZ=R</t>
  </si>
  <si>
    <t>USDSBML4YZ=R</t>
  </si>
  <si>
    <t>USDSBML4Y3MZ=R</t>
  </si>
  <si>
    <t>USDSBML4Y6MZ=R</t>
  </si>
  <si>
    <t>USDSBML4Y9MZ=R</t>
  </si>
  <si>
    <t>USDSBML5YZ=R</t>
  </si>
  <si>
    <t>USDSBML5Y3MZ=R</t>
  </si>
  <si>
    <t>USDSBML5Y6MZ=R</t>
  </si>
  <si>
    <t>USDSBML5Y9MZ=R</t>
  </si>
  <si>
    <t>USDSBML6YZ=R</t>
  </si>
  <si>
    <t>USDSBML6Y3MZ=R</t>
  </si>
  <si>
    <t>USDSBML6Y6MZ=R</t>
  </si>
  <si>
    <t>USDSBML6Y9MZ=R</t>
  </si>
  <si>
    <t>USDSBML7YZ=R</t>
  </si>
  <si>
    <t>USDSBML7Y3MZ=R</t>
  </si>
  <si>
    <t>USDSBML7Y6MZ=R</t>
  </si>
  <si>
    <t>USDSBML7Y9MZ=R</t>
  </si>
  <si>
    <t>USDSBML8YZ=R</t>
  </si>
  <si>
    <t>USDSBML8Y3MZ=R</t>
  </si>
  <si>
    <t>USDSBML8Y6MZ=R</t>
  </si>
  <si>
    <t>USDSBML8Y9MZ=R</t>
  </si>
  <si>
    <t>USDSBML9YZ=R</t>
  </si>
  <si>
    <t>USDSBML9Y3MZ=R</t>
  </si>
  <si>
    <t>USDSBML9Y6MZ=R</t>
  </si>
  <si>
    <t>USDSBML9Y9MZ=R</t>
  </si>
  <si>
    <t>USDSBML10YZ=R</t>
  </si>
  <si>
    <t>USDSBML12YZ=R</t>
  </si>
  <si>
    <t>USDSBML15YZ=R</t>
  </si>
  <si>
    <t>USDSBML20YZ=R</t>
  </si>
  <si>
    <t>USDSBML25YZ=R</t>
  </si>
  <si>
    <t>USDSBML30YZ=R</t>
  </si>
  <si>
    <t>USDSBML40YZ=R</t>
  </si>
  <si>
    <t>USDSBQLONZ=R</t>
  </si>
  <si>
    <t>USDSBQLTNZ=R</t>
  </si>
  <si>
    <t>USDSBQL1WZ=R</t>
  </si>
  <si>
    <t>USDSBQL1MZ=R</t>
  </si>
  <si>
    <t>USDSBQL2MZ=R</t>
  </si>
  <si>
    <t>USDSBQL3MZ=R</t>
  </si>
  <si>
    <t>USDSBQL6MZ=R</t>
  </si>
  <si>
    <t>USDSBQL9MZ=R</t>
  </si>
  <si>
    <t>USDSBQL1YZ=R</t>
  </si>
  <si>
    <t>USDSBQL1Y3MZ=R</t>
  </si>
  <si>
    <t>USDSBQL1Y6MZ=R</t>
  </si>
  <si>
    <t>USDSBQL1Y9MZ=R</t>
  </si>
  <si>
    <t>USDSBQL2YZ=R</t>
  </si>
  <si>
    <t>USDSBQL2Y3MZ=R</t>
  </si>
  <si>
    <t>USDSBQL2Y6MZ=R</t>
  </si>
  <si>
    <t>USDSBQL2Y9MZ=R</t>
  </si>
  <si>
    <t>USDSBQL3YZ=R</t>
  </si>
  <si>
    <t>USDSBQL3Y3MZ=R</t>
  </si>
  <si>
    <t>USDSBQL3Y6MZ=R</t>
  </si>
  <si>
    <t>USDSBQL3Y9MZ=R</t>
  </si>
  <si>
    <t>USDSBQL4YZ=R</t>
  </si>
  <si>
    <t>USDSBQL4Y3MZ=R</t>
  </si>
  <si>
    <t>USDSBQL4Y6MZ=R</t>
  </si>
  <si>
    <t>USDSBQL4Y9MZ=R</t>
  </si>
  <si>
    <t>USDSBQL5YZ=R</t>
  </si>
  <si>
    <t>USDSBQL5Y3MZ=R</t>
  </si>
  <si>
    <t>USDSBQL5Y6MZ=R</t>
  </si>
  <si>
    <t>USDSBQL5Y9MZ=R</t>
  </si>
  <si>
    <t>USDSBQL6YZ=R</t>
  </si>
  <si>
    <t>USDSBQL6Y3MZ=R</t>
  </si>
  <si>
    <t>USDSBQL6Y6MZ=R</t>
  </si>
  <si>
    <t>USDSBQL6Y9MZ=R</t>
  </si>
  <si>
    <t>USDSBQL7YZ=R</t>
  </si>
  <si>
    <t>USDSBQL7Y3MZ=R</t>
  </si>
  <si>
    <t>USDSBQL7Y6MZ=R</t>
  </si>
  <si>
    <t>USDSBQL7Y9MZ=R</t>
  </si>
  <si>
    <t>USDSBQL8YZ=R</t>
  </si>
  <si>
    <t>USDSBQL8Y3MZ=R</t>
  </si>
  <si>
    <t>USDSBQL8Y6MZ=R</t>
  </si>
  <si>
    <t>USDSBQL8Y9MZ=R</t>
  </si>
  <si>
    <t>USDSBQL9YZ=R</t>
  </si>
  <si>
    <t>USDSBQL9Y3MZ=R</t>
  </si>
  <si>
    <t>USDSBQL9Y6MZ=R</t>
  </si>
  <si>
    <t>USDSBQL9Y9MZ=R</t>
  </si>
  <si>
    <t>USDSBQL10YZ=R</t>
  </si>
  <si>
    <t>USDSBQL12YZ=R</t>
  </si>
  <si>
    <t>USDSBQL15YZ=R</t>
  </si>
  <si>
    <t>USDSBQL20YZ=R</t>
  </si>
  <si>
    <t>USDSBQL25YZ=R</t>
  </si>
  <si>
    <t>USDSBQL30YZ=R</t>
  </si>
  <si>
    <t>USDSBQL40YZ=R</t>
  </si>
  <si>
    <t>USDSBQL50YZ=R</t>
  </si>
  <si>
    <t>USDSBSLONZ=R</t>
  </si>
  <si>
    <t>USDSBSLTNZ=R</t>
  </si>
  <si>
    <t>USDSBSL1WZ=R</t>
  </si>
  <si>
    <t>USDSBSL1MZ=R</t>
  </si>
  <si>
    <t>USDSBSL2MZ=R</t>
  </si>
  <si>
    <t>USDSBSL3MZ=R</t>
  </si>
  <si>
    <t>USDSBSL6MZ=R</t>
  </si>
  <si>
    <t>USDSBSL9MZ=R</t>
  </si>
  <si>
    <t>USDSBSL1YZ=R</t>
  </si>
  <si>
    <t>USDSBSL1Y3MZ=R</t>
  </si>
  <si>
    <t>USDSBSL1Y6MZ=R</t>
  </si>
  <si>
    <t>USDSBSL1Y9MZ=R</t>
  </si>
  <si>
    <t>USDSBSL2YZ=R</t>
  </si>
  <si>
    <t>USDSBSL2Y3MZ=R</t>
  </si>
  <si>
    <t>USDSBSL2Y6MZ=R</t>
  </si>
  <si>
    <t>USDSBSL2Y9MZ=R</t>
  </si>
  <si>
    <t>USDSBSL3YZ=R</t>
  </si>
  <si>
    <t>USDSBSL3Y3MZ=R</t>
  </si>
  <si>
    <t>USDSBSL3Y6MZ=R</t>
  </si>
  <si>
    <t>USDSBSL3Y9MZ=R</t>
  </si>
  <si>
    <t>USDSBSL4YZ=R</t>
  </si>
  <si>
    <t>USDSBSL4Y3MZ=R</t>
  </si>
  <si>
    <t>USDSBSL4Y6MZ=R</t>
  </si>
  <si>
    <t>USDSBSL4Y9MZ=R</t>
  </si>
  <si>
    <t>USDSBSL5YZ=R</t>
  </si>
  <si>
    <t>USDSBSL5Y3MZ=R</t>
  </si>
  <si>
    <t>USDSBSL5Y6MZ=R</t>
  </si>
  <si>
    <t>USDSBSL5Y9MZ=R</t>
  </si>
  <si>
    <t>USDSBSL6YZ=R</t>
  </si>
  <si>
    <t>USDSBSL6Y3MZ=R</t>
  </si>
  <si>
    <t>USDSBSL6Y6MZ=R</t>
  </si>
  <si>
    <t>USDSBSL6Y9MZ=R</t>
  </si>
  <si>
    <t>USDSBSL7YZ=R</t>
  </si>
  <si>
    <t>USDSBSL7Y3MZ=R</t>
  </si>
  <si>
    <t>USDSBSL7Y6MZ=R</t>
  </si>
  <si>
    <t>USDSBSL7Y9MZ=R</t>
  </si>
  <si>
    <t>USDSBSL8YZ=R</t>
  </si>
  <si>
    <t>USDSBSL8Y3MZ=R</t>
  </si>
  <si>
    <t>USDSBSL8Y6MZ=R</t>
  </si>
  <si>
    <t>USDSBSL8Y9MZ=R</t>
  </si>
  <si>
    <t>USDSBSL9YZ=R</t>
  </si>
  <si>
    <t>USDSBSL9Y3MZ=R</t>
  </si>
  <si>
    <t>USDSBSL9Y6MZ=R</t>
  </si>
  <si>
    <t>USDSBSL9Y9MZ=R</t>
  </si>
  <si>
    <t>USDSBSL10YZ=R</t>
  </si>
  <si>
    <t>USDSBSL12YZ=R</t>
  </si>
  <si>
    <t>USDSBSL15YZ=R</t>
  </si>
  <si>
    <t>USDSBSL20YZ=R</t>
  </si>
  <si>
    <t>USDSBSL25YZ=R</t>
  </si>
  <si>
    <t>USDSBSL30YZ=R</t>
  </si>
  <si>
    <t>0#GBPAMMLZ=R</t>
  </si>
  <si>
    <t>0#GBPSBQLZ=R</t>
  </si>
  <si>
    <t>0#GBPSBSLZ=R</t>
  </si>
  <si>
    <t>GBPZ=</t>
  </si>
  <si>
    <t>GBPSBQLONZ=R</t>
  </si>
  <si>
    <t>GBPSBQLTNZ=R</t>
  </si>
  <si>
    <t>GBPSBQL1WZ=R</t>
  </si>
  <si>
    <t>GBPSBQL1MZ=R</t>
  </si>
  <si>
    <t>GBPSBQL2MZ=R</t>
  </si>
  <si>
    <t>GBPSBQL3MZ=R</t>
  </si>
  <si>
    <t>GBPSBQL6MZ=R</t>
  </si>
  <si>
    <t>GBPSBQL9MZ=R</t>
  </si>
  <si>
    <t>GBPSBQL1YZ=R</t>
  </si>
  <si>
    <t>GBPSBQL1Y3MZ=R</t>
  </si>
  <si>
    <t>GBPSBQL1Y6MZ=R</t>
  </si>
  <si>
    <t>GBPSBQL1Y9MZ=R</t>
  </si>
  <si>
    <t>GBPSBQL2YZ=R</t>
  </si>
  <si>
    <t>GBPSBQL2Y3MZ=R</t>
  </si>
  <si>
    <t>GBPSBQL2Y6MZ=R</t>
  </si>
  <si>
    <t>GBPSBQL2Y9MZ=R</t>
  </si>
  <si>
    <t>GBPSBQL3YZ=R</t>
  </si>
  <si>
    <t>GBPSBQL3Y3MZ=R</t>
  </si>
  <si>
    <t>GBPSBQL3Y6MZ=R</t>
  </si>
  <si>
    <t>GBPSBQL3Y9MZ=R</t>
  </si>
  <si>
    <t>GBPSBQL4YZ=R</t>
  </si>
  <si>
    <t>GBPSBQL4Y3MZ=R</t>
  </si>
  <si>
    <t>GBPSBQL4Y6MZ=R</t>
  </si>
  <si>
    <t>GBPSBQL4Y9MZ=R</t>
  </si>
  <si>
    <t>GBPSBQL5YZ=R</t>
  </si>
  <si>
    <t>GBPSBQL5Y3MZ=R</t>
  </si>
  <si>
    <t>GBPSBQL5Y6MZ=R</t>
  </si>
  <si>
    <t>GBPSBQL5Y9MZ=R</t>
  </si>
  <si>
    <t>GBPSBQL6YZ=R</t>
  </si>
  <si>
    <t>GBPSBQL6Y3MZ=R</t>
  </si>
  <si>
    <t>GBPSBQL6Y6MZ=R</t>
  </si>
  <si>
    <t>GBPSBQL6Y9MZ=R</t>
  </si>
  <si>
    <t>GBPSBQL7YZ=R</t>
  </si>
  <si>
    <t>GBPSBQL7Y3MZ=R</t>
  </si>
  <si>
    <t>GBPSBQL7Y6MZ=R</t>
  </si>
  <si>
    <t>GBPSBQL7Y9MZ=R</t>
  </si>
  <si>
    <t>GBPSBQL8YZ=R</t>
  </si>
  <si>
    <t>GBPSBQL8Y3MZ=R</t>
  </si>
  <si>
    <t>GBPSBQL8Y6MZ=R</t>
  </si>
  <si>
    <t>GBPSBQL8Y9MZ=R</t>
  </si>
  <si>
    <t>GBPSBQL9YZ=R</t>
  </si>
  <si>
    <t>GBPSBQL9Y3MZ=R</t>
  </si>
  <si>
    <t>GBPSBQL9Y6MZ=R</t>
  </si>
  <si>
    <t>GBPSBQL9Y9MZ=R</t>
  </si>
  <si>
    <t>GBPSBQL10YZ=R</t>
  </si>
  <si>
    <t>GBPSBQL12YZ=R</t>
  </si>
  <si>
    <t>GBPSBQL15YZ=R</t>
  </si>
  <si>
    <t>GBPSBQL20YZ=R</t>
  </si>
  <si>
    <t>GBPSBQL25YZ=R</t>
  </si>
  <si>
    <t>GBPSBQL30YZ=R</t>
  </si>
  <si>
    <t>GBPSBQL40YZ=R</t>
  </si>
  <si>
    <t>GBPSBQL50YZ=R</t>
  </si>
  <si>
    <t>GBPSBQL60YZ=R</t>
  </si>
  <si>
    <t>GBPSBSLONZ=R</t>
  </si>
  <si>
    <t>GBPSBSLTNZ=R</t>
  </si>
  <si>
    <t>GBPSBSL1WZ=R</t>
  </si>
  <si>
    <t>GBPSBSL1MZ=R</t>
  </si>
  <si>
    <t>GBPSBSL2MZ=R</t>
  </si>
  <si>
    <t>GBPSBSL3MZ=R</t>
  </si>
  <si>
    <t>GBPSBSL6MZ=R</t>
  </si>
  <si>
    <t>GBPSBSL9MZ=R</t>
  </si>
  <si>
    <t>GBPSBSL1YZ=R</t>
  </si>
  <si>
    <t>GBPSBSL1Y3MZ=R</t>
  </si>
  <si>
    <t>GBPSBSL1Y6MZ=R</t>
  </si>
  <si>
    <t>GBPSBSL1Y9MZ=R</t>
  </si>
  <si>
    <t>GBPSBSL2YZ=R</t>
  </si>
  <si>
    <t>GBPSBSL2Y3MZ=R</t>
  </si>
  <si>
    <t>GBPSBSL2Y6MZ=R</t>
  </si>
  <si>
    <t>GBPSBSL2Y9MZ=R</t>
  </si>
  <si>
    <t>GBPSBSL3YZ=R</t>
  </si>
  <si>
    <t>GBPSBSL3Y3MZ=R</t>
  </si>
  <si>
    <t>GBPSBSL3Y6MZ=R</t>
  </si>
  <si>
    <t>GBPSBSL3Y9MZ=R</t>
  </si>
  <si>
    <t>GBPSBSL4YZ=R</t>
  </si>
  <si>
    <t>GBPSBSL4Y3MZ=R</t>
  </si>
  <si>
    <t>GBPSBSL4Y6MZ=R</t>
  </si>
  <si>
    <t>GBPSBSL4Y9MZ=R</t>
  </si>
  <si>
    <t>GBPSBSL5YZ=R</t>
  </si>
  <si>
    <t>GBPSBSL5Y3MZ=R</t>
  </si>
  <si>
    <t>GBPSBSL5Y6MZ=R</t>
  </si>
  <si>
    <t>GBPSBSL5Y9MZ=R</t>
  </si>
  <si>
    <t>GBPSBSL6YZ=R</t>
  </si>
  <si>
    <t>GBPSBSL6Y3MZ=R</t>
  </si>
  <si>
    <t>GBPSBSL6Y6MZ=R</t>
  </si>
  <si>
    <t>GBPSBSL6Y9MZ=R</t>
  </si>
  <si>
    <t>GBPSBSL7YZ=R</t>
  </si>
  <si>
    <t>GBPSBSL7Y3MZ=R</t>
  </si>
  <si>
    <t>GBPSBSL7Y6MZ=R</t>
  </si>
  <si>
    <t>GBPSBSL7Y9MZ=R</t>
  </si>
  <si>
    <t>GBPSBSL8YZ=R</t>
  </si>
  <si>
    <t>GBPSBSL8Y3MZ=R</t>
  </si>
  <si>
    <t>GBPSBSL8Y6MZ=R</t>
  </si>
  <si>
    <t>GBPSBSL8Y9MZ=R</t>
  </si>
  <si>
    <t>GBPSBSL9YZ=R</t>
  </si>
  <si>
    <t>GBPSBSL9Y3MZ=R</t>
  </si>
  <si>
    <t>GBPSBSL9Y6MZ=R</t>
  </si>
  <si>
    <t>GBPSBSL9Y9MZ=R</t>
  </si>
  <si>
    <t>GBPSBSL10YZ=R</t>
  </si>
  <si>
    <t>GBPSBSL12YZ=R</t>
  </si>
  <si>
    <t>GBPSBSL15YZ=R</t>
  </si>
  <si>
    <t>GBPSBSL20YZ=R</t>
  </si>
  <si>
    <t>GBPSBSL25YZ=R</t>
  </si>
  <si>
    <t>GBPSBSL30YZ=R</t>
  </si>
  <si>
    <t>GBPSBSL40YZ=R</t>
  </si>
  <si>
    <t>GBPSBSL50YZ=R</t>
  </si>
  <si>
    <t>GBPSBSL60YZ=R</t>
  </si>
  <si>
    <t>GBPAMMLONZ=R</t>
  </si>
  <si>
    <t>GBPAMMLTNZ=R</t>
  </si>
  <si>
    <t>GBPAMML1WZ=R</t>
  </si>
  <si>
    <t>GBPAMML1MZ=R</t>
  </si>
  <si>
    <t>GBPAMML2MZ=R</t>
  </si>
  <si>
    <t>GBPAMML3MZ=R</t>
  </si>
  <si>
    <t>GBPAMML6MZ=R</t>
  </si>
  <si>
    <t>GBPAMML9MZ=R</t>
  </si>
  <si>
    <t>GBPAMML1YZ=R</t>
  </si>
  <si>
    <t>GBPAMML1Y3MZ=R</t>
  </si>
  <si>
    <t>GBPAMML1Y6MZ=R</t>
  </si>
  <si>
    <t>GBPAMML1Y9MZ=R</t>
  </si>
  <si>
    <t>GBPAMML2YZ=R</t>
  </si>
  <si>
    <t>GBPAMML2Y3MZ=R</t>
  </si>
  <si>
    <t>GBPAMML2Y6MZ=R</t>
  </si>
  <si>
    <t>GBPAMML2Y9MZ=R</t>
  </si>
  <si>
    <t>GBPAMML3YZ=R</t>
  </si>
  <si>
    <t>GBPAMML3Y3MZ=R</t>
  </si>
  <si>
    <t>GBPAMML3Y6MZ=R</t>
  </si>
  <si>
    <t>GBPAMML3Y9MZ=R</t>
  </si>
  <si>
    <t>GBPAMML4YZ=R</t>
  </si>
  <si>
    <t>GBPAMML4Y3MZ=R</t>
  </si>
  <si>
    <t>GBPAMML4Y6MZ=R</t>
  </si>
  <si>
    <t>GBPAMML4Y9MZ=R</t>
  </si>
  <si>
    <t>GBPAMML5YZ=R</t>
  </si>
  <si>
    <t>GBPAMML5Y3MZ=R</t>
  </si>
  <si>
    <t>GBPAMML5Y6MZ=R</t>
  </si>
  <si>
    <t>GBPAMML5Y9MZ=R</t>
  </si>
  <si>
    <t>GBPAMML6YZ=R</t>
  </si>
  <si>
    <t>GBPAMML6Y3MZ=R</t>
  </si>
  <si>
    <t>GBPAMML6Y6MZ=R</t>
  </si>
  <si>
    <t>GBPAMML6Y9MZ=R</t>
  </si>
  <si>
    <t>GBPAMML7YZ=R</t>
  </si>
  <si>
    <t>GBPAMML7Y3MZ=R</t>
  </si>
  <si>
    <t>GBPAMML7Y6MZ=R</t>
  </si>
  <si>
    <t>GBPAMML7Y9MZ=R</t>
  </si>
  <si>
    <t>GBPAMML8YZ=R</t>
  </si>
  <si>
    <t>GBPAMML8Y3MZ=R</t>
  </si>
  <si>
    <t>GBPAMML8Y6MZ=R</t>
  </si>
  <si>
    <t>GBPAMML8Y9MZ=R</t>
  </si>
  <si>
    <t>GBPAMML9YZ=R</t>
  </si>
  <si>
    <t>GBPAMML9Y3MZ=R</t>
  </si>
  <si>
    <t>GBPAMML9Y6MZ=R</t>
  </si>
  <si>
    <t>GBPAMML9Y9MZ=R</t>
  </si>
  <si>
    <t>GBPAMML10YZ=R</t>
  </si>
  <si>
    <t>GBPAMML12YZ=R</t>
  </si>
  <si>
    <t>GBPAMML15YZ=R</t>
  </si>
  <si>
    <t>GBPAMML20YZ=R</t>
  </si>
  <si>
    <t>GBPAMML25YZ=R</t>
  </si>
  <si>
    <t>GBPAMML30YZ=R</t>
  </si>
  <si>
    <t>GBPAMML40YZ=R</t>
  </si>
  <si>
    <t>GBPONZ=R</t>
  </si>
  <si>
    <t>GBPTNZ=R</t>
  </si>
  <si>
    <t>GBP1WZ=R</t>
  </si>
  <si>
    <t>GBP1MZ=R</t>
  </si>
  <si>
    <t>GBP2MZ=R</t>
  </si>
  <si>
    <t>GBP3MZ=R</t>
  </si>
  <si>
    <t>GBP6MZ=R</t>
  </si>
  <si>
    <t>GBP9MZ=R</t>
  </si>
  <si>
    <t>GBP1YZ=R</t>
  </si>
  <si>
    <t>GBP1Y3MZ=R</t>
  </si>
  <si>
    <t>GBP1Y6MZ=R</t>
  </si>
  <si>
    <t>GBP1Y9MZ=R</t>
  </si>
  <si>
    <t>GBP2YZ=R</t>
  </si>
  <si>
    <t>GBP2Y3MZ=R</t>
  </si>
  <si>
    <t>GBP2Y6MZ=R</t>
  </si>
  <si>
    <t>GBP2Y9MZ=R</t>
  </si>
  <si>
    <t>GBP3YZ=R</t>
  </si>
  <si>
    <t>GBP3Y3MZ=R</t>
  </si>
  <si>
    <t>GBP3Y6MZ=R</t>
  </si>
  <si>
    <t>GBP3Y9MZ=R</t>
  </si>
  <si>
    <t>GBP4YZ=R</t>
  </si>
  <si>
    <t>GBP4Y3MZ=R</t>
  </si>
  <si>
    <t>GBP4Y6MZ=R</t>
  </si>
  <si>
    <t>GBP4Y9MZ=R</t>
  </si>
  <si>
    <t>GBP5YZ=R</t>
  </si>
  <si>
    <t>GBP5Y3MZ=R</t>
  </si>
  <si>
    <t>GBP5Y6MZ=R</t>
  </si>
  <si>
    <t>GBP5Y9MZ=R</t>
  </si>
  <si>
    <t>GBP6YZ=R</t>
  </si>
  <si>
    <t>GBP6Y3MZ=R</t>
  </si>
  <si>
    <t>GBP6Y6MZ=R</t>
  </si>
  <si>
    <t>GBP6Y9MZ=R</t>
  </si>
  <si>
    <t>GBP7YZ=R</t>
  </si>
  <si>
    <t>GBP7Y3MZ=R</t>
  </si>
  <si>
    <t>GBP7Y6MZ=R</t>
  </si>
  <si>
    <t>GBP7Y9MZ=R</t>
  </si>
  <si>
    <t>GBP8YZ=R</t>
  </si>
  <si>
    <t>GBP8Y3MZ=R</t>
  </si>
  <si>
    <t>GBP8Y6MZ=R</t>
  </si>
  <si>
    <t>GBP8Y9MZ=R</t>
  </si>
  <si>
    <t>GBP9YZ=R</t>
  </si>
  <si>
    <t>GBP9Y3MZ=R</t>
  </si>
  <si>
    <t>GBP9Y6MZ=R</t>
  </si>
  <si>
    <t>GBP9Y9MZ=R</t>
  </si>
  <si>
    <t>GBP10YZ=R</t>
  </si>
  <si>
    <t>GBP12YZ=R</t>
  </si>
  <si>
    <t>GBP15YZ=R</t>
  </si>
  <si>
    <t>GBP20YZ=R</t>
  </si>
  <si>
    <t>GBP25YZ=R</t>
  </si>
  <si>
    <t>GBP30YZ=R</t>
  </si>
  <si>
    <t>GBP40YZ=R</t>
  </si>
  <si>
    <t>GBP50YZ=R</t>
  </si>
  <si>
    <t>GBP1M</t>
  </si>
  <si>
    <t>GBP3M</t>
  </si>
  <si>
    <t>GBP6M</t>
  </si>
  <si>
    <t>GBP1Y</t>
  </si>
  <si>
    <t>GBPSTD</t>
  </si>
  <si>
    <t>USD1M</t>
  </si>
  <si>
    <t>USD3M</t>
  </si>
  <si>
    <t>USD6M</t>
  </si>
  <si>
    <t>USD1Y</t>
  </si>
  <si>
    <t>USDSTD</t>
  </si>
  <si>
    <t>USDABAEONZ=R</t>
  </si>
  <si>
    <t>USDABAETNZ=R</t>
  </si>
  <si>
    <t>USDABAE1WZ=R</t>
  </si>
  <si>
    <t>USDABAE1MZ=R</t>
  </si>
  <si>
    <t>USDABAE2MZ=R</t>
  </si>
  <si>
    <t>USDABAE3MZ=R</t>
  </si>
  <si>
    <t>USDABAE6MZ=R</t>
  </si>
  <si>
    <t>USDABAE9MZ=R</t>
  </si>
  <si>
    <t>USDABAE1YZ=R</t>
  </si>
  <si>
    <t>USDABAE1Y3MZ=R</t>
  </si>
  <si>
    <t>USDABAE1Y6MZ=R</t>
  </si>
  <si>
    <t>USDABAE1Y9MZ=R</t>
  </si>
  <si>
    <t>USDABAE2YZ=R</t>
  </si>
  <si>
    <t>USDABAE2Y3MZ=R</t>
  </si>
  <si>
    <t>USDABAE2Y6MZ=R</t>
  </si>
  <si>
    <t>USDABAE2Y9MZ=R</t>
  </si>
  <si>
    <t>USDABAE3YZ=R</t>
  </si>
  <si>
    <t>USDABAE3Y3MZ=R</t>
  </si>
  <si>
    <t>USDABAE3Y6MZ=R</t>
  </si>
  <si>
    <t>USDABAE3Y9MZ=R</t>
  </si>
  <si>
    <t>USDABAE4YZ=R</t>
  </si>
  <si>
    <t>USDABAE4Y3MZ=R</t>
  </si>
  <si>
    <t>USDABAE4Y6MZ=R</t>
  </si>
  <si>
    <t>USDABAE4Y9MZ=R</t>
  </si>
  <si>
    <t>USDABAE5YZ=R</t>
  </si>
  <si>
    <t>USDABAE5Y3MZ=R</t>
  </si>
  <si>
    <t>USDABAE5Y6MZ=R</t>
  </si>
  <si>
    <t>USDABAE5Y9MZ=R</t>
  </si>
  <si>
    <t>USDABAE6YZ=R</t>
  </si>
  <si>
    <t>USDABAE6Y3MZ=R</t>
  </si>
  <si>
    <t>USDABAE6Y6MZ=R</t>
  </si>
  <si>
    <t>USDABAE6Y9MZ=R</t>
  </si>
  <si>
    <t>USDABAE7YZ=R</t>
  </si>
  <si>
    <t>USDABAE7Y3MZ=R</t>
  </si>
  <si>
    <t>USDABAE7Y6MZ=R</t>
  </si>
  <si>
    <t>USDABAE7Y9MZ=R</t>
  </si>
  <si>
    <t>USDABAE8YZ=R</t>
  </si>
  <si>
    <t>USDABAE8Y3MZ=R</t>
  </si>
  <si>
    <t>USDABAE8Y6MZ=R</t>
  </si>
  <si>
    <t>USDABAE8Y9MZ=R</t>
  </si>
  <si>
    <t>USDABAE9YZ=R</t>
  </si>
  <si>
    <t>USDABAE9Y3MZ=R</t>
  </si>
  <si>
    <t>USDABAE9Y6MZ=R</t>
  </si>
  <si>
    <t>USDABAE9Y9MZ=R</t>
  </si>
  <si>
    <t>USDABAE10YZ=R</t>
  </si>
  <si>
    <t>USDABAE11YZ=R</t>
  </si>
  <si>
    <t>USDABAE12YZ=R</t>
  </si>
  <si>
    <t>USDABAE13YZ=R</t>
  </si>
  <si>
    <t>USDABAE14YZ=R</t>
  </si>
  <si>
    <t>USDABAE15YZ=R</t>
  </si>
  <si>
    <t>USDABAE20YZ=R</t>
  </si>
  <si>
    <t>USDABAE25YZ=R</t>
  </si>
  <si>
    <t>USDABAE30YZ=R</t>
  </si>
  <si>
    <t>USD1m</t>
  </si>
  <si>
    <t>USD3m</t>
  </si>
  <si>
    <t>USD6m</t>
  </si>
  <si>
    <t>USD Std</t>
  </si>
  <si>
    <t>USD1mTipos</t>
  </si>
  <si>
    <t>USD3mTipos</t>
  </si>
  <si>
    <t>USD6mTipos</t>
  </si>
  <si>
    <t>USD1YTipos</t>
  </si>
  <si>
    <t>USD StdTipos</t>
  </si>
  <si>
    <t>GBP1m</t>
  </si>
  <si>
    <t>GBP3m</t>
  </si>
  <si>
    <t>GBP6m</t>
  </si>
  <si>
    <t>GBP Std</t>
  </si>
  <si>
    <t>GBP1mTipos</t>
  </si>
  <si>
    <t>GBP3mTipos</t>
  </si>
  <si>
    <t>GBP6mTipos</t>
  </si>
  <si>
    <t>GBP1YTipos</t>
  </si>
  <si>
    <t>GBP StdTipos</t>
  </si>
  <si>
    <t>0#EUROISZ=R</t>
  </si>
  <si>
    <t>XOISZC</t>
  </si>
  <si>
    <t>EUROISONZ=R</t>
  </si>
  <si>
    <t>EUROISTNZ=R</t>
  </si>
  <si>
    <t>EUROIS1WZ=R</t>
  </si>
  <si>
    <t>EUROIS1MZ=R</t>
  </si>
  <si>
    <t>EUROIS2MZ=R</t>
  </si>
  <si>
    <t>EUROIS3MZ=R</t>
  </si>
  <si>
    <t>EUROIS6MZ=R</t>
  </si>
  <si>
    <t>EUROIS9MZ=R</t>
  </si>
  <si>
    <t>EUROIS1YZ=R</t>
  </si>
  <si>
    <t>EUROIS1Y3MZ=R</t>
  </si>
  <si>
    <t>EUROIS1Y6MZ=R</t>
  </si>
  <si>
    <t>EUROIS1Y9MZ=R</t>
  </si>
  <si>
    <t>EUROIS2YZ=R</t>
  </si>
  <si>
    <t>EUROIS2Y3MZ=R</t>
  </si>
  <si>
    <t>EUROIS2Y6MZ=R</t>
  </si>
  <si>
    <t>EUROIS2Y9MZ=R</t>
  </si>
  <si>
    <t>EUROIS3YZ=R</t>
  </si>
  <si>
    <t>EUROIS3Y3MZ=R</t>
  </si>
  <si>
    <t>EUROIS3Y6MZ=R</t>
  </si>
  <si>
    <t>EUROIS3Y9MZ=R</t>
  </si>
  <si>
    <t>EUROIS4YZ=R</t>
  </si>
  <si>
    <t>EUROIS4Y3MZ=R</t>
  </si>
  <si>
    <t>EUROIS4Y6MZ=R</t>
  </si>
  <si>
    <t>EUROIS4Y9MZ=R</t>
  </si>
  <si>
    <t>EUROIS5YZ=R</t>
  </si>
  <si>
    <t>EUROIS5Y3MZ=R</t>
  </si>
  <si>
    <t>EUROIS5Y6MZ=R</t>
  </si>
  <si>
    <t>EUROIS5Y9MZ=R</t>
  </si>
  <si>
    <t>EUROIS6YZ=R</t>
  </si>
  <si>
    <t>EUROIS6Y3MZ=R</t>
  </si>
  <si>
    <t>EUROIS6Y6MZ=R</t>
  </si>
  <si>
    <t>EUROIS6Y9MZ=R</t>
  </si>
  <si>
    <t>EUROIS7YZ=R</t>
  </si>
  <si>
    <t>EUROIS7Y3MZ=R</t>
  </si>
  <si>
    <t>EUROIS7Y6MZ=R</t>
  </si>
  <si>
    <t>EUROIS7Y9MZ=R</t>
  </si>
  <si>
    <t>EUROIS8YZ=R</t>
  </si>
  <si>
    <t>EUROIS8Y6MZ=R</t>
  </si>
  <si>
    <t>EUROIS9YZ=R</t>
  </si>
  <si>
    <t>EUROIS9Y6MZ=R</t>
  </si>
  <si>
    <t>EUROIS10YZ=R</t>
  </si>
  <si>
    <t>EUROIS12YZ=R</t>
  </si>
  <si>
    <t>EUROIS15YZ=R</t>
  </si>
  <si>
    <t>EUROIS20YZ=R</t>
  </si>
  <si>
    <t>EUROIS25YZ=R</t>
  </si>
  <si>
    <t>EUROIS30YZ=R</t>
  </si>
  <si>
    <t>EUROIS40YZ=R</t>
  </si>
  <si>
    <t>EUROIS50YZ=R</t>
  </si>
  <si>
    <t>0#USDOISZ=R</t>
  </si>
  <si>
    <t>USDOISONZ=R</t>
  </si>
  <si>
    <t>USDOISTNZ=R</t>
  </si>
  <si>
    <t>USDOIS1WZ=R</t>
  </si>
  <si>
    <t>USDOIS1MZ=R</t>
  </si>
  <si>
    <t>USDOIS2MZ=R</t>
  </si>
  <si>
    <t>USDOIS3MZ=R</t>
  </si>
  <si>
    <t>USDOIS6MZ=R</t>
  </si>
  <si>
    <t>USDOIS9MZ=R</t>
  </si>
  <si>
    <t>USDOIS1YZ=R</t>
  </si>
  <si>
    <t>USDOIS1Y3MZ=R</t>
  </si>
  <si>
    <t>USDOIS1Y6MZ=R</t>
  </si>
  <si>
    <t>USDOIS1Y9MZ=R</t>
  </si>
  <si>
    <t>USDOIS2YZ=R</t>
  </si>
  <si>
    <t>USDOIS2Y3MZ=R</t>
  </si>
  <si>
    <t>USDOIS2Y6MZ=R</t>
  </si>
  <si>
    <t>USDOIS2Y9MZ=R</t>
  </si>
  <si>
    <t>USDOIS3YZ=R</t>
  </si>
  <si>
    <t>USDOIS3Y3MZ=R</t>
  </si>
  <si>
    <t>USDOIS3Y6MZ=R</t>
  </si>
  <si>
    <t>USDOIS3Y9MZ=R</t>
  </si>
  <si>
    <t>USDOIS4YZ=R</t>
  </si>
  <si>
    <t>USDOIS4Y3MZ=R</t>
  </si>
  <si>
    <t>USDOIS4Y6MZ=R</t>
  </si>
  <si>
    <t>USDOIS4Y9MZ=R</t>
  </si>
  <si>
    <t>USDOIS5YZ=R</t>
  </si>
  <si>
    <t>USDOIS5Y3MZ=R</t>
  </si>
  <si>
    <t>USDOIS5Y6MZ=R</t>
  </si>
  <si>
    <t>USDOIS5Y9MZ=R</t>
  </si>
  <si>
    <t>USDOIS6YZ=R</t>
  </si>
  <si>
    <t>USDOIS6Y3MZ=R</t>
  </si>
  <si>
    <t>USDOIS6Y6MZ=R</t>
  </si>
  <si>
    <t>USDOIS6Y9MZ=R</t>
  </si>
  <si>
    <t>USDOIS7YZ=R</t>
  </si>
  <si>
    <t>USDOIS7Y3MZ=R</t>
  </si>
  <si>
    <t>USDOIS7Y6MZ=R</t>
  </si>
  <si>
    <t>USDOIS7Y9MZ=R</t>
  </si>
  <si>
    <t>USDOIS8YZ=R</t>
  </si>
  <si>
    <t>USDOIS8Y3MZ=R</t>
  </si>
  <si>
    <t>USDOIS8Y6MZ=R</t>
  </si>
  <si>
    <t>USDOIS8Y9MZ=R</t>
  </si>
  <si>
    <t>USDOIS9YZ=R</t>
  </si>
  <si>
    <t>USDOIS9Y3MZ=R</t>
  </si>
  <si>
    <t>USDOIS9Y6MZ=R</t>
  </si>
  <si>
    <t>USDOIS9Y9MZ=R</t>
  </si>
  <si>
    <t>USDOIS10YZ=R</t>
  </si>
  <si>
    <t>USDOIS12YZ=R</t>
  </si>
  <si>
    <t>USDOIS15YZ=R</t>
  </si>
  <si>
    <t>USDOIS20YZ=R</t>
  </si>
  <si>
    <t>USDOIS25YZ=R</t>
  </si>
  <si>
    <t>USDOIS30YZ=R</t>
  </si>
  <si>
    <t>0#GBPOISZ=R</t>
  </si>
  <si>
    <t>GBPOISONZ=R</t>
  </si>
  <si>
    <t>GBPOISTNZ=R</t>
  </si>
  <si>
    <t>GBPOIS1WZ=R</t>
  </si>
  <si>
    <t>GBPOIS1MZ=R</t>
  </si>
  <si>
    <t>GBPOIS2MZ=R</t>
  </si>
  <si>
    <t>GBPOIS3MZ=R</t>
  </si>
  <si>
    <t>GBPOIS6MZ=R</t>
  </si>
  <si>
    <t>GBPOIS9MZ=R</t>
  </si>
  <si>
    <t>GBPOIS1YZ=R</t>
  </si>
  <si>
    <t>GBPOIS1Y3MZ=R</t>
  </si>
  <si>
    <t>GBPOIS1Y6MZ=R</t>
  </si>
  <si>
    <t>GBPOIS1Y9MZ=R</t>
  </si>
  <si>
    <t>GBPOIS2YZ=R</t>
  </si>
  <si>
    <t>GBPOIS2Y3MZ=R</t>
  </si>
  <si>
    <t>GBPOIS2Y6MZ=R</t>
  </si>
  <si>
    <t>GBPOIS2Y9MZ=R</t>
  </si>
  <si>
    <t>GBPOIS3YZ=R</t>
  </si>
  <si>
    <t>GBPOIS3Y3MZ=R</t>
  </si>
  <si>
    <t>GBPOIS3Y6MZ=R</t>
  </si>
  <si>
    <t>GBPOIS3Y9MZ=R</t>
  </si>
  <si>
    <t>GBPOIS4YZ=R</t>
  </si>
  <si>
    <t>GBPOIS4Y3MZ=R</t>
  </si>
  <si>
    <t>GBPOIS4Y6MZ=R</t>
  </si>
  <si>
    <t>GBPOIS4Y9MZ=R</t>
  </si>
  <si>
    <t>GBPOIS5YZ=R</t>
  </si>
  <si>
    <t>GBPOIS5Y3MZ=R</t>
  </si>
  <si>
    <t>GBPOIS5Y6MZ=R</t>
  </si>
  <si>
    <t>GBPOIS5Y9MZ=R</t>
  </si>
  <si>
    <t>GBPOIS6YZ=R</t>
  </si>
  <si>
    <t>GBPOIS6Y3MZ=R</t>
  </si>
  <si>
    <t>GBPOIS6Y6MZ=R</t>
  </si>
  <si>
    <t>GBPOIS6Y9MZ=R</t>
  </si>
  <si>
    <t>GBPOIS7YZ=R</t>
  </si>
  <si>
    <t>GBPOIS7Y3MZ=R</t>
  </si>
  <si>
    <t>GBPOIS7Y6MZ=R</t>
  </si>
  <si>
    <t>GBPOIS7Y9MZ=R</t>
  </si>
  <si>
    <t>GBPOIS8YZ=R</t>
  </si>
  <si>
    <t>GBPOIS8Y6MZ=R</t>
  </si>
  <si>
    <t>GBPOIS9YZ=R</t>
  </si>
  <si>
    <t>GBPOIS9Y6MZ=R</t>
  </si>
  <si>
    <t>GBPOIS10YZ=R</t>
  </si>
  <si>
    <t>GBPOIS12YZ=R</t>
  </si>
  <si>
    <t>GBPOIS15YZ=R</t>
  </si>
  <si>
    <t>GBPOIS20YZ=R</t>
  </si>
  <si>
    <t>GBPOIS25YZ=R</t>
  </si>
  <si>
    <t>GBPOIS30YZ=R</t>
  </si>
  <si>
    <t>GBPOIS40YZ=R</t>
  </si>
  <si>
    <t>GBPOIS50YZ=R</t>
  </si>
  <si>
    <t>GBPOIS60YZ=R</t>
  </si>
  <si>
    <t>GBPOIS70YZ=R</t>
  </si>
  <si>
    <t>Control</t>
  </si>
  <si>
    <t>USDOIS40YZ=R</t>
  </si>
  <si>
    <t>USDOIS50YZ=R</t>
  </si>
  <si>
    <t>EUR001</t>
  </si>
  <si>
    <t>EUR003</t>
  </si>
  <si>
    <t>EUR006</t>
  </si>
  <si>
    <t>USD001</t>
  </si>
  <si>
    <t>USD003</t>
  </si>
  <si>
    <t>USD006</t>
  </si>
  <si>
    <t>GBP001</t>
  </si>
  <si>
    <t>GBP003</t>
  </si>
  <si>
    <t>GBP006</t>
  </si>
  <si>
    <t>EUR</t>
  </si>
  <si>
    <t>USD</t>
  </si>
  <si>
    <t>GBP</t>
  </si>
  <si>
    <t>Fechas</t>
  </si>
  <si>
    <t>BID.CLOSE</t>
  </si>
  <si>
    <t>ONV=</t>
  </si>
  <si>
    <t>TNV=</t>
  </si>
  <si>
    <t>SNV=</t>
  </si>
  <si>
    <t>SWV=</t>
  </si>
  <si>
    <t>1MV=</t>
  </si>
  <si>
    <t>2MV=</t>
  </si>
  <si>
    <t>3MV=</t>
  </si>
  <si>
    <t>4MV=</t>
  </si>
  <si>
    <t>5MV=</t>
  </si>
  <si>
    <t>6MV=</t>
  </si>
  <si>
    <t>7MV=</t>
  </si>
  <si>
    <t>8MV=</t>
  </si>
  <si>
    <t>9MV=</t>
  </si>
  <si>
    <t>10MV=</t>
  </si>
  <si>
    <t>11MV=</t>
  </si>
  <si>
    <t>15MV=</t>
  </si>
  <si>
    <t>18MV=</t>
  </si>
  <si>
    <t>Fecha Valoración</t>
  </si>
  <si>
    <t>Invalid RIC.</t>
  </si>
  <si>
    <t>EURGBP</t>
  </si>
  <si>
    <t>1YV=</t>
  </si>
  <si>
    <t>2YV=</t>
  </si>
  <si>
    <t>3YV=</t>
  </si>
  <si>
    <t>4YV=</t>
  </si>
  <si>
    <t>5YV=</t>
  </si>
  <si>
    <t>6YV=</t>
  </si>
  <si>
    <t>7YV=</t>
  </si>
  <si>
    <t>8YV=</t>
  </si>
  <si>
    <t>9YV=</t>
  </si>
  <si>
    <t>10YV=</t>
  </si>
  <si>
    <t>12YV=</t>
  </si>
  <si>
    <t>15YV=</t>
  </si>
  <si>
    <t>20YV=</t>
  </si>
  <si>
    <t>ON</t>
  </si>
  <si>
    <t>TN</t>
  </si>
  <si>
    <t>1W</t>
  </si>
  <si>
    <t>1M</t>
  </si>
  <si>
    <t>2M</t>
  </si>
  <si>
    <t>3M</t>
  </si>
  <si>
    <t>6M</t>
  </si>
  <si>
    <t>9M</t>
  </si>
  <si>
    <t>1Y</t>
  </si>
  <si>
    <t>1Y3M</t>
  </si>
  <si>
    <t>1Y6M</t>
  </si>
  <si>
    <t>1Y9M</t>
  </si>
  <si>
    <t>2Y</t>
  </si>
  <si>
    <t>2Y3M</t>
  </si>
  <si>
    <t>2Y6M</t>
  </si>
  <si>
    <t>2Y9M</t>
  </si>
  <si>
    <t>3Y</t>
  </si>
  <si>
    <t>3Y3M</t>
  </si>
  <si>
    <t>3Y6M</t>
  </si>
  <si>
    <t>3Y9M</t>
  </si>
  <si>
    <t>4Y</t>
  </si>
  <si>
    <t>4Y3M</t>
  </si>
  <si>
    <t>4Y6M</t>
  </si>
  <si>
    <t>4Y9M</t>
  </si>
  <si>
    <t>5Y</t>
  </si>
  <si>
    <t>5Y3M</t>
  </si>
  <si>
    <t>5Y6M</t>
  </si>
  <si>
    <t>5Y9M</t>
  </si>
  <si>
    <t>6Y</t>
  </si>
  <si>
    <t>6Y3M</t>
  </si>
  <si>
    <t>6Y6M</t>
  </si>
  <si>
    <t>6Y9M</t>
  </si>
  <si>
    <t>7Y</t>
  </si>
  <si>
    <t>7Y3M</t>
  </si>
  <si>
    <t>7Y6M</t>
  </si>
  <si>
    <t>7Y9M</t>
  </si>
  <si>
    <t>8Y</t>
  </si>
  <si>
    <t>8Y6M</t>
  </si>
  <si>
    <t>9Y</t>
  </si>
  <si>
    <t>9Y6M</t>
  </si>
  <si>
    <t>10Y</t>
  </si>
  <si>
    <t>12Y</t>
  </si>
  <si>
    <t>15Y</t>
  </si>
  <si>
    <t>20Y</t>
  </si>
  <si>
    <t>25Y</t>
  </si>
  <si>
    <t>30Y</t>
  </si>
  <si>
    <t>40Y</t>
  </si>
  <si>
    <t>50Y</t>
  </si>
  <si>
    <t>60Y</t>
  </si>
  <si>
    <t>70Y</t>
  </si>
  <si>
    <t>8Y3M</t>
  </si>
  <si>
    <t>8Y9M</t>
  </si>
  <si>
    <t>9Y3M</t>
  </si>
  <si>
    <t>9Y9M</t>
  </si>
  <si>
    <t>11Y</t>
  </si>
  <si>
    <t>13Y</t>
  </si>
  <si>
    <t>14Y</t>
  </si>
  <si>
    <t>EUROIS8Y3MZ=R</t>
  </si>
  <si>
    <t>EUROIS8Y9MZ=R</t>
  </si>
  <si>
    <t>EUROIS9Y3MZ=R</t>
  </si>
  <si>
    <t>EUROIS9Y9MZ=R</t>
  </si>
  <si>
    <t>GBPOIS8Y3MZ=R</t>
  </si>
  <si>
    <t>GBPOIS8Y9MZ=R</t>
  </si>
  <si>
    <t>GBPOIS9Y3MZ=R</t>
  </si>
  <si>
    <t>GBPOIS9Y9MZ=R</t>
  </si>
  <si>
    <t>DISC_FACTR</t>
  </si>
  <si>
    <t>0#JPYAMMLZ=R</t>
  </si>
  <si>
    <t>0#JPYSBQLZ=R</t>
  </si>
  <si>
    <t>0#JPYSBSLZ=R</t>
  </si>
  <si>
    <t>0#JPYOISZ=R</t>
  </si>
  <si>
    <t>JPYZ=</t>
  </si>
  <si>
    <t>JPYAMMLTNZ=R</t>
  </si>
  <si>
    <t>JPYAMML1WZ=R</t>
  </si>
  <si>
    <t>JPYAMML1MZ=R</t>
  </si>
  <si>
    <t>JPYAMML2MZ=R</t>
  </si>
  <si>
    <t>JPYAMML3MZ=R</t>
  </si>
  <si>
    <t>JPYAMML6MZ=R</t>
  </si>
  <si>
    <t>JPYAMML9MZ=R</t>
  </si>
  <si>
    <t>JPYAMML1YZ=R</t>
  </si>
  <si>
    <t>JPYAMML1Y3MZ=R</t>
  </si>
  <si>
    <t>JPYAMML1Y6MZ=R</t>
  </si>
  <si>
    <t>JPYAMML1Y9MZ=R</t>
  </si>
  <si>
    <t>JPYAMML2YZ=R</t>
  </si>
  <si>
    <t>JPYAMML2Y3MZ=R</t>
  </si>
  <si>
    <t>JPYAMML2Y6MZ=R</t>
  </si>
  <si>
    <t>JPYAMML2Y9MZ=R</t>
  </si>
  <si>
    <t>JPYAMML3YZ=R</t>
  </si>
  <si>
    <t>JPYAMML3Y3MZ=R</t>
  </si>
  <si>
    <t>JPYAMML3Y6MZ=R</t>
  </si>
  <si>
    <t>JPYAMML3Y9MZ=R</t>
  </si>
  <si>
    <t>JPYAMML4YZ=R</t>
  </si>
  <si>
    <t>JPYAMML4Y3MZ=R</t>
  </si>
  <si>
    <t>JPYAMML4Y6MZ=R</t>
  </si>
  <si>
    <t>JPYAMML4Y9MZ=R</t>
  </si>
  <si>
    <t>JPYAMML5YZ=R</t>
  </si>
  <si>
    <t>JPYAMML5Y3MZ=R</t>
  </si>
  <si>
    <t>JPYAMML5Y6MZ=R</t>
  </si>
  <si>
    <t>JPYAMML5Y9MZ=R</t>
  </si>
  <si>
    <t>JPYAMML6YZ=R</t>
  </si>
  <si>
    <t>JPYAMML6Y3MZ=R</t>
  </si>
  <si>
    <t>JPYAMML6Y6MZ=R</t>
  </si>
  <si>
    <t>JPYAMML6Y9MZ=R</t>
  </si>
  <si>
    <t>JPYAMML7YZ=R</t>
  </si>
  <si>
    <t>JPYAMML7Y3MZ=R</t>
  </si>
  <si>
    <t>JPYAMML7Y6MZ=R</t>
  </si>
  <si>
    <t>JPYAMML7Y9MZ=R</t>
  </si>
  <si>
    <t>JPYAMML8YZ=R</t>
  </si>
  <si>
    <t>JPYAMML8Y3MZ=R</t>
  </si>
  <si>
    <t>JPYAMML8Y6MZ=R</t>
  </si>
  <si>
    <t>JPYAMML8Y9MZ=R</t>
  </si>
  <si>
    <t>JPYAMML9YZ=R</t>
  </si>
  <si>
    <t>JPYAMML9Y3MZ=R</t>
  </si>
  <si>
    <t>JPYAMML9Y6MZ=R</t>
  </si>
  <si>
    <t>JPYAMML9Y9MZ=R</t>
  </si>
  <si>
    <t>JPYAMML10YZ=R</t>
  </si>
  <si>
    <t>JPYAMML12YZ=R</t>
  </si>
  <si>
    <t>JPYAMML15YZ=R</t>
  </si>
  <si>
    <t>JPYAMML20YZ=R</t>
  </si>
  <si>
    <t>JPYAMML25YZ=R</t>
  </si>
  <si>
    <t>JPYAMML30YZ=R</t>
  </si>
  <si>
    <t>JPY1M</t>
  </si>
  <si>
    <t>JPY3M</t>
  </si>
  <si>
    <t>JPY6M</t>
  </si>
  <si>
    <t>JPY1Y</t>
  </si>
  <si>
    <t>JPYSTD</t>
  </si>
  <si>
    <t>JPYSBQLONZ=R</t>
  </si>
  <si>
    <t>JPYSBSLONZ=R</t>
  </si>
  <si>
    <t>JPYONZ=R</t>
  </si>
  <si>
    <t>JPYOISONZ=R</t>
  </si>
  <si>
    <t>JPYSBQLTNZ=R</t>
  </si>
  <si>
    <t>JPYSBSLTNZ=R</t>
  </si>
  <si>
    <t>JPYTNZ=R</t>
  </si>
  <si>
    <t>JPYOISTNZ=R</t>
  </si>
  <si>
    <t>JPYSBQL1WZ=R</t>
  </si>
  <si>
    <t>JPYSBSL1WZ=R</t>
  </si>
  <si>
    <t>JPY1WZ=R</t>
  </si>
  <si>
    <t>JPYOIS1WZ=R</t>
  </si>
  <si>
    <t>JPYSBQL1MZ=R</t>
  </si>
  <si>
    <t>JPYSBSL1MZ=R</t>
  </si>
  <si>
    <t>JPY1MZ=R</t>
  </si>
  <si>
    <t>JPYOIS1MZ=R</t>
  </si>
  <si>
    <t>JPYSBQL2MZ=R</t>
  </si>
  <si>
    <t>JPYSBSL2MZ=R</t>
  </si>
  <si>
    <t>JPY2MZ=R</t>
  </si>
  <si>
    <t>JPYOIS2MZ=R</t>
  </si>
  <si>
    <t>JPYSBQL3MZ=R</t>
  </si>
  <si>
    <t>JPYSBSL3MZ=R</t>
  </si>
  <si>
    <t>JPY3MZ=R</t>
  </si>
  <si>
    <t>JPYOIS3MZ=R</t>
  </si>
  <si>
    <t>JPYSBQL6MZ=R</t>
  </si>
  <si>
    <t>JPYSBSL6MZ=R</t>
  </si>
  <si>
    <t>JPY6MZ=R</t>
  </si>
  <si>
    <t>JPYOIS6MZ=R</t>
  </si>
  <si>
    <t>JPYSBQL9MZ=R</t>
  </si>
  <si>
    <t>JPYSBSL9MZ=R</t>
  </si>
  <si>
    <t>JPY9MZ=R</t>
  </si>
  <si>
    <t>JPYOIS9MZ=R</t>
  </si>
  <si>
    <t>JPYSBQL1YZ=R</t>
  </si>
  <si>
    <t>JPYSBSL1YZ=R</t>
  </si>
  <si>
    <t>JPY1YZ=R</t>
  </si>
  <si>
    <t>JPYOIS1YZ=R</t>
  </si>
  <si>
    <t>JPYSBQL1Y3MZ=R</t>
  </si>
  <si>
    <t>JPYSBSL1Y3MZ=R</t>
  </si>
  <si>
    <t>JPY1Y3MZ=R</t>
  </si>
  <si>
    <t>JPYOIS1Y3MZ=R</t>
  </si>
  <si>
    <t>JPYSBQL1Y6MZ=R</t>
  </si>
  <si>
    <t>JPYSBSL1Y6MZ=R</t>
  </si>
  <si>
    <t>JPY1Y6MZ=R</t>
  </si>
  <si>
    <t>JPYOIS1Y6MZ=R</t>
  </si>
  <si>
    <t>JPYSBQL1Y9MZ=R</t>
  </si>
  <si>
    <t>JPYSBSL1Y9MZ=R</t>
  </si>
  <si>
    <t>JPY1Y9MZ=R</t>
  </si>
  <si>
    <t>JPYOIS1Y9MZ=R</t>
  </si>
  <si>
    <t>JPYSBQL2YZ=R</t>
  </si>
  <si>
    <t>JPYSBSL2YZ=R</t>
  </si>
  <si>
    <t>JPY2YZ=R</t>
  </si>
  <si>
    <t>JPYOIS2YZ=R</t>
  </si>
  <si>
    <t>JPYSBQL2Y3MZ=R</t>
  </si>
  <si>
    <t>JPYSBSL2Y3MZ=R</t>
  </si>
  <si>
    <t>JPY2Y3MZ=R</t>
  </si>
  <si>
    <t>JPYOIS2Y3MZ=R</t>
  </si>
  <si>
    <t>JPYSBQL2Y6MZ=R</t>
  </si>
  <si>
    <t>JPYSBSL2Y6MZ=R</t>
  </si>
  <si>
    <t>JPY2Y6MZ=R</t>
  </si>
  <si>
    <t>JPYOIS2Y6MZ=R</t>
  </si>
  <si>
    <t>JPYSBQL2Y9MZ=R</t>
  </si>
  <si>
    <t>JPYSBSL2Y9MZ=R</t>
  </si>
  <si>
    <t>JPY2Y9MZ=R</t>
  </si>
  <si>
    <t>JPYOIS2Y9MZ=R</t>
  </si>
  <si>
    <t>JPYSBQL3YZ=R</t>
  </si>
  <si>
    <t>JPYSBSL3YZ=R</t>
  </si>
  <si>
    <t>JPY3YZ=R</t>
  </si>
  <si>
    <t>JPYOIS3YZ=R</t>
  </si>
  <si>
    <t>JPYSBQL3Y3MZ=R</t>
  </si>
  <si>
    <t>JPYSBSL3Y3MZ=R</t>
  </si>
  <si>
    <t>JPY3Y3MZ=R</t>
  </si>
  <si>
    <t>JPYOIS3Y3MZ=R</t>
  </si>
  <si>
    <t>JPYSBQL3Y6MZ=R</t>
  </si>
  <si>
    <t>JPYSBSL3Y6MZ=R</t>
  </si>
  <si>
    <t>JPY3Y6MZ=R</t>
  </si>
  <si>
    <t>JPYOIS3Y6MZ=R</t>
  </si>
  <si>
    <t>JPYSBQL3Y9MZ=R</t>
  </si>
  <si>
    <t>JPYSBSL3Y9MZ=R</t>
  </si>
  <si>
    <t>JPY3Y9MZ=R</t>
  </si>
  <si>
    <t>JPYOIS3Y9MZ=R</t>
  </si>
  <si>
    <t>JPYSBQL4YZ=R</t>
  </si>
  <si>
    <t>JPYSBSL4YZ=R</t>
  </si>
  <si>
    <t>JPY4YZ=R</t>
  </si>
  <si>
    <t>JPYOIS4YZ=R</t>
  </si>
  <si>
    <t>JPYSBQL4Y3MZ=R</t>
  </si>
  <si>
    <t>JPYSBSL4Y3MZ=R</t>
  </si>
  <si>
    <t>JPY4Y3MZ=R</t>
  </si>
  <si>
    <t>JPYOIS4Y3MZ=R</t>
  </si>
  <si>
    <t>JPYSBQL4Y6MZ=R</t>
  </si>
  <si>
    <t>JPYSBSL4Y6MZ=R</t>
  </si>
  <si>
    <t>JPY4Y6MZ=R</t>
  </si>
  <si>
    <t>JPYOIS4Y6MZ=R</t>
  </si>
  <si>
    <t>JPYSBQL4Y9MZ=R</t>
  </si>
  <si>
    <t>JPYSBSL4Y9MZ=R</t>
  </si>
  <si>
    <t>JPY4Y9MZ=R</t>
  </si>
  <si>
    <t>JPYOIS4Y9MZ=R</t>
  </si>
  <si>
    <t>JPYSBQL5YZ=R</t>
  </si>
  <si>
    <t>JPYSBSL5YZ=R</t>
  </si>
  <si>
    <t>JPY5YZ=R</t>
  </si>
  <si>
    <t>JPYOIS5YZ=R</t>
  </si>
  <si>
    <t>JPYSBQL5Y3MZ=R</t>
  </si>
  <si>
    <t>JPYSBSL5Y3MZ=R</t>
  </si>
  <si>
    <t>JPY5Y3MZ=R</t>
  </si>
  <si>
    <t>JPYOIS5Y3MZ=R</t>
  </si>
  <si>
    <t>JPYSBQL5Y6MZ=R</t>
  </si>
  <si>
    <t>JPYSBSL5Y6MZ=R</t>
  </si>
  <si>
    <t>JPY5Y6MZ=R</t>
  </si>
  <si>
    <t>JPYOIS5Y6MZ=R</t>
  </si>
  <si>
    <t>JPYSBQL5Y9MZ=R</t>
  </si>
  <si>
    <t>JPYSBSL5Y9MZ=R</t>
  </si>
  <si>
    <t>JPY5Y9MZ=R</t>
  </si>
  <si>
    <t>JPYOIS5Y9MZ=R</t>
  </si>
  <si>
    <t>JPYSBQL6YZ=R</t>
  </si>
  <si>
    <t>JPYSBSL6YZ=R</t>
  </si>
  <si>
    <t>JPY6YZ=R</t>
  </si>
  <si>
    <t>JPYOIS6YZ=R</t>
  </si>
  <si>
    <t>JPYSBQL6Y3MZ=R</t>
  </si>
  <si>
    <t>JPYSBSL6Y3MZ=R</t>
  </si>
  <si>
    <t>JPY6Y3MZ=R</t>
  </si>
  <si>
    <t>JPYOIS6Y3MZ=R</t>
  </si>
  <si>
    <t>JPYSBQL6Y6MZ=R</t>
  </si>
  <si>
    <t>JPYSBSL6Y6MZ=R</t>
  </si>
  <si>
    <t>JPY6Y6MZ=R</t>
  </si>
  <si>
    <t>JPYOIS6Y6MZ=R</t>
  </si>
  <si>
    <t>JPYSBQL6Y9MZ=R</t>
  </si>
  <si>
    <t>JPYSBSL6Y9MZ=R</t>
  </si>
  <si>
    <t>JPY6Y9MZ=R</t>
  </si>
  <si>
    <t>JPYOIS6Y9MZ=R</t>
  </si>
  <si>
    <t>JPYSBQL7YZ=R</t>
  </si>
  <si>
    <t>JPYSBSL7YZ=R</t>
  </si>
  <si>
    <t>JPY7YZ=R</t>
  </si>
  <si>
    <t>JPYOIS7YZ=R</t>
  </si>
  <si>
    <t>JPYSBQL7Y3MZ=R</t>
  </si>
  <si>
    <t>JPYSBSL7Y3MZ=R</t>
  </si>
  <si>
    <t>JPY7Y3MZ=R</t>
  </si>
  <si>
    <t>JPYOIS7Y3MZ=R</t>
  </si>
  <si>
    <t>JPYSBQL7Y6MZ=R</t>
  </si>
  <si>
    <t>JPYSBSL7Y6MZ=R</t>
  </si>
  <si>
    <t>JPY7Y6MZ=R</t>
  </si>
  <si>
    <t>JPYOIS7Y6MZ=R</t>
  </si>
  <si>
    <t>JPYSBQL7Y9MZ=R</t>
  </si>
  <si>
    <t>JPYSBSL7Y9MZ=R</t>
  </si>
  <si>
    <t>JPY7Y9MZ=R</t>
  </si>
  <si>
    <t>JPYOIS7Y9MZ=R</t>
  </si>
  <si>
    <t>JPYSBQL8YZ=R</t>
  </si>
  <si>
    <t>JPYSBSL8YZ=R</t>
  </si>
  <si>
    <t>JPY8YZ=R</t>
  </si>
  <si>
    <t>JPYOIS8YZ=R</t>
  </si>
  <si>
    <t>JPYSBQL8Y3MZ=R</t>
  </si>
  <si>
    <t>JPYSBSL8Y3MZ=R</t>
  </si>
  <si>
    <t>JPY8Y3MZ=R</t>
  </si>
  <si>
    <t>JPYOIS8Y3MZ=R</t>
  </si>
  <si>
    <t>JPYSBQL8Y6MZ=R</t>
  </si>
  <si>
    <t>JPYSBSL8Y6MZ=R</t>
  </si>
  <si>
    <t>JPY8Y6MZ=R</t>
  </si>
  <si>
    <t>JPYOIS8Y6MZ=R</t>
  </si>
  <si>
    <t>JPYSBQL8Y9MZ=R</t>
  </si>
  <si>
    <t>JPYSBSL8Y9MZ=R</t>
  </si>
  <si>
    <t>JPY8Y9MZ=R</t>
  </si>
  <si>
    <t>JPYOIS8Y9MZ=R</t>
  </si>
  <si>
    <t>JPYSBQL9YZ=R</t>
  </si>
  <si>
    <t>JPYSBSL9YZ=R</t>
  </si>
  <si>
    <t>JPY9YZ=R</t>
  </si>
  <si>
    <t>JPYOIS9YZ=R</t>
  </si>
  <si>
    <t>JPYSBQL9Y3MZ=R</t>
  </si>
  <si>
    <t>JPYSBSL9Y3MZ=R</t>
  </si>
  <si>
    <t>JPY9Y3MZ=R</t>
  </si>
  <si>
    <t>JPYOIS9Y3MZ=R</t>
  </si>
  <si>
    <t>JPYSBQL9Y6MZ=R</t>
  </si>
  <si>
    <t>JPYSBSL9Y6MZ=R</t>
  </si>
  <si>
    <t>JPY9Y6MZ=R</t>
  </si>
  <si>
    <t>JPYOIS9Y6MZ=R</t>
  </si>
  <si>
    <t>JPYSBQL9Y9MZ=R</t>
  </si>
  <si>
    <t>JPYSBSL9Y9MZ=R</t>
  </si>
  <si>
    <t>JPY9Y9MZ=R</t>
  </si>
  <si>
    <t>JPYOIS9Y9MZ=R</t>
  </si>
  <si>
    <t>JPYSBQL10YZ=R</t>
  </si>
  <si>
    <t>JPYSBSL10YZ=R</t>
  </si>
  <si>
    <t>JPY10YZ=R</t>
  </si>
  <si>
    <t>JPYOIS10YZ=R</t>
  </si>
  <si>
    <t>JPYSBQL12YZ=R</t>
  </si>
  <si>
    <t>JPYSBSL12YZ=R</t>
  </si>
  <si>
    <t>JPY12YZ=R</t>
  </si>
  <si>
    <t>JPYOIS12YZ=R</t>
  </si>
  <si>
    <t>JPYSBQL15YZ=R</t>
  </si>
  <si>
    <t>JPYSBSL15YZ=R</t>
  </si>
  <si>
    <t>JPY15YZ=R</t>
  </si>
  <si>
    <t>JPYOIS15YZ=R</t>
  </si>
  <si>
    <t>JPYSBQL20YZ=R</t>
  </si>
  <si>
    <t>JPYSBSL20YZ=R</t>
  </si>
  <si>
    <t>JPY20YZ=R</t>
  </si>
  <si>
    <t>JPYOIS20YZ=R</t>
  </si>
  <si>
    <t>JPYSBQL25YZ=R</t>
  </si>
  <si>
    <t>JPYSBSL25YZ=R</t>
  </si>
  <si>
    <t>JPY25YZ=R</t>
  </si>
  <si>
    <t>JPYOIS25YZ=R</t>
  </si>
  <si>
    <t>JPYSBQL30YZ=R</t>
  </si>
  <si>
    <t>JPYSBSL30YZ=R</t>
  </si>
  <si>
    <t>JPY30YZ=R</t>
  </si>
  <si>
    <t>JPYOIS30YZ=R</t>
  </si>
  <si>
    <t>JPYSBQL40YZ=R</t>
  </si>
  <si>
    <t>JPYSBSL40YZ=R</t>
  </si>
  <si>
    <t>JPY40YZ=R</t>
  </si>
  <si>
    <t>JPYOIS40YZ=R</t>
  </si>
  <si>
    <t>JPY50YZ=R</t>
  </si>
  <si>
    <t>JPYSBSL60YZ=R</t>
  </si>
  <si>
    <t>EURABAE40YZ=R</t>
  </si>
  <si>
    <t>EURABAE50YZ=R</t>
  </si>
  <si>
    <t>EURAMME40YZ=R</t>
  </si>
  <si>
    <t>EURAMME50YZ=R</t>
  </si>
  <si>
    <t>ZERO_YLD</t>
  </si>
  <si>
    <t>0#NOKOISZ=R</t>
  </si>
  <si>
    <t>NOK1M</t>
  </si>
  <si>
    <t>NOK3M</t>
  </si>
  <si>
    <t>NOK6M</t>
  </si>
  <si>
    <t>NOK1Y</t>
  </si>
  <si>
    <t>NOKSTD</t>
  </si>
  <si>
    <t>NOKONZ=R</t>
  </si>
  <si>
    <t>NOKZ=</t>
  </si>
  <si>
    <t>NOKTNZ=R</t>
  </si>
  <si>
    <t>NOK1WZ=R</t>
  </si>
  <si>
    <t>NOK1MZ=R</t>
  </si>
  <si>
    <t>NOK2MZ=R</t>
  </si>
  <si>
    <t>NOK3MZ=R</t>
  </si>
  <si>
    <t>NOK6MZ=R</t>
  </si>
  <si>
    <t>NOK9MZ=R</t>
  </si>
  <si>
    <t>NOK1YZ=R</t>
  </si>
  <si>
    <t>NOK1Y3MZ=R</t>
  </si>
  <si>
    <t>NOK1Y6MZ=R</t>
  </si>
  <si>
    <t>NOK1Y9MZ=R</t>
  </si>
  <si>
    <t>NOK2YZ=R</t>
  </si>
  <si>
    <t>NOK2Y3MZ=R</t>
  </si>
  <si>
    <t>NOK2Y6MZ=R</t>
  </si>
  <si>
    <t>NOK2Y9MZ=R</t>
  </si>
  <si>
    <t>NOK3YZ=R</t>
  </si>
  <si>
    <t>NOK3Y3MZ=R</t>
  </si>
  <si>
    <t>NOK3Y6MZ=R</t>
  </si>
  <si>
    <t>NOK3Y9MZ=R</t>
  </si>
  <si>
    <t>NOK4YZ=R</t>
  </si>
  <si>
    <t>NOK4Y3MZ=R</t>
  </si>
  <si>
    <t>NOK4Y6MZ=R</t>
  </si>
  <si>
    <t>NOK4Y9MZ=R</t>
  </si>
  <si>
    <t>NOK5YZ=R</t>
  </si>
  <si>
    <t>NOK5Y3MZ=R</t>
  </si>
  <si>
    <t>NOK5Y6MZ=R</t>
  </si>
  <si>
    <t>NOK5Y9MZ=R</t>
  </si>
  <si>
    <t>NOK6YZ=R</t>
  </si>
  <si>
    <t>NOK6Y3MZ=R</t>
  </si>
  <si>
    <t>NOK6Y6MZ=R</t>
  </si>
  <si>
    <t>NOK6Y9MZ=R</t>
  </si>
  <si>
    <t>NOK7YZ=R</t>
  </si>
  <si>
    <t>NOK7Y3MZ=R</t>
  </si>
  <si>
    <t>NOK7Y6MZ=R</t>
  </si>
  <si>
    <t>NOK7Y9MZ=R</t>
  </si>
  <si>
    <t>NOK8YZ=R</t>
  </si>
  <si>
    <t>NOK8Y3MZ=R</t>
  </si>
  <si>
    <t>NOK8Y6MZ=R</t>
  </si>
  <si>
    <t>NOK8Y9MZ=R</t>
  </si>
  <si>
    <t>NOK9YZ=R</t>
  </si>
  <si>
    <t>NOK9Y3MZ=R</t>
  </si>
  <si>
    <t>NOK9Y6MZ=R</t>
  </si>
  <si>
    <t>NOK9Y9MZ=R</t>
  </si>
  <si>
    <t>NOK10YZ=R</t>
  </si>
  <si>
    <t>NOK12YZ=R</t>
  </si>
  <si>
    <t>NOK15YZ=R</t>
  </si>
  <si>
    <t>NOK20YZ=R</t>
  </si>
  <si>
    <t>NOK25YZ=R</t>
  </si>
  <si>
    <t>NOK30YZ=R</t>
  </si>
  <si>
    <t>NOK40YZ=R</t>
  </si>
  <si>
    <t>NOK50YZ=R</t>
  </si>
  <si>
    <t>NOKSBSL60YZ=R</t>
  </si>
  <si>
    <t>0#NOKABQOZ=R</t>
  </si>
  <si>
    <t>NOKABQOONZ=R</t>
  </si>
  <si>
    <t>NOKABQOTNZ=R</t>
  </si>
  <si>
    <t>NOKABQO1WZ=R</t>
  </si>
  <si>
    <t>NOKABQO1MZ=R</t>
  </si>
  <si>
    <t>NOKABQO2MZ=R</t>
  </si>
  <si>
    <t>NOKABQO3MZ=R</t>
  </si>
  <si>
    <t>NOKABQO6MZ=R</t>
  </si>
  <si>
    <t>NOKABQO9MZ=R</t>
  </si>
  <si>
    <t>NOKABQO1YZ=R</t>
  </si>
  <si>
    <t>NOKABQO1Y3MZ=R</t>
  </si>
  <si>
    <t>NOKABQO1Y6MZ=R</t>
  </si>
  <si>
    <t>NOKABQO1Y9MZ=R</t>
  </si>
  <si>
    <t>NOKABQO2YZ=R</t>
  </si>
  <si>
    <t>NOKABQO2Y3MZ=R</t>
  </si>
  <si>
    <t>NOKABQO2Y6MZ=R</t>
  </si>
  <si>
    <t>NOKABQO2Y9MZ=R</t>
  </si>
  <si>
    <t>NOKABQO3YZ=R</t>
  </si>
  <si>
    <t>NOKABQO3Y3MZ=R</t>
  </si>
  <si>
    <t>NOKABQO3Y6MZ=R</t>
  </si>
  <si>
    <t>NOKABQO3Y9MZ=R</t>
  </si>
  <si>
    <t>NOKABQO4YZ=R</t>
  </si>
  <si>
    <t>NOKABQO4Y3MZ=R</t>
  </si>
  <si>
    <t>NOKABQO4Y6MZ=R</t>
  </si>
  <si>
    <t>NOKABQO4Y9MZ=R</t>
  </si>
  <si>
    <t>NOKABQO5YZ=R</t>
  </si>
  <si>
    <t>NOKABQO5Y3MZ=R</t>
  </si>
  <si>
    <t>NOKABQO5Y6MZ=R</t>
  </si>
  <si>
    <t>NOKABQO5Y9MZ=R</t>
  </si>
  <si>
    <t>NOKABQO6YZ=R</t>
  </si>
  <si>
    <t>NOKABQO6Y3MZ=R</t>
  </si>
  <si>
    <t>NOKABQO6Y6MZ=R</t>
  </si>
  <si>
    <t>NOKABQO6Y9MZ=R</t>
  </si>
  <si>
    <t>NOKABQO7YZ=R</t>
  </si>
  <si>
    <t>NOKABQO7Y3MZ=R</t>
  </si>
  <si>
    <t>NOKABQO7Y6MZ=R</t>
  </si>
  <si>
    <t>NOKABQO7Y9MZ=R</t>
  </si>
  <si>
    <t>NOKABQO8YZ=R</t>
  </si>
  <si>
    <t>NOKABQO8Y3MZ=R</t>
  </si>
  <si>
    <t>NOKABQO8Y6MZ=R</t>
  </si>
  <si>
    <t>NOKABQO8Y9MZ=R</t>
  </si>
  <si>
    <t>NOKABQO9YZ=R</t>
  </si>
  <si>
    <t>NOKABQO9Y3MZ=R</t>
  </si>
  <si>
    <t>NOKABQO9Y6MZ=R</t>
  </si>
  <si>
    <t>NOKABQO9Y9MZ=R</t>
  </si>
  <si>
    <t>NOKABQO10YZ=R</t>
  </si>
  <si>
    <t>NOKABQO12YZ=R</t>
  </si>
  <si>
    <t>NOKABQO15YZ=R</t>
  </si>
  <si>
    <t>NOKABQO20YZ=R</t>
  </si>
  <si>
    <t>NOKABQO25YZ=R</t>
  </si>
  <si>
    <t>NOKABQO30YZ=R</t>
  </si>
  <si>
    <t>0#NOKZ=R</t>
  </si>
  <si>
    <t>0#NOKABSOZ=R</t>
  </si>
  <si>
    <t>NOKABSOONZ=R</t>
  </si>
  <si>
    <t>NOKABSOTNZ=R</t>
  </si>
  <si>
    <t>NOKABSO1WZ=R</t>
  </si>
  <si>
    <t>NOKABSO1MZ=R</t>
  </si>
  <si>
    <t>NOKABSO2MZ=R</t>
  </si>
  <si>
    <t>NOKABSO3MZ=R</t>
  </si>
  <si>
    <t>NOKABSO6MZ=R</t>
  </si>
  <si>
    <t>NOKABSO9MZ=R</t>
  </si>
  <si>
    <t>NOKABSO1YZ=R</t>
  </si>
  <si>
    <t>NOKABSO1Y3MZ=R</t>
  </si>
  <si>
    <t>NOKABSO1Y6MZ=R</t>
  </si>
  <si>
    <t>NOKABSO1Y9MZ=R</t>
  </si>
  <si>
    <t>NOKABSO2YZ=R</t>
  </si>
  <si>
    <t>NOKABSO2Y3MZ=R</t>
  </si>
  <si>
    <t>NOKABSO2Y6MZ=R</t>
  </si>
  <si>
    <t>NOKABSO2Y9MZ=R</t>
  </si>
  <si>
    <t>NOKABSO3YZ=R</t>
  </si>
  <si>
    <t>NOKABSO3Y3MZ=R</t>
  </si>
  <si>
    <t>NOKABSO3Y6MZ=R</t>
  </si>
  <si>
    <t>NOKABSO3Y9MZ=R</t>
  </si>
  <si>
    <t>NOKABSO4YZ=R</t>
  </si>
  <si>
    <t>NOKABSO4Y3MZ=R</t>
  </si>
  <si>
    <t>NOKABSO4Y6MZ=R</t>
  </si>
  <si>
    <t>NOKABSO4Y9MZ=R</t>
  </si>
  <si>
    <t>NOKABSO5YZ=R</t>
  </si>
  <si>
    <t>NOKABSO5Y3MZ=R</t>
  </si>
  <si>
    <t>NOKABSO5Y6MZ=R</t>
  </si>
  <si>
    <t>NOKABSO5Y9MZ=R</t>
  </si>
  <si>
    <t>NOKABSO6YZ=R</t>
  </si>
  <si>
    <t>NOKABSO6Y3MZ=R</t>
  </si>
  <si>
    <t>NOKABSO6Y6MZ=R</t>
  </si>
  <si>
    <t>NOKABSO6Y9MZ=R</t>
  </si>
  <si>
    <t>NOKABSO7YZ=R</t>
  </si>
  <si>
    <t>NOKABSO7Y3MZ=R</t>
  </si>
  <si>
    <t>NOKABSO7Y6MZ=R</t>
  </si>
  <si>
    <t>NOKABSO7Y9MZ=R</t>
  </si>
  <si>
    <t>NOKABSO8YZ=R</t>
  </si>
  <si>
    <t>NOKABSO8Y3MZ=R</t>
  </si>
  <si>
    <t>NOKABSO8Y6MZ=R</t>
  </si>
  <si>
    <t>NOKABSO8Y9MZ=R</t>
  </si>
  <si>
    <t>NOKABSO9YZ=R</t>
  </si>
  <si>
    <t>NOKABSO9Y3MZ=R</t>
  </si>
  <si>
    <t>NOKABSO9Y6MZ=R</t>
  </si>
  <si>
    <t>NOKABSO9Y9MZ=R</t>
  </si>
  <si>
    <t>NOKABSO10YZ=R</t>
  </si>
  <si>
    <t>NOKABSO12YZ=R</t>
  </si>
  <si>
    <t>NOKABSO15YZ=R</t>
  </si>
  <si>
    <t>NOKABSO20YZ=R</t>
  </si>
  <si>
    <t>NOKABSO25YZ=R</t>
  </si>
  <si>
    <t>NOKABSO30YZ=R</t>
  </si>
  <si>
    <t>The record could not be found</t>
  </si>
  <si>
    <t>CHFZ=</t>
  </si>
  <si>
    <t>EURUSDQQONZ=R</t>
  </si>
  <si>
    <t>GBPUSDQQONZ=R</t>
  </si>
  <si>
    <t>JPYUSDQQONZ=R</t>
  </si>
  <si>
    <t>NOKUSDQQONZ=R</t>
  </si>
  <si>
    <t>CHFUSDQQONZ=R</t>
  </si>
  <si>
    <t>EURUSDQQTNZ=R</t>
  </si>
  <si>
    <t>GBPUSDQQTNZ=R</t>
  </si>
  <si>
    <t>JPYUSDQQTNZ=R</t>
  </si>
  <si>
    <t>NOKUSDQQTNZ=R</t>
  </si>
  <si>
    <t>CHFUSDQQTNZ=R</t>
  </si>
  <si>
    <t>EURUSDQQ1WZ=R</t>
  </si>
  <si>
    <t>GBPUSDQQ1WZ=R</t>
  </si>
  <si>
    <t>JPYUSDQQ1WZ=R</t>
  </si>
  <si>
    <t>NOKUSDQQ1WZ=R</t>
  </si>
  <si>
    <t>CHFUSDQQ1WZ=R</t>
  </si>
  <si>
    <t>EURUSDQQ1MZ=R</t>
  </si>
  <si>
    <t>GBPUSDQQ1MZ=R</t>
  </si>
  <si>
    <t>JPYUSDQQ1MZ=R</t>
  </si>
  <si>
    <t>NOKUSDQQ1MZ=R</t>
  </si>
  <si>
    <t>CHFUSDQQ1MZ=R</t>
  </si>
  <si>
    <t>EURUSDQQ2MZ=R</t>
  </si>
  <si>
    <t>GBPUSDQQ2MZ=R</t>
  </si>
  <si>
    <t>JPYUSDQQ2MZ=R</t>
  </si>
  <si>
    <t>NOKUSDQQ2MZ=R</t>
  </si>
  <si>
    <t>CHFUSDQQ2MZ=R</t>
  </si>
  <si>
    <t>EURUSDQQ3MZ=R</t>
  </si>
  <si>
    <t>GBPUSDQQ3MZ=R</t>
  </si>
  <si>
    <t>JPYUSDQQ3MZ=R</t>
  </si>
  <si>
    <t>NOKUSDQQ3MZ=R</t>
  </si>
  <si>
    <t>CHFUSDQQ3MZ=R</t>
  </si>
  <si>
    <t>EURUSDQQ6MZ=R</t>
  </si>
  <si>
    <t>GBPUSDQQ6MZ=R</t>
  </si>
  <si>
    <t>JPYUSDQQ6MZ=R</t>
  </si>
  <si>
    <t>NOKUSDQQ6MZ=R</t>
  </si>
  <si>
    <t>CHFUSDQQ6MZ=R</t>
  </si>
  <si>
    <t>EURUSDQQ9MZ=R</t>
  </si>
  <si>
    <t>GBPUSDQQ9MZ=R</t>
  </si>
  <si>
    <t>JPYUSDQQ9MZ=R</t>
  </si>
  <si>
    <t>NOKUSDQQ9MZ=R</t>
  </si>
  <si>
    <t>CHFUSDQQ9MZ=R</t>
  </si>
  <si>
    <t>EURUSDQQ1YZ=R</t>
  </si>
  <si>
    <t>GBPUSDQQ1YZ=R</t>
  </si>
  <si>
    <t>JPYUSDQQ1YZ=R</t>
  </si>
  <si>
    <t>NOKUSDQQ1YZ=R</t>
  </si>
  <si>
    <t>CHFUSDQQ1YZ=R</t>
  </si>
  <si>
    <t>EURUSDQQ1Y3MZ=R</t>
  </si>
  <si>
    <t>GBPUSDQQ1Y3MZ=R</t>
  </si>
  <si>
    <t>JPYUSDQQ1Y3MZ=R</t>
  </si>
  <si>
    <t>NOKUSDQQ1Y3MZ=R</t>
  </si>
  <si>
    <t>CHFUSDQQ1Y3MZ=R</t>
  </si>
  <si>
    <t>EURUSDQQ1Y6MZ=R</t>
  </si>
  <si>
    <t>GBPUSDQQ1Y6MZ=R</t>
  </si>
  <si>
    <t>JPYUSDQQ1Y6MZ=R</t>
  </si>
  <si>
    <t>NOKUSDQQ1Y6MZ=R</t>
  </si>
  <si>
    <t>CHFUSDQQ1Y6MZ=R</t>
  </si>
  <si>
    <t>EURUSDQQ1Y9MZ=R</t>
  </si>
  <si>
    <t>GBPUSDQQ1Y9MZ=R</t>
  </si>
  <si>
    <t>JPYUSDQQ1Y9MZ=R</t>
  </si>
  <si>
    <t>NOKUSDQQ1Y9MZ=R</t>
  </si>
  <si>
    <t>CHFUSDQQ1Y9MZ=R</t>
  </si>
  <si>
    <t>EURUSDQQ2YZ=R</t>
  </si>
  <si>
    <t>GBPUSDQQ2YZ=R</t>
  </si>
  <si>
    <t>JPYUSDQQ2YZ=R</t>
  </si>
  <si>
    <t>NOKUSDQQ2YZ=R</t>
  </si>
  <si>
    <t>CHFUSDQQ2YZ=R</t>
  </si>
  <si>
    <t>EURUSDQQ2Y3MZ=R</t>
  </si>
  <si>
    <t>GBPUSDQQ2Y3MZ=R</t>
  </si>
  <si>
    <t>JPYUSDQQ2Y3MZ=R</t>
  </si>
  <si>
    <t>NOKUSDQQ2Y3MZ=R</t>
  </si>
  <si>
    <t>CHFUSDQQ2Y3MZ=R</t>
  </si>
  <si>
    <t>EURUSDQQ2Y6MZ=R</t>
  </si>
  <si>
    <t>GBPUSDQQ2Y6MZ=R</t>
  </si>
  <si>
    <t>JPYUSDQQ2Y6MZ=R</t>
  </si>
  <si>
    <t>NOKUSDQQ2Y6MZ=R</t>
  </si>
  <si>
    <t>CHFUSDQQ2Y6MZ=R</t>
  </si>
  <si>
    <t>EURUSDQQ2Y9MZ=R</t>
  </si>
  <si>
    <t>GBPUSDQQ2Y9MZ=R</t>
  </si>
  <si>
    <t>JPYUSDQQ2Y9MZ=R</t>
  </si>
  <si>
    <t>NOKUSDQQ2Y9MZ=R</t>
  </si>
  <si>
    <t>CHFUSDQQ2Y9MZ=R</t>
  </si>
  <si>
    <t>EURUSDQQ3YZ=R</t>
  </si>
  <si>
    <t>GBPUSDQQ3YZ=R</t>
  </si>
  <si>
    <t>JPYUSDQQ3YZ=R</t>
  </si>
  <si>
    <t>NOKUSDQQ3YZ=R</t>
  </si>
  <si>
    <t>CHFUSDQQ3YZ=R</t>
  </si>
  <si>
    <t>EURUSDQQ3Y3MZ=R</t>
  </si>
  <si>
    <t>GBPUSDQQ3Y3MZ=R</t>
  </si>
  <si>
    <t>JPYUSDQQ3Y3MZ=R</t>
  </si>
  <si>
    <t>NOKUSDQQ3Y3MZ=R</t>
  </si>
  <si>
    <t>CHFUSDQQ3Y3MZ=R</t>
  </si>
  <si>
    <t>EURUSDQQ3Y6MZ=R</t>
  </si>
  <si>
    <t>GBPUSDQQ3Y6MZ=R</t>
  </si>
  <si>
    <t>JPYUSDQQ3Y6MZ=R</t>
  </si>
  <si>
    <t>NOKUSDQQ3Y6MZ=R</t>
  </si>
  <si>
    <t>CHFUSDQQ3Y6MZ=R</t>
  </si>
  <si>
    <t>EURUSDQQ3Y9MZ=R</t>
  </si>
  <si>
    <t>GBPUSDQQ3Y9MZ=R</t>
  </si>
  <si>
    <t>JPYUSDQQ3Y9MZ=R</t>
  </si>
  <si>
    <t>NOKUSDQQ3Y9MZ=R</t>
  </si>
  <si>
    <t>CHFUSDQQ3Y9MZ=R</t>
  </si>
  <si>
    <t>EURUSDQQ4YZ=R</t>
  </si>
  <si>
    <t>GBPUSDQQ4YZ=R</t>
  </si>
  <si>
    <t>JPYUSDQQ4YZ=R</t>
  </si>
  <si>
    <t>NOKUSDQQ4YZ=R</t>
  </si>
  <si>
    <t>CHFUSDQQ4YZ=R</t>
  </si>
  <si>
    <t>EURUSDQQ4Y3MZ=R</t>
  </si>
  <si>
    <t>GBPUSDQQ4Y3MZ=R</t>
  </si>
  <si>
    <t>JPYUSDQQ4Y3MZ=R</t>
  </si>
  <si>
    <t>NOKUSDQQ4Y3MZ=R</t>
  </si>
  <si>
    <t>CHFUSDQQ4Y3MZ=R</t>
  </si>
  <si>
    <t>EURUSDQQ4Y6MZ=R</t>
  </si>
  <si>
    <t>GBPUSDQQ4Y6MZ=R</t>
  </si>
  <si>
    <t>JPYUSDQQ4Y6MZ=R</t>
  </si>
  <si>
    <t>NOKUSDQQ4Y6MZ=R</t>
  </si>
  <si>
    <t>CHFUSDQQ4Y6MZ=R</t>
  </si>
  <si>
    <t>EURUSDQQ4Y9MZ=R</t>
  </si>
  <si>
    <t>GBPUSDQQ4Y9MZ=R</t>
  </si>
  <si>
    <t>JPYUSDQQ4Y9MZ=R</t>
  </si>
  <si>
    <t>NOKUSDQQ4Y9MZ=R</t>
  </si>
  <si>
    <t>CHFUSDQQ4Y9MZ=R</t>
  </si>
  <si>
    <t>EURUSDQQ5YZ=R</t>
  </si>
  <si>
    <t>GBPUSDQQ5YZ=R</t>
  </si>
  <si>
    <t>JPYUSDQQ5YZ=R</t>
  </si>
  <si>
    <t>NOKUSDQQ5YZ=R</t>
  </si>
  <si>
    <t>CHFUSDQQ5YZ=R</t>
  </si>
  <si>
    <t>EURUSDQQ5Y3MZ=R</t>
  </si>
  <si>
    <t>GBPUSDQQ5Y3MZ=R</t>
  </si>
  <si>
    <t>JPYUSDQQ5Y3MZ=R</t>
  </si>
  <si>
    <t>NOKUSDQQ5Y3MZ=R</t>
  </si>
  <si>
    <t>CHFUSDQQ5Y3MZ=R</t>
  </si>
  <si>
    <t>EURUSDQQ5Y6MZ=R</t>
  </si>
  <si>
    <t>GBPUSDQQ5Y6MZ=R</t>
  </si>
  <si>
    <t>JPYUSDQQ5Y6MZ=R</t>
  </si>
  <si>
    <t>NOKUSDQQ5Y6MZ=R</t>
  </si>
  <si>
    <t>CHFUSDQQ5Y6MZ=R</t>
  </si>
  <si>
    <t>EURUSDQQ5Y9MZ=R</t>
  </si>
  <si>
    <t>GBPUSDQQ5Y9MZ=R</t>
  </si>
  <si>
    <t>JPYUSDQQ5Y9MZ=R</t>
  </si>
  <si>
    <t>NOKUSDQQ5Y9MZ=R</t>
  </si>
  <si>
    <t>CHFUSDQQ5Y9MZ=R</t>
  </si>
  <si>
    <t>EURUSDQQ6YZ=R</t>
  </si>
  <si>
    <t>GBPUSDQQ6YZ=R</t>
  </si>
  <si>
    <t>JPYUSDQQ6YZ=R</t>
  </si>
  <si>
    <t>NOKUSDQQ6YZ=R</t>
  </si>
  <si>
    <t>CHFUSDQQ6YZ=R</t>
  </si>
  <si>
    <t>EURUSDQQ6Y3MZ=R</t>
  </si>
  <si>
    <t>GBPUSDQQ6Y3MZ=R</t>
  </si>
  <si>
    <t>JPYUSDQQ6Y3MZ=R</t>
  </si>
  <si>
    <t>NOKUSDQQ6Y3MZ=R</t>
  </si>
  <si>
    <t>CHFUSDQQ6Y3MZ=R</t>
  </si>
  <si>
    <t>EURUSDQQ6Y6MZ=R</t>
  </si>
  <si>
    <t>GBPUSDQQ6Y6MZ=R</t>
  </si>
  <si>
    <t>JPYUSDQQ6Y6MZ=R</t>
  </si>
  <si>
    <t>NOKUSDQQ6Y6MZ=R</t>
  </si>
  <si>
    <t>CHFUSDQQ6Y6MZ=R</t>
  </si>
  <si>
    <t>EURUSDQQ6Y9MZ=R</t>
  </si>
  <si>
    <t>GBPUSDQQ6Y9MZ=R</t>
  </si>
  <si>
    <t>JPYUSDQQ6Y9MZ=R</t>
  </si>
  <si>
    <t>NOKUSDQQ6Y9MZ=R</t>
  </si>
  <si>
    <t>CHFUSDQQ6Y9MZ=R</t>
  </si>
  <si>
    <t>EURUSDQQ7YZ=R</t>
  </si>
  <si>
    <t>GBPUSDQQ7YZ=R</t>
  </si>
  <si>
    <t>JPYUSDQQ7YZ=R</t>
  </si>
  <si>
    <t>NOKUSDQQ7YZ=R</t>
  </si>
  <si>
    <t>CHFUSDQQ7YZ=R</t>
  </si>
  <si>
    <t>EURUSDQQ7Y3MZ=R</t>
  </si>
  <si>
    <t>GBPUSDQQ7Y3MZ=R</t>
  </si>
  <si>
    <t>JPYUSDQQ7Y3MZ=R</t>
  </si>
  <si>
    <t>NOKUSDQQ7Y3MZ=R</t>
  </si>
  <si>
    <t>CHFUSDQQ7Y3MZ=R</t>
  </si>
  <si>
    <t>EURUSDQQ7Y6MZ=R</t>
  </si>
  <si>
    <t>GBPUSDQQ7Y6MZ=R</t>
  </si>
  <si>
    <t>JPYUSDQQ7Y6MZ=R</t>
  </si>
  <si>
    <t>NOKUSDQQ7Y6MZ=R</t>
  </si>
  <si>
    <t>CHFUSDQQ7Y6MZ=R</t>
  </si>
  <si>
    <t>EURUSDQQ7Y9MZ=R</t>
  </si>
  <si>
    <t>GBPUSDQQ7Y9MZ=R</t>
  </si>
  <si>
    <t>JPYUSDQQ7Y9MZ=R</t>
  </si>
  <si>
    <t>NOKUSDQQ7Y9MZ=R</t>
  </si>
  <si>
    <t>CHFUSDQQ7Y9MZ=R</t>
  </si>
  <si>
    <t>EURUSDQQ8YZ=R</t>
  </si>
  <si>
    <t>GBPUSDQQ8YZ=R</t>
  </si>
  <si>
    <t>JPYUSDQQ8YZ=R</t>
  </si>
  <si>
    <t>NOKUSDQQ8YZ=R</t>
  </si>
  <si>
    <t>CHFUSDQQ8YZ=R</t>
  </si>
  <si>
    <t>EURUSDQQ8Y6MZ=R</t>
  </si>
  <si>
    <t>GBPUSDQQ8Y6MZ=R</t>
  </si>
  <si>
    <t>JPYUSDQQ8Y6MZ=R</t>
  </si>
  <si>
    <t>NOKUSDQQ8Y6MZ=R</t>
  </si>
  <si>
    <t>CHFUSDQQ8Y6MZ=R</t>
  </si>
  <si>
    <t>EURUSDQQ9YZ=R</t>
  </si>
  <si>
    <t>GBPUSDQQ9YZ=R</t>
  </si>
  <si>
    <t>JPYUSDQQ9YZ=R</t>
  </si>
  <si>
    <t>NOKUSDQQ9YZ=R</t>
  </si>
  <si>
    <t>CHFUSDQQ9YZ=R</t>
  </si>
  <si>
    <t>EURUSDQQ9Y6MZ=R</t>
  </si>
  <si>
    <t>GBPUSDQQ9Y6MZ=R</t>
  </si>
  <si>
    <t>JPYUSDQQ9Y6MZ=R</t>
  </si>
  <si>
    <t>NOKUSDQQ9Y6MZ=R</t>
  </si>
  <si>
    <t>CHFUSDQQ9Y6MZ=R</t>
  </si>
  <si>
    <t>EURUSDQQ10YZ=R</t>
  </si>
  <si>
    <t>GBPUSDQQ10YZ=R</t>
  </si>
  <si>
    <t>JPYUSDQQ10YZ=R</t>
  </si>
  <si>
    <t>NOKUSDQQ10YZ=R</t>
  </si>
  <si>
    <t>CHFUSDQQ10YZ=R</t>
  </si>
  <si>
    <t>EURUSDQQ11YZ=R</t>
  </si>
  <si>
    <t>GBPUSDQQ11YZ=R</t>
  </si>
  <si>
    <t>JPYUSDQQ11YZ=R</t>
  </si>
  <si>
    <t>NOKUSDQQ11YZ=R</t>
  </si>
  <si>
    <t>CHFUSDQQ11YZ=R</t>
  </si>
  <si>
    <t>EURUSDQQ12YZ=R</t>
  </si>
  <si>
    <t>GBPUSDQQ12YZ=R</t>
  </si>
  <si>
    <t>JPYUSDQQ12YZ=R</t>
  </si>
  <si>
    <t>NOKUSDQQ12YZ=R</t>
  </si>
  <si>
    <t>CHFUSDQQ12YZ=R</t>
  </si>
  <si>
    <t>EURUSDQQ13YZ=R</t>
  </si>
  <si>
    <t>GBPUSDQQ13YZ=R</t>
  </si>
  <si>
    <t>JPYUSDQQ13YZ=R</t>
  </si>
  <si>
    <t>NOKUSDQQ13YZ=R</t>
  </si>
  <si>
    <t>CHFUSDQQ13YZ=R</t>
  </si>
  <si>
    <t>EURUSDQQ14YZ=R</t>
  </si>
  <si>
    <t>GBPUSDQQ14YZ=R</t>
  </si>
  <si>
    <t>JPYUSDQQ14YZ=R</t>
  </si>
  <si>
    <t>NOKUSDQQ14YZ=R</t>
  </si>
  <si>
    <t>CHFUSDQQ14YZ=R</t>
  </si>
  <si>
    <t>EURUSDQQ15YZ=R</t>
  </si>
  <si>
    <t>GBPUSDQQ15YZ=R</t>
  </si>
  <si>
    <t>JPYUSDQQ15YZ=R</t>
  </si>
  <si>
    <t>NOKUSDQQ15YZ=R</t>
  </si>
  <si>
    <t>CHFUSDQQ15YZ=R</t>
  </si>
  <si>
    <t>EURUSDQQ20YZ=R</t>
  </si>
  <si>
    <t>GBPUSDQQ20YZ=R</t>
  </si>
  <si>
    <t>JPYUSDQQ20YZ=R</t>
  </si>
  <si>
    <t>NOKUSDQQ20YZ=R</t>
  </si>
  <si>
    <t>CHFUSDQQ20YZ=R</t>
  </si>
  <si>
    <t>EURUSDQQ25YZ=R</t>
  </si>
  <si>
    <t>GBPUSDQQ25YZ=R</t>
  </si>
  <si>
    <t>JPYUSDQQ25YZ=R</t>
  </si>
  <si>
    <t>NOKUSDQQ25YZ=R</t>
  </si>
  <si>
    <t>CHFUSDQQ25YZ=R</t>
  </si>
  <si>
    <t>EURUSDQQ30YZ=R</t>
  </si>
  <si>
    <t>GBPUSDQQ30YZ=R</t>
  </si>
  <si>
    <t>JPYUSDQQ30YZ=R</t>
  </si>
  <si>
    <t>NOKUSDQQ30YZ=R</t>
  </si>
  <si>
    <t>CHFUSDQQ30YZ=R</t>
  </si>
  <si>
    <t>EURvsUSD Basis</t>
  </si>
  <si>
    <t>GBPvsUSD Basis</t>
  </si>
  <si>
    <t>JPYvsUSD Basis</t>
  </si>
  <si>
    <t>NOKvsUSD Basis</t>
  </si>
  <si>
    <t>JPYAMMLONZ=R</t>
  </si>
  <si>
    <t>TC Cruzados</t>
  </si>
  <si>
    <t>SEK</t>
  </si>
  <si>
    <t>NOK</t>
  </si>
  <si>
    <t>CHF</t>
  </si>
  <si>
    <t>CNY</t>
  </si>
  <si>
    <t>JPY</t>
  </si>
  <si>
    <t>MXN</t>
  </si>
  <si>
    <t>CAD</t>
  </si>
  <si>
    <t>AUD</t>
  </si>
  <si>
    <t>AED</t>
  </si>
  <si>
    <t>TRY</t>
  </si>
  <si>
    <t>SGD</t>
  </si>
  <si>
    <t>RUB</t>
  </si>
  <si>
    <t>RON</t>
  </si>
  <si>
    <t>PLN</t>
  </si>
  <si>
    <t>HUF</t>
  </si>
  <si>
    <t>QAR</t>
  </si>
  <si>
    <t>TC0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</si>
  <si>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</si>
  <si>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</si>
  <si>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</si>
  <si>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</si>
  <si>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</si>
  <si>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</si>
  <si>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</si>
  <si>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</si>
  <si>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</si>
  <si>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</si>
  <si>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</si>
  <si>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</si>
  <si>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</si>
  <si>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</si>
  <si>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</si>
  <si>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</si>
  <si>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</si>
  <si>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</si>
  <si>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MAD=</t>
  </si>
  <si>
    <t>MADTNV=</t>
  </si>
  <si>
    <t>MADSNV=</t>
  </si>
  <si>
    <t>MADSWV=</t>
  </si>
  <si>
    <t>MAD1MV=</t>
  </si>
  <si>
    <t>MAD2MV=</t>
  </si>
  <si>
    <t>MAD3MV=</t>
  </si>
  <si>
    <t>MAD4MV=</t>
  </si>
  <si>
    <t>MAD5MV=</t>
  </si>
  <si>
    <t>MAD6MV=</t>
  </si>
  <si>
    <t>MAD7MV=</t>
  </si>
  <si>
    <t>MAD8MV=</t>
  </si>
  <si>
    <t>MAD9MV=</t>
  </si>
  <si>
    <t>MAD10MV=</t>
  </si>
  <si>
    <t>MAD11MV=</t>
  </si>
  <si>
    <t>MAD1YV=</t>
  </si>
  <si>
    <t>USDEUR</t>
  </si>
  <si>
    <t>USDGBP</t>
  </si>
  <si>
    <t>USDSEK</t>
  </si>
  <si>
    <t>USDNOK</t>
  </si>
  <si>
    <t>USDCHF</t>
  </si>
  <si>
    <t>USDCNY</t>
  </si>
  <si>
    <t>USDJPY</t>
  </si>
  <si>
    <t>USDMXN</t>
  </si>
  <si>
    <t>USDCAD</t>
  </si>
  <si>
    <t>USDAUD</t>
  </si>
  <si>
    <t>USDAED</t>
  </si>
  <si>
    <t>USDTRY</t>
  </si>
  <si>
    <t>USDSGD</t>
  </si>
  <si>
    <t>USDRUB</t>
  </si>
  <si>
    <t>USDPLN</t>
  </si>
  <si>
    <t>USDHUF</t>
  </si>
  <si>
    <t>USDQAR</t>
  </si>
  <si>
    <t>USDRON</t>
  </si>
  <si>
    <t>ASK.CLOSE</t>
  </si>
  <si>
    <t>.CLOSE</t>
  </si>
  <si>
    <t>EUR1YO=</t>
  </si>
  <si>
    <t>GBP1YO=</t>
  </si>
  <si>
    <t>SEK1YO=</t>
  </si>
  <si>
    <t>NOK1YO=</t>
  </si>
  <si>
    <t>CHF1YO=</t>
  </si>
  <si>
    <t>CNY1YO=</t>
  </si>
  <si>
    <t>JPY1YO=</t>
  </si>
  <si>
    <t>MXN1YO=</t>
  </si>
  <si>
    <t>CAD1YO=</t>
  </si>
  <si>
    <t>AUD1YO=</t>
  </si>
  <si>
    <t>AED1YO=</t>
  </si>
  <si>
    <t>TRY1YO=</t>
  </si>
  <si>
    <t>SGD1YO=</t>
  </si>
  <si>
    <t>RUB1YO=</t>
  </si>
  <si>
    <t>PLN1YO=</t>
  </si>
  <si>
    <t>HUF1YO=</t>
  </si>
  <si>
    <t>QAR1YO=</t>
  </si>
  <si>
    <t>RON1YO=R</t>
  </si>
  <si>
    <t>EURSEK</t>
  </si>
  <si>
    <t>EURNOK</t>
  </si>
  <si>
    <t>EURCHF</t>
  </si>
  <si>
    <t>EURCNY</t>
  </si>
  <si>
    <t>EURJPY</t>
  </si>
  <si>
    <t>EURMXN</t>
  </si>
  <si>
    <t>EURCAD</t>
  </si>
  <si>
    <t>EURAUD</t>
  </si>
  <si>
    <t>EURTRY</t>
  </si>
  <si>
    <t>EURSGD</t>
  </si>
  <si>
    <t>EURRUB</t>
  </si>
  <si>
    <t>EURRON</t>
  </si>
  <si>
    <t>EURPLN</t>
  </si>
  <si>
    <t>EURHUF</t>
  </si>
  <si>
    <t>EURQAR</t>
  </si>
  <si>
    <t>EURAED</t>
  </si>
  <si>
    <t>EURAED1YO=XR</t>
  </si>
  <si>
    <t>EURGBP1YO=</t>
  </si>
  <si>
    <t>EURSEK1YO=</t>
  </si>
  <si>
    <t>EURNOK1YO=</t>
  </si>
  <si>
    <t>EURCHF1YO=</t>
  </si>
  <si>
    <t>EURCNY1YO=</t>
  </si>
  <si>
    <t>EURJPY1YO=</t>
  </si>
  <si>
    <t>EURMXN1YO=</t>
  </si>
  <si>
    <t>EURCAD1YO=</t>
  </si>
  <si>
    <t>EURAUD1YO=</t>
  </si>
  <si>
    <t>EURTRY1YO=</t>
  </si>
  <si>
    <t>EURSGD1YO=</t>
  </si>
  <si>
    <t>EURRUB1YO=</t>
  </si>
  <si>
    <t>EURRON1YO=</t>
  </si>
  <si>
    <t>EURPLN1YO=</t>
  </si>
  <si>
    <t>EURHUF1YO=</t>
  </si>
  <si>
    <t>EURQAR1YO=</t>
  </si>
  <si>
    <t>GBPSEK</t>
  </si>
  <si>
    <t>GBPNOK</t>
  </si>
  <si>
    <t>GBPCHF</t>
  </si>
  <si>
    <t>GBPCNY</t>
  </si>
  <si>
    <t>GBPJPY</t>
  </si>
  <si>
    <t>GBPCAD</t>
  </si>
  <si>
    <t>GBPAUD</t>
  </si>
  <si>
    <t>GBPAED</t>
  </si>
  <si>
    <t>GBPSGD</t>
  </si>
  <si>
    <t>GBPRON</t>
  </si>
  <si>
    <t>GBPPLN</t>
  </si>
  <si>
    <t>GBPQAR</t>
  </si>
  <si>
    <t>GBPTRY</t>
  </si>
  <si>
    <t>GBPRUB</t>
  </si>
  <si>
    <t>GBPHUF</t>
  </si>
  <si>
    <t>GBPMXN</t>
  </si>
  <si>
    <t>GBPSEK1YO=</t>
  </si>
  <si>
    <t>GBPNOK1YO=</t>
  </si>
  <si>
    <t>GBPCHF1YO=</t>
  </si>
  <si>
    <t>GBPCNY1YO=</t>
  </si>
  <si>
    <t>GBPJPY1YO=</t>
  </si>
  <si>
    <t>GBPCAD1YO=</t>
  </si>
  <si>
    <t>GBPAUD1YO=</t>
  </si>
  <si>
    <t>GBPAED1YO=</t>
  </si>
  <si>
    <t>GBPSGD1YO=</t>
  </si>
  <si>
    <t>GBPRON1YO=</t>
  </si>
  <si>
    <t>GBPPLN1YO=</t>
  </si>
  <si>
    <t>GBPQAR1YO=</t>
  </si>
  <si>
    <t>GBPTRY1YO=XR</t>
  </si>
  <si>
    <t>GBPRUB1YO=XR</t>
  </si>
  <si>
    <t>GBPHUF1YO=XR</t>
  </si>
  <si>
    <t>GBPMXN1YO=XR</t>
  </si>
  <si>
    <t>SEKNOK</t>
  </si>
  <si>
    <t>SEKCHF</t>
  </si>
  <si>
    <t>SEKJPY</t>
  </si>
  <si>
    <t>SEKCAD</t>
  </si>
  <si>
    <t>SEKAUD</t>
  </si>
  <si>
    <t>SEKCNY</t>
  </si>
  <si>
    <t>SEKMXN</t>
  </si>
  <si>
    <t>SEKAED</t>
  </si>
  <si>
    <t>SEKTRY</t>
  </si>
  <si>
    <t>SEKSGD</t>
  </si>
  <si>
    <t>SEKRUB</t>
  </si>
  <si>
    <t>SEKRON</t>
  </si>
  <si>
    <t>SEKPLN</t>
  </si>
  <si>
    <t>SEKHUF</t>
  </si>
  <si>
    <t>SEKQAR</t>
  </si>
  <si>
    <t>NOKSEK1YO=</t>
  </si>
  <si>
    <t>CHFSEK1YO=</t>
  </si>
  <si>
    <t>SEKJPY1YO=</t>
  </si>
  <si>
    <t>CADSEK1YO=</t>
  </si>
  <si>
    <t>AUDSEK1YO=</t>
  </si>
  <si>
    <t>SEKCNY1YO=XR</t>
  </si>
  <si>
    <t>MXNSEK1YO=XR</t>
  </si>
  <si>
    <t>SEKAED1YO=</t>
  </si>
  <si>
    <t>SEKTRY1YO=XR</t>
  </si>
  <si>
    <t>SGDSEK1YO=XR</t>
  </si>
  <si>
    <t>RUBSEK1YO=XR</t>
  </si>
  <si>
    <t>SEKRON1YO=</t>
  </si>
  <si>
    <t>SEKPLN1YO=XR</t>
  </si>
  <si>
    <t>HUFSEK1YO=XR</t>
  </si>
  <si>
    <t>SEKQAR1YO=</t>
  </si>
  <si>
    <t>NOKCHF</t>
  </si>
  <si>
    <t>NOKJPY</t>
  </si>
  <si>
    <t>NOKCAD</t>
  </si>
  <si>
    <t>NOKAUD</t>
  </si>
  <si>
    <t>NOKCNY</t>
  </si>
  <si>
    <t>NOKMXN</t>
  </si>
  <si>
    <t>NOKAED</t>
  </si>
  <si>
    <t>NOKTRY</t>
  </si>
  <si>
    <t>NOKSGD</t>
  </si>
  <si>
    <t>NOKRUB</t>
  </si>
  <si>
    <t>NOKRON</t>
  </si>
  <si>
    <t>NOKPLN</t>
  </si>
  <si>
    <t>NOKHUF</t>
  </si>
  <si>
    <t>NOKQAR</t>
  </si>
  <si>
    <t>Invalid field(s).</t>
  </si>
  <si>
    <t>CHFNOK1YO=</t>
  </si>
  <si>
    <t>NOKJPY1YO=</t>
  </si>
  <si>
    <t>CADNOK1YO=</t>
  </si>
  <si>
    <t>AUDNOK1YO=</t>
  </si>
  <si>
    <t>CNYNOK1YO=XR</t>
  </si>
  <si>
    <t>MXNNOK1YO=XR</t>
  </si>
  <si>
    <t>AEDNOK1YO=XR</t>
  </si>
  <si>
    <t>NOKTRY1YO=XR</t>
  </si>
  <si>
    <t>SGDNOK1YO=XR</t>
  </si>
  <si>
    <t>NOKRUB1YO=XR</t>
  </si>
  <si>
    <t>RONNOK1YO=XR</t>
  </si>
  <si>
    <t>NOKPLN1YO=XR</t>
  </si>
  <si>
    <t>HUFNOK1YO=XR</t>
  </si>
  <si>
    <t>QARNOK1YO=</t>
  </si>
  <si>
    <t>CHFJPY</t>
  </si>
  <si>
    <t>CHFMXN</t>
  </si>
  <si>
    <t>CHFCAD</t>
  </si>
  <si>
    <t>CHFAUD</t>
  </si>
  <si>
    <t>CHFAED</t>
  </si>
  <si>
    <t>CHFTRY</t>
  </si>
  <si>
    <t>CHFSGD</t>
  </si>
  <si>
    <t>CHFRON</t>
  </si>
  <si>
    <t>CHFPLN</t>
  </si>
  <si>
    <t>CHFHUF</t>
  </si>
  <si>
    <t>CHFQAR</t>
  </si>
  <si>
    <t>CHFRUB</t>
  </si>
  <si>
    <t>CHFCNY</t>
  </si>
  <si>
    <t>CHFJPY1YO=</t>
  </si>
  <si>
    <t>CHFMXN1YO=</t>
  </si>
  <si>
    <t>CADCHF1YO=</t>
  </si>
  <si>
    <t>AUDCHF1YO=</t>
  </si>
  <si>
    <t>CHFAED1YO=</t>
  </si>
  <si>
    <t>CHFTRY1YO=R</t>
  </si>
  <si>
    <t>SGDCHF1YO=</t>
  </si>
  <si>
    <t>RONCHF1YO=</t>
  </si>
  <si>
    <t>CHFPLN1YO=</t>
  </si>
  <si>
    <t>CHFHUF1YO=</t>
  </si>
  <si>
    <t>QARCHF1YO=</t>
  </si>
  <si>
    <t>CHFRUB1YO=XR</t>
  </si>
  <si>
    <t>CHFCNY1YO=XR</t>
  </si>
  <si>
    <t>CNYJPY</t>
  </si>
  <si>
    <t>CNYMXN</t>
  </si>
  <si>
    <t>CNYCAD</t>
  </si>
  <si>
    <t>CNYAUD</t>
  </si>
  <si>
    <t>CNYAED</t>
  </si>
  <si>
    <t>CNYTRY</t>
  </si>
  <si>
    <t>CNYSGD</t>
  </si>
  <si>
    <t>CNYRUB</t>
  </si>
  <si>
    <t>CNYRON</t>
  </si>
  <si>
    <t>CNYPLN</t>
  </si>
  <si>
    <t>CNYHUF</t>
  </si>
  <si>
    <t>CNYQAR</t>
  </si>
  <si>
    <t>JPYCNY1YO=</t>
  </si>
  <si>
    <t>MXNCNY1YO=XR</t>
  </si>
  <si>
    <t>CADCNY1YO=XR</t>
  </si>
  <si>
    <t>AUDCNY1YO=XR</t>
  </si>
  <si>
    <t>AEDCNY1YO=</t>
  </si>
  <si>
    <t>TRYCNY1YO=XR</t>
  </si>
  <si>
    <t>SGDCNY1YO=XR</t>
  </si>
  <si>
    <t>CNYRUB1YO=XR</t>
  </si>
  <si>
    <t>RONCNY1YO=</t>
  </si>
  <si>
    <t>CNYPLN1YO=</t>
  </si>
  <si>
    <t>CNYHUF1YO=</t>
  </si>
  <si>
    <t>CNYQAR1YO=</t>
  </si>
  <si>
    <t>JPYCAD</t>
  </si>
  <si>
    <t>JPYAUD</t>
  </si>
  <si>
    <t>JPYTRY</t>
  </si>
  <si>
    <t>JPYSGD</t>
  </si>
  <si>
    <t>JPYMXN</t>
  </si>
  <si>
    <t>JPYRUB</t>
  </si>
  <si>
    <t>JPYRON</t>
  </si>
  <si>
    <t>JPYPLN</t>
  </si>
  <si>
    <t>JPYHUF</t>
  </si>
  <si>
    <t>JPYQAR</t>
  </si>
  <si>
    <t>JPYAED</t>
  </si>
  <si>
    <t>CADJPY1YO=</t>
  </si>
  <si>
    <t>AUDJPY1YO=</t>
  </si>
  <si>
    <t>TRYJPY1YO=R</t>
  </si>
  <si>
    <t>SGDJPY1YO=</t>
  </si>
  <si>
    <t>MXNJPY1YO=XR</t>
  </si>
  <si>
    <t>RUBJPY1YO=XR</t>
  </si>
  <si>
    <t>JPYRON1YO=</t>
  </si>
  <si>
    <t>PLNJPY1YO=XR</t>
  </si>
  <si>
    <t>JPYHUF1YO=XR</t>
  </si>
  <si>
    <t>JPYQAR1YO=</t>
  </si>
  <si>
    <t>JPYAED1YO=</t>
  </si>
  <si>
    <t>MXNCAD</t>
  </si>
  <si>
    <t>MXNAUD</t>
  </si>
  <si>
    <t>MXNAED</t>
  </si>
  <si>
    <t>MXNTRY</t>
  </si>
  <si>
    <t>MXNSGD</t>
  </si>
  <si>
    <t>MXNRUB</t>
  </si>
  <si>
    <t>MXNRON</t>
  </si>
  <si>
    <t>MXNPLN</t>
  </si>
  <si>
    <t>MXNHUF</t>
  </si>
  <si>
    <t>MXNQAR</t>
  </si>
  <si>
    <t>CADMXN1YO=XR</t>
  </si>
  <si>
    <t>AUDMXN1YO=XR</t>
  </si>
  <si>
    <t>AEDMXN1YO=</t>
  </si>
  <si>
    <t>MXNTRY1YO=XR</t>
  </si>
  <si>
    <t>MXNSGD1YO=XR</t>
  </si>
  <si>
    <t>MXNRUB1YO=</t>
  </si>
  <si>
    <t>MXNRON1YO=</t>
  </si>
  <si>
    <t>MXNPLN1YO=</t>
  </si>
  <si>
    <t>MXNHUF1YO=</t>
  </si>
  <si>
    <t>MXNQAR1YO=</t>
  </si>
  <si>
    <t>CADAUD</t>
  </si>
  <si>
    <t>CADSGD</t>
  </si>
  <si>
    <t>CADAED</t>
  </si>
  <si>
    <t>CADTRY</t>
  </si>
  <si>
    <t>CADRUB</t>
  </si>
  <si>
    <t>CADRON</t>
  </si>
  <si>
    <t>CADPLN</t>
  </si>
  <si>
    <t>CADHUF</t>
  </si>
  <si>
    <t>CADQAR</t>
  </si>
  <si>
    <t>AUDCAD1YO=</t>
  </si>
  <si>
    <t>CADSGD1YO=</t>
  </si>
  <si>
    <t>AEDCAD1YO=</t>
  </si>
  <si>
    <t>CADTRY1YO=XR</t>
  </si>
  <si>
    <t>CADRUB1YO=XR</t>
  </si>
  <si>
    <t>CADRON1YO=</t>
  </si>
  <si>
    <t>CADPLN1YO=XR</t>
  </si>
  <si>
    <t>CADHUF1YO=XR</t>
  </si>
  <si>
    <t>CADQAR1YO=</t>
  </si>
  <si>
    <t>AUDSGD</t>
  </si>
  <si>
    <t>AUDAED</t>
  </si>
  <si>
    <t>AUDTRY</t>
  </si>
  <si>
    <t>AUDRUB</t>
  </si>
  <si>
    <t>AUDRON</t>
  </si>
  <si>
    <t>AUDPLN</t>
  </si>
  <si>
    <t>AUDHUF</t>
  </si>
  <si>
    <t>AUDQAR</t>
  </si>
  <si>
    <t>AUDSGD1YO=</t>
  </si>
  <si>
    <t>AUDAED1YO=</t>
  </si>
  <si>
    <t>AUDTRY1YO=XR</t>
  </si>
  <si>
    <t>AUDRUB1YO=XR</t>
  </si>
  <si>
    <t>AUDRON1YO=</t>
  </si>
  <si>
    <t>AUDPLN1YO=XR</t>
  </si>
  <si>
    <t>AUDHUF1YO=XR</t>
  </si>
  <si>
    <t>AUDQAR1YO=</t>
  </si>
  <si>
    <t>AEDTRY</t>
  </si>
  <si>
    <t>AEDSGD</t>
  </si>
  <si>
    <t>AEDRUB</t>
  </si>
  <si>
    <t>AEDRON</t>
  </si>
  <si>
    <t>AEDPLN</t>
  </si>
  <si>
    <t>AEDHUF</t>
  </si>
  <si>
    <t>AEDQAR</t>
  </si>
  <si>
    <t>TRYSGD</t>
  </si>
  <si>
    <t>TRYRUB</t>
  </si>
  <si>
    <t>TRYRON</t>
  </si>
  <si>
    <t>TRYPLN</t>
  </si>
  <si>
    <t>TRYHUF</t>
  </si>
  <si>
    <t>TRYQAR</t>
  </si>
  <si>
    <t>SGDTRY1YO=XR</t>
  </si>
  <si>
    <t>RUBTRY1YO=XR</t>
  </si>
  <si>
    <t>TRYRON1YO=</t>
  </si>
  <si>
    <t>PLNTRY1YO=XR</t>
  </si>
  <si>
    <t>TRYHUF1YO=XR</t>
  </si>
  <si>
    <t>TRYQAR1YO=</t>
  </si>
  <si>
    <t>SGDRUB</t>
  </si>
  <si>
    <t>SGDRON</t>
  </si>
  <si>
    <t>SGDPLN</t>
  </si>
  <si>
    <t>SGDHUF</t>
  </si>
  <si>
    <t>SGDQAR</t>
  </si>
  <si>
    <t>RUBSGD1YO=</t>
  </si>
  <si>
    <t>SGDRON1YO=</t>
  </si>
  <si>
    <t>PLNSGD1YO=XR</t>
  </si>
  <si>
    <t>SGDHUF1YO=</t>
  </si>
  <si>
    <t>SGDQAR1YO=</t>
  </si>
  <si>
    <t>RUBRON</t>
  </si>
  <si>
    <t>RUBPLN</t>
  </si>
  <si>
    <t>RUBHUF</t>
  </si>
  <si>
    <t>RUBQAR</t>
  </si>
  <si>
    <t>RONRUB1YO=R</t>
  </si>
  <si>
    <t>PLNRUB1YO=R</t>
  </si>
  <si>
    <t>RUBHUF1YO=</t>
  </si>
  <si>
    <t>RUBQAR1YO=</t>
  </si>
  <si>
    <t>RONPLN</t>
  </si>
  <si>
    <t>RONHUF</t>
  </si>
  <si>
    <t>RONQAR</t>
  </si>
  <si>
    <t>RONPLN1YO=</t>
  </si>
  <si>
    <t>RONHUF1YO=</t>
  </si>
  <si>
    <t>RONQAR1YO=</t>
  </si>
  <si>
    <t>PLNHUF</t>
  </si>
  <si>
    <t>PLNQAR</t>
  </si>
  <si>
    <t>HUFPLN1YO=XR</t>
  </si>
  <si>
    <t>PLNQAR1YO=</t>
  </si>
  <si>
    <t>HUFQAR</t>
  </si>
  <si>
    <t>HUFQAR1YO=</t>
  </si>
  <si>
    <t>PLNRON1YO=R</t>
  </si>
  <si>
    <t>Frac Año Pata Fija</t>
  </si>
  <si>
    <t>Subyacente</t>
  </si>
  <si>
    <t>Curva Descuento</t>
  </si>
  <si>
    <t>Fecha Vencimiento</t>
  </si>
  <si>
    <t>Tiempo Vcto (Años)</t>
  </si>
  <si>
    <t>Tenor (Años)</t>
  </si>
  <si>
    <t>Volatilidad (%)</t>
  </si>
  <si>
    <t>EUR001_-0,5</t>
  </si>
  <si>
    <t>EUR001_1</t>
  </si>
  <si>
    <t>EUR001_2</t>
  </si>
  <si>
    <t>EUR001_3</t>
  </si>
  <si>
    <t>EUR001_5</t>
  </si>
  <si>
    <t>EUR003_-0,5</t>
  </si>
  <si>
    <t>EUR003_0</t>
  </si>
  <si>
    <t>EUR003_1</t>
  </si>
  <si>
    <t>EUR003_2</t>
  </si>
  <si>
    <t>EUR003_3</t>
  </si>
  <si>
    <t>EUR003_5</t>
  </si>
  <si>
    <t>EUR006_-0,5</t>
  </si>
  <si>
    <t>EUR006_1</t>
  </si>
  <si>
    <t>EUR006_2</t>
  </si>
  <si>
    <t>EUR006_3</t>
  </si>
  <si>
    <t>EUR006_5</t>
  </si>
  <si>
    <t>EUR001_0</t>
  </si>
  <si>
    <t>EUR001_-0,25</t>
  </si>
  <si>
    <t>EUR003_0,25</t>
  </si>
  <si>
    <t>EUR003_0,5</t>
  </si>
  <si>
    <t>EUR006_0</t>
  </si>
  <si>
    <t>EUR006_0,25</t>
  </si>
  <si>
    <t>EUR006_0,5</t>
  </si>
  <si>
    <t>moneda</t>
  </si>
  <si>
    <t>a</t>
  </si>
  <si>
    <t>sigma</t>
  </si>
  <si>
    <t>EURIBOR1MD=X</t>
  </si>
  <si>
    <t>EURIBOR3MD=X</t>
  </si>
  <si>
    <t>EURIBOR6MD=X</t>
  </si>
  <si>
    <t>EURIBOR1YD=X</t>
  </si>
  <si>
    <t>EONIA=</t>
  </si>
  <si>
    <t>USDONFSR=X</t>
  </si>
  <si>
    <t>USD1MFSR=X</t>
  </si>
  <si>
    <t>USD3MFSR=X</t>
  </si>
  <si>
    <t>USD6MFSR=X</t>
  </si>
  <si>
    <t>USD1YFSR=X</t>
  </si>
  <si>
    <t>GBPONFSR=X</t>
  </si>
  <si>
    <t>GBP1MFSR=X</t>
  </si>
  <si>
    <t>GBP3MFSR=X</t>
  </si>
  <si>
    <t>GBP6MFSR=X</t>
  </si>
  <si>
    <t>GBP1YFSR=X</t>
  </si>
  <si>
    <t>EUROIS60YZ=R</t>
  </si>
  <si>
    <t>EURVHWC=R</t>
  </si>
  <si>
    <t>USDVHWC=R</t>
  </si>
  <si>
    <t>GBPVHWC=R</t>
  </si>
  <si>
    <t>EUR001_-1,5</t>
  </si>
  <si>
    <t>EUR001_-1,25</t>
  </si>
  <si>
    <t>EUR001_-1</t>
  </si>
  <si>
    <t>EUR001_0,25</t>
  </si>
  <si>
    <t>EUR001_0,5</t>
  </si>
  <si>
    <t>EUR001_10</t>
  </si>
  <si>
    <t>EUR003_-1,5</t>
  </si>
  <si>
    <t>EUR003_-1,25</t>
  </si>
  <si>
    <t>EUR003_-1</t>
  </si>
  <si>
    <t>EUR003_-0,25</t>
  </si>
  <si>
    <t>EUR003_10</t>
  </si>
  <si>
    <t>EUR006_-1,5</t>
  </si>
  <si>
    <t>EUR006_-1,25</t>
  </si>
  <si>
    <t>EUR006_-1</t>
  </si>
  <si>
    <t>EUR006_-0,25</t>
  </si>
  <si>
    <t>EUR006_10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</si>
</sst>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.00_);_(* \(#,##0.00\);_(* &quot;-&quot;??_);_(@_)"/>
    <numFmt numFmtId="165" formatCode="0.0000000"/>
    <numFmt numFmtId="166" formatCode="0.000000"/>
    <numFmt numFmtId="167" formatCode="0.000%"/>
    <numFmt numFmtId="168" formatCode="0.00000"/>
    <numFmt numFmtId="169" formatCode="_-* #,##0.000000\ _€_-;\-* #,##0.000000\ _€_-;_-* &quot;-&quot;??\ _€_-;_-@_-"/>
    <numFmt numFmtId="170" formatCode="0.000"/>
  </numFmts>
  <fonts count="3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rgb="FFFFFF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sz val="10"/>
      <color theme="1"/>
      <name val="Segoe UI"/>
      <family val="2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4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00338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66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6">
    <xf numFmtId="0" fontId="0" fillId="0" borderId="0"/>
    <xf numFmtId="0" fontId="5" fillId="0" borderId="0" applyNumberFormat="0" applyFill="0" applyBorder="0" applyAlignment="0" applyProtection="0"/>
    <xf numFmtId="0" fontId="6" fillId="0" borderId="8" applyNumberFormat="0" applyFill="0" applyAlignment="0" applyProtection="0"/>
    <xf numFmtId="0" fontId="7" fillId="0" borderId="9" applyNumberFormat="0" applyFill="0" applyAlignment="0" applyProtection="0"/>
    <xf numFmtId="0" fontId="8" fillId="0" borderId="10" applyNumberFormat="0" applyFill="0" applyAlignment="0" applyProtection="0"/>
    <xf numFmtId="0" fontId="8" fillId="0" borderId="0" applyNumberFormat="0" applyFill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11" applyNumberFormat="0" applyAlignment="0" applyProtection="0"/>
    <xf numFmtId="0" fontId="13" fillId="10" borderId="12" applyNumberFormat="0" applyAlignment="0" applyProtection="0"/>
    <xf numFmtId="0" fontId="14" fillId="10" borderId="11" applyNumberFormat="0" applyAlignment="0" applyProtection="0"/>
    <xf numFmtId="0" fontId="15" fillId="0" borderId="13" applyNumberFormat="0" applyFill="0" applyAlignment="0" applyProtection="0"/>
    <xf numFmtId="0" fontId="16" fillId="11" borderId="14" applyNumberFormat="0" applyAlignment="0" applyProtection="0"/>
    <xf numFmtId="0" fontId="17" fillId="0" borderId="0" applyNumberFormat="0" applyFill="0" applyBorder="0" applyAlignment="0" applyProtection="0"/>
    <xf numFmtId="0" fontId="4" fillId="12" borderId="15" applyNumberFormat="0" applyFont="0" applyAlignment="0" applyProtection="0"/>
    <xf numFmtId="0" fontId="18" fillId="0" borderId="0" applyNumberFormat="0" applyFill="0" applyBorder="0" applyAlignment="0" applyProtection="0"/>
    <xf numFmtId="0" fontId="1" fillId="0" borderId="16" applyNumberFormat="0" applyFill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3" fillId="36" borderId="0" applyNumberFormat="0" applyBorder="0" applyAlignment="0" applyProtection="0"/>
    <xf numFmtId="0" fontId="19" fillId="0" borderId="0"/>
    <xf numFmtId="0" fontId="20" fillId="37" borderId="0"/>
    <xf numFmtId="9" fontId="4" fillId="0" borderId="0" applyFont="0" applyFill="0" applyBorder="0" applyAlignment="0" applyProtection="0"/>
    <xf numFmtId="164" fontId="4" fillId="0" borderId="0" applyFont="0" applyFill="0" applyBorder="0" applyAlignment="0" applyProtection="0"/>
  </cellStyleXfs>
  <cellXfs count="166">
    <xf numFmtId="0" fontId="0" fillId="0" borderId="0" xfId="0"/>
    <xf numFmtId="14" fontId="0" fillId="0" borderId="0" xfId="0" applyNumberFormat="1"/>
    <xf numFmtId="165" fontId="0" fillId="0" borderId="0" xfId="0" applyNumberFormat="1"/>
    <xf numFmtId="0" fontId="0" fillId="0" borderId="2" xfId="0" quotePrefix="1" applyBorder="1"/>
    <xf numFmtId="0" fontId="0" fillId="0" borderId="0" xfId="0" applyFill="1" applyBorder="1"/>
    <xf numFmtId="0" fontId="0" fillId="0" borderId="1" xfId="0" quotePrefix="1" applyBorder="1"/>
    <xf numFmtId="0" fontId="0" fillId="0" borderId="0" xfId="0" quotePrefix="1"/>
    <xf numFmtId="0" fontId="0" fillId="0" borderId="0" xfId="0" quotePrefix="1" applyFill="1" applyBorder="1"/>
    <xf numFmtId="0" fontId="0" fillId="0" borderId="2" xfId="0" quotePrefix="1" applyFill="1" applyBorder="1"/>
    <xf numFmtId="0" fontId="0" fillId="0" borderId="3" xfId="0" quotePrefix="1" applyBorder="1"/>
    <xf numFmtId="0" fontId="0" fillId="2" borderId="0" xfId="0" quotePrefix="1" applyFill="1" applyBorder="1"/>
    <xf numFmtId="0" fontId="0" fillId="2" borderId="0" xfId="0" applyFill="1"/>
    <xf numFmtId="0" fontId="0" fillId="2" borderId="0" xfId="0" applyFill="1" applyBorder="1"/>
    <xf numFmtId="0" fontId="0" fillId="2" borderId="0" xfId="0" quotePrefix="1" applyFill="1"/>
    <xf numFmtId="14" fontId="1" fillId="0" borderId="0" xfId="0" applyNumberFormat="1" applyFont="1"/>
    <xf numFmtId="14" fontId="0" fillId="0" borderId="0" xfId="0" applyNumberFormat="1" applyFill="1" applyBorder="1"/>
    <xf numFmtId="14" fontId="0" fillId="3" borderId="0" xfId="0" applyNumberFormat="1" applyFill="1"/>
    <xf numFmtId="165" fontId="1" fillId="3" borderId="0" xfId="0" applyNumberFormat="1" applyFont="1" applyFill="1"/>
    <xf numFmtId="166" fontId="0" fillId="0" borderId="0" xfId="0" applyNumberFormat="1"/>
    <xf numFmtId="14" fontId="0" fillId="4" borderId="0" xfId="0" applyNumberFormat="1" applyFill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quotePrefix="1" applyBorder="1"/>
    <xf numFmtId="0" fontId="0" fillId="0" borderId="7" xfId="0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14" fontId="0" fillId="0" borderId="0" xfId="0" quotePrefix="1" applyNumberFormat="1" applyFill="1" applyBorder="1"/>
    <xf numFmtId="14" fontId="0" fillId="0" borderId="0" xfId="0" quotePrefix="1" applyNumberFormat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quotePrefix="1" applyBorder="1" applyAlignment="1">
      <alignment horizontal="center"/>
    </xf>
    <xf numFmtId="14" fontId="0" fillId="0" borderId="0" xfId="0" applyNumberFormat="1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14" fontId="0" fillId="0" borderId="0" xfId="45" applyNumberFormat="1" applyFont="1"/>
    <xf numFmtId="14" fontId="21" fillId="38" borderId="0" xfId="0" quotePrefix="1" applyNumberFormat="1" applyFont="1" applyFill="1"/>
    <xf numFmtId="2" fontId="0" fillId="0" borderId="0" xfId="45" applyNumberFormat="1" applyFont="1"/>
    <xf numFmtId="0" fontId="1" fillId="39" borderId="0" xfId="0" applyFont="1" applyFill="1" applyBorder="1" applyAlignment="1">
      <alignment horizontal="center"/>
    </xf>
    <xf numFmtId="10" fontId="22" fillId="39" borderId="0" xfId="44" applyNumberFormat="1" applyFont="1" applyFill="1" applyBorder="1" applyAlignment="1">
      <alignment horizontal="center"/>
    </xf>
    <xf numFmtId="10" fontId="0" fillId="39" borderId="0" xfId="44" applyNumberFormat="1" applyFont="1" applyFill="1" applyBorder="1" applyAlignment="1">
      <alignment horizontal="center"/>
    </xf>
    <xf numFmtId="10" fontId="0" fillId="40" borderId="0" xfId="44" applyNumberFormat="1" applyFont="1" applyFill="1" applyBorder="1" applyAlignment="1">
      <alignment horizontal="center"/>
    </xf>
    <xf numFmtId="0" fontId="0" fillId="0" borderId="0" xfId="0" applyFont="1"/>
    <xf numFmtId="0" fontId="0" fillId="39" borderId="0" xfId="0" applyFont="1" applyFill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14" fontId="0" fillId="0" borderId="4" xfId="0" applyNumberFormat="1" applyBorder="1"/>
    <xf numFmtId="168" fontId="0" fillId="0" borderId="5" xfId="0" applyNumberFormat="1" applyBorder="1"/>
    <xf numFmtId="14" fontId="0" fillId="0" borderId="22" xfId="0" applyNumberFormat="1" applyBorder="1"/>
    <xf numFmtId="0" fontId="0" fillId="0" borderId="23" xfId="0" applyBorder="1"/>
    <xf numFmtId="0" fontId="0" fillId="0" borderId="22" xfId="0" applyBorder="1"/>
    <xf numFmtId="0" fontId="1" fillId="39" borderId="24" xfId="0" applyFont="1" applyFill="1" applyBorder="1" applyAlignment="1">
      <alignment horizontal="center"/>
    </xf>
    <xf numFmtId="0" fontId="1" fillId="39" borderId="25" xfId="0" applyFont="1" applyFill="1" applyBorder="1" applyAlignment="1">
      <alignment horizontal="center"/>
    </xf>
    <xf numFmtId="0" fontId="1" fillId="39" borderId="26" xfId="0" applyFont="1" applyFill="1" applyBorder="1" applyAlignment="1">
      <alignment horizontal="center"/>
    </xf>
    <xf numFmtId="0" fontId="1" fillId="39" borderId="27" xfId="0" applyFont="1" applyFill="1" applyBorder="1" applyAlignment="1">
      <alignment horizontal="center"/>
    </xf>
    <xf numFmtId="10" fontId="0" fillId="39" borderId="5" xfId="44" applyNumberFormat="1" applyFont="1" applyFill="1" applyBorder="1" applyAlignment="1">
      <alignment horizontal="center"/>
    </xf>
    <xf numFmtId="0" fontId="1" fillId="39" borderId="7" xfId="0" applyFont="1" applyFill="1" applyBorder="1" applyAlignment="1">
      <alignment horizontal="center"/>
    </xf>
    <xf numFmtId="10" fontId="0" fillId="40" borderId="28" xfId="44" applyNumberFormat="1" applyFont="1" applyFill="1" applyBorder="1" applyAlignment="1">
      <alignment horizontal="center"/>
    </xf>
    <xf numFmtId="10" fontId="22" fillId="39" borderId="29" xfId="44" applyNumberFormat="1" applyFont="1" applyFill="1" applyBorder="1" applyAlignment="1">
      <alignment horizontal="center"/>
    </xf>
    <xf numFmtId="0" fontId="0" fillId="39" borderId="0" xfId="0" applyFont="1" applyFill="1" applyBorder="1" applyAlignment="1">
      <alignment horizontal="center"/>
    </xf>
    <xf numFmtId="0" fontId="0" fillId="39" borderId="0" xfId="0" applyFont="1" applyFill="1" applyBorder="1"/>
    <xf numFmtId="0" fontId="1" fillId="39" borderId="2" xfId="0" applyFont="1" applyFill="1" applyBorder="1" applyAlignment="1">
      <alignment horizontal="center"/>
    </xf>
    <xf numFmtId="0" fontId="1" fillId="39" borderId="2" xfId="0" applyFont="1" applyFill="1" applyBorder="1"/>
    <xf numFmtId="10" fontId="0" fillId="39" borderId="0" xfId="44" applyNumberFormat="1" applyFont="1" applyFill="1" applyBorder="1"/>
    <xf numFmtId="0" fontId="0" fillId="39" borderId="0" xfId="0" applyNumberFormat="1" applyFont="1" applyFill="1" applyBorder="1"/>
    <xf numFmtId="164" fontId="0" fillId="0" borderId="0" xfId="45" applyFont="1" applyBorder="1" applyAlignment="1">
      <alignment horizontal="center"/>
    </xf>
    <xf numFmtId="164" fontId="0" fillId="39" borderId="0" xfId="45" applyFont="1" applyFill="1" applyBorder="1" applyAlignment="1">
      <alignment horizontal="center"/>
    </xf>
    <xf numFmtId="0" fontId="0" fillId="39" borderId="28" xfId="0" applyFont="1" applyFill="1" applyBorder="1"/>
    <xf numFmtId="164" fontId="0" fillId="39" borderId="28" xfId="45" applyFont="1" applyFill="1" applyBorder="1" applyAlignment="1">
      <alignment horizontal="center"/>
    </xf>
    <xf numFmtId="0" fontId="0" fillId="39" borderId="28" xfId="0" applyNumberFormat="1" applyFont="1" applyFill="1" applyBorder="1"/>
    <xf numFmtId="2" fontId="0" fillId="0" borderId="0" xfId="45" applyNumberFormat="1" applyFont="1" applyBorder="1" applyAlignment="1">
      <alignment horizontal="center"/>
    </xf>
    <xf numFmtId="2" fontId="0" fillId="39" borderId="0" xfId="45" applyNumberFormat="1" applyFont="1" applyFill="1" applyBorder="1" applyAlignment="1">
      <alignment horizontal="center"/>
    </xf>
    <xf numFmtId="2" fontId="0" fillId="39" borderId="0" xfId="0" applyNumberFormat="1" applyFont="1" applyFill="1" applyBorder="1" applyAlignment="1">
      <alignment horizontal="center"/>
    </xf>
    <xf numFmtId="2" fontId="0" fillId="39" borderId="28" xfId="45" applyNumberFormat="1" applyFont="1" applyFill="1" applyBorder="1" applyAlignment="1">
      <alignment horizontal="center"/>
    </xf>
    <xf numFmtId="2" fontId="0" fillId="39" borderId="28" xfId="0" applyNumberFormat="1" applyFont="1" applyFill="1" applyBorder="1" applyAlignment="1">
      <alignment horizontal="center"/>
    </xf>
    <xf numFmtId="0" fontId="0" fillId="39" borderId="0" xfId="45" applyNumberFormat="1" applyFont="1" applyFill="1" applyBorder="1" applyAlignment="1">
      <alignment horizontal="center"/>
    </xf>
    <xf numFmtId="0" fontId="1" fillId="39" borderId="1" xfId="0" applyFont="1" applyFill="1" applyBorder="1" applyAlignment="1">
      <alignment horizontal="center"/>
    </xf>
    <xf numFmtId="0" fontId="0" fillId="39" borderId="2" xfId="0" applyFont="1" applyFill="1" applyBorder="1"/>
    <xf numFmtId="0" fontId="0" fillId="39" borderId="4" xfId="0" applyFont="1" applyFill="1" applyBorder="1"/>
    <xf numFmtId="0" fontId="0" fillId="39" borderId="0" xfId="0" applyNumberFormat="1" applyFont="1" applyFill="1" applyBorder="1" applyAlignment="1">
      <alignment horizontal="center"/>
    </xf>
    <xf numFmtId="0" fontId="0" fillId="39" borderId="28" xfId="0" applyFont="1" applyFill="1" applyBorder="1" applyAlignment="1">
      <alignment horizontal="center"/>
    </xf>
    <xf numFmtId="164" fontId="0" fillId="39" borderId="28" xfId="0" applyNumberFormat="1" applyFont="1" applyFill="1" applyBorder="1"/>
    <xf numFmtId="0" fontId="0" fillId="0" borderId="0" xfId="45" applyNumberFormat="1" applyFont="1" applyBorder="1" applyAlignment="1">
      <alignment horizontal="center"/>
    </xf>
    <xf numFmtId="14" fontId="0" fillId="39" borderId="0" xfId="0" applyNumberFormat="1" applyFont="1" applyFill="1" applyBorder="1"/>
    <xf numFmtId="0" fontId="0" fillId="39" borderId="28" xfId="45" applyNumberFormat="1" applyFont="1" applyFill="1" applyBorder="1" applyAlignment="1">
      <alignment horizontal="center"/>
    </xf>
    <xf numFmtId="169" fontId="0" fillId="39" borderId="0" xfId="45" applyNumberFormat="1" applyFont="1" applyFill="1"/>
    <xf numFmtId="164" fontId="0" fillId="39" borderId="28" xfId="45" applyNumberFormat="1" applyFont="1" applyFill="1" applyBorder="1" applyAlignment="1">
      <alignment horizontal="center"/>
    </xf>
    <xf numFmtId="0" fontId="1" fillId="39" borderId="1" xfId="0" applyFont="1" applyFill="1" applyBorder="1"/>
    <xf numFmtId="0" fontId="0" fillId="39" borderId="2" xfId="0" applyFont="1" applyFill="1" applyBorder="1" applyAlignment="1">
      <alignment horizontal="center"/>
    </xf>
    <xf numFmtId="0" fontId="0" fillId="39" borderId="3" xfId="0" applyFont="1" applyFill="1" applyBorder="1"/>
    <xf numFmtId="0" fontId="1" fillId="39" borderId="4" xfId="0" applyFont="1" applyFill="1" applyBorder="1"/>
    <xf numFmtId="0" fontId="0" fillId="39" borderId="5" xfId="0" applyFont="1" applyFill="1" applyBorder="1"/>
    <xf numFmtId="0" fontId="1" fillId="39" borderId="30" xfId="0" applyFont="1" applyFill="1" applyBorder="1"/>
    <xf numFmtId="0" fontId="0" fillId="39" borderId="29" xfId="0" applyFont="1" applyFill="1" applyBorder="1"/>
    <xf numFmtId="0" fontId="21" fillId="38" borderId="0" xfId="0" applyFont="1" applyFill="1" applyAlignment="1">
      <alignment horizontal="center"/>
    </xf>
    <xf numFmtId="0" fontId="23" fillId="0" borderId="31" xfId="0" applyFont="1" applyBorder="1" applyAlignment="1">
      <alignment horizontal="center"/>
    </xf>
    <xf numFmtId="0" fontId="21" fillId="38" borderId="0" xfId="0" applyFont="1" applyFill="1" applyAlignment="1">
      <alignment horizontal="right"/>
    </xf>
    <xf numFmtId="0" fontId="21" fillId="38" borderId="0" xfId="0" applyFont="1" applyFill="1"/>
    <xf numFmtId="0" fontId="21" fillId="0" borderId="0" xfId="0" applyFont="1" applyFill="1" applyAlignment="1">
      <alignment horizontal="center"/>
    </xf>
    <xf numFmtId="14" fontId="23" fillId="0" borderId="0" xfId="0" applyNumberFormat="1" applyFont="1" applyFill="1" applyBorder="1" applyAlignment="1">
      <alignment horizontal="center"/>
    </xf>
    <xf numFmtId="0" fontId="17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45" applyNumberFormat="1" applyFont="1"/>
    <xf numFmtId="170" fontId="0" fillId="0" borderId="0" xfId="45" applyNumberFormat="1" applyFont="1"/>
    <xf numFmtId="170" fontId="0" fillId="0" borderId="0" xfId="0" applyNumberFormat="1"/>
    <xf numFmtId="0" fontId="0" fillId="0" borderId="0" xfId="0" applyNumberFormat="1"/>
    <xf numFmtId="14" fontId="4" fillId="0" borderId="0" xfId="45" applyNumberFormat="1" applyFont="1"/>
    <xf numFmtId="0" fontId="4" fillId="0" borderId="0" xfId="45" applyNumberFormat="1" applyFont="1"/>
    <xf numFmtId="14" fontId="0" fillId="0" borderId="0" xfId="0" applyNumberFormat="1" applyFont="1"/>
    <xf numFmtId="0" fontId="0" fillId="0" borderId="0" xfId="0" applyFont="1" applyFill="1" applyBorder="1"/>
    <xf numFmtId="0" fontId="26" fillId="0" borderId="31" xfId="0" applyFont="1" applyBorder="1" applyAlignment="1">
      <alignment horizontal="center" vertical="top"/>
    </xf>
    <xf numFmtId="0" fontId="22" fillId="0" borderId="0" xfId="0" applyFont="1" applyFill="1" applyAlignment="1">
      <alignment horizontal="center"/>
    </xf>
    <xf numFmtId="0" fontId="26" fillId="0" borderId="0" xfId="43" applyNumberFormat="1" applyFont="1" applyFill="1" applyBorder="1" applyAlignment="1" applyProtection="1">
      <alignment horizontal="center"/>
    </xf>
    <xf numFmtId="0" fontId="17" fillId="0" borderId="0" xfId="0" applyFont="1" applyFill="1" applyAlignment="1">
      <alignment horizontal="center"/>
    </xf>
    <xf numFmtId="10" fontId="17" fillId="0" borderId="0" xfId="0" applyNumberFormat="1" applyFont="1" applyFill="1" applyAlignment="1">
      <alignment horizontal="center"/>
    </xf>
    <xf numFmtId="0" fontId="27" fillId="0" borderId="0" xfId="42" applyFont="1" applyFill="1" applyAlignment="1">
      <alignment horizontal="center"/>
    </xf>
    <xf numFmtId="0" fontId="22" fillId="0" borderId="0" xfId="0" applyFont="1"/>
    <xf numFmtId="10" fontId="17" fillId="0" borderId="0" xfId="44" applyNumberFormat="1" applyFont="1"/>
    <xf numFmtId="167" fontId="17" fillId="0" borderId="0" xfId="44" applyNumberFormat="1" applyFont="1"/>
    <xf numFmtId="10" fontId="17" fillId="0" borderId="0" xfId="0" applyNumberFormat="1" applyFont="1"/>
    <xf numFmtId="14" fontId="0" fillId="0" borderId="7" xfId="0" applyNumberFormat="1" applyFont="1" applyBorder="1" applyAlignment="1">
      <alignment horizontal="center"/>
    </xf>
    <xf numFmtId="14" fontId="0" fillId="4" borderId="0" xfId="0" applyNumberFormat="1" applyFont="1" applyFill="1"/>
    <xf numFmtId="14" fontId="0" fillId="0" borderId="0" xfId="0" quotePrefix="1" applyNumberFormat="1" applyFont="1"/>
    <xf numFmtId="164" fontId="4" fillId="0" borderId="0" xfId="45" applyFont="1" applyBorder="1" applyAlignment="1">
      <alignment horizontal="center"/>
    </xf>
    <xf numFmtId="14" fontId="0" fillId="3" borderId="0" xfId="0" applyNumberFormat="1" applyFont="1" applyFill="1"/>
    <xf numFmtId="10" fontId="0" fillId="0" borderId="0" xfId="0" applyNumberFormat="1"/>
    <xf numFmtId="14" fontId="0" fillId="0" borderId="0" xfId="0" applyNumberFormat="1" applyAlignment="1">
      <alignment horizontal="center" vertical="center"/>
    </xf>
    <xf numFmtId="10" fontId="0" fillId="0" borderId="0" xfId="44" applyNumberFormat="1" applyFont="1" applyAlignment="1">
      <alignment horizontal="right" vertical="center"/>
    </xf>
    <xf numFmtId="10" fontId="17" fillId="0" borderId="0" xfId="44" applyNumberFormat="1" applyFont="1" applyAlignment="1">
      <alignment horizontal="right"/>
    </xf>
    <xf numFmtId="0" fontId="0" fillId="2" borderId="0" xfId="0" applyFont="1" applyFill="1"/>
    <xf numFmtId="0" fontId="0" fillId="2" borderId="0" xfId="0" quotePrefix="1" applyFont="1" applyFill="1"/>
    <xf numFmtId="0" fontId="0" fillId="2" borderId="0" xfId="0" applyFont="1" applyFill="1" applyBorder="1"/>
    <xf numFmtId="10" fontId="4" fillId="39" borderId="0" xfId="44" applyNumberFormat="1" applyFont="1" applyFill="1" applyBorder="1" applyAlignment="1">
      <alignment horizontal="center"/>
    </xf>
    <xf numFmtId="0" fontId="0" fillId="0" borderId="4" xfId="0" applyFont="1" applyBorder="1"/>
    <xf numFmtId="0" fontId="28" fillId="0" borderId="32" xfId="0" applyFont="1" applyBorder="1" applyAlignment="1">
      <alignment vertical="center" wrapText="1"/>
    </xf>
    <xf numFmtId="0" fontId="0" fillId="0" borderId="33" xfId="0" applyBorder="1"/>
    <xf numFmtId="0" fontId="28" fillId="0" borderId="22" xfId="0" applyFont="1" applyBorder="1" applyAlignment="1">
      <alignment vertical="center" wrapText="1"/>
    </xf>
    <xf numFmtId="0" fontId="28" fillId="0" borderId="35" xfId="0" applyFont="1" applyBorder="1" applyAlignment="1">
      <alignment vertical="center" wrapText="1"/>
    </xf>
    <xf numFmtId="0" fontId="0" fillId="0" borderId="36" xfId="0" applyBorder="1"/>
    <xf numFmtId="2" fontId="0" fillId="0" borderId="33" xfId="0" applyNumberFormat="1" applyBorder="1"/>
    <xf numFmtId="10" fontId="0" fillId="41" borderId="33" xfId="44" applyNumberFormat="1" applyFont="1" applyFill="1" applyBorder="1"/>
    <xf numFmtId="10" fontId="0" fillId="41" borderId="34" xfId="44" applyNumberFormat="1" applyFont="1" applyFill="1" applyBorder="1"/>
    <xf numFmtId="10" fontId="0" fillId="41" borderId="0" xfId="44" applyNumberFormat="1" applyFont="1" applyFill="1" applyBorder="1"/>
    <xf numFmtId="10" fontId="0" fillId="41" borderId="23" xfId="44" applyNumberFormat="1" applyFont="1" applyFill="1" applyBorder="1"/>
    <xf numFmtId="10" fontId="0" fillId="41" borderId="36" xfId="44" applyNumberFormat="1" applyFont="1" applyFill="1" applyBorder="1"/>
    <xf numFmtId="10" fontId="0" fillId="41" borderId="37" xfId="44" applyNumberFormat="1" applyFont="1" applyFill="1" applyBorder="1"/>
    <xf numFmtId="10" fontId="0" fillId="0" borderId="0" xfId="44" applyNumberFormat="1" applyFont="1"/>
    <xf numFmtId="0" fontId="29" fillId="0" borderId="0" xfId="0" applyFont="1" applyFill="1" applyAlignment="1">
      <alignment horizontal="center"/>
    </xf>
    <xf numFmtId="0" fontId="30" fillId="0" borderId="0" xfId="43" applyNumberFormat="1" applyFont="1" applyFill="1" applyBorder="1" applyAlignment="1" applyProtection="1">
      <alignment horizontal="center"/>
    </xf>
    <xf numFmtId="0" fontId="31" fillId="0" borderId="0" xfId="0" applyFont="1" applyFill="1" applyAlignment="1">
      <alignment horizontal="center"/>
    </xf>
    <xf numFmtId="167" fontId="31" fillId="0" borderId="0" xfId="0" applyNumberFormat="1" applyFont="1" applyFill="1" applyAlignment="1">
      <alignment horizontal="center"/>
    </xf>
    <xf numFmtId="10" fontId="31" fillId="0" borderId="0" xfId="0" applyNumberFormat="1" applyFont="1" applyFill="1" applyAlignment="1">
      <alignment horizontal="center"/>
    </xf>
    <xf numFmtId="0" fontId="32" fillId="0" borderId="0" xfId="42" applyFont="1" applyFill="1" applyAlignment="1">
      <alignment horizontal="center"/>
    </xf>
    <xf numFmtId="0" fontId="31" fillId="0" borderId="0" xfId="0" applyFont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lp_column_header" xfId="43" xr:uid="{00000000-0005-0000-0000-000019000000}"/>
    <cellStyle name="Calculation" xfId="11" builtinId="22" customBuiltin="1"/>
    <cellStyle name="Check Cell" xfId="13" builtinId="23" customBuiltin="1"/>
    <cellStyle name="Comma" xfId="45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7000000}"/>
    <cellStyle name="Note" xfId="15" builtinId="10" customBuiltin="1"/>
    <cellStyle name="Output" xfId="10" builtinId="21" customBuiltin="1"/>
    <cellStyle name="Percent" xfId="44" builtinId="5"/>
    <cellStyle name="Title" xfId="1" builtinId="15" customBuiltin="1"/>
    <cellStyle name="Total" xfId="17" builtinId="25" customBuiltin="1"/>
    <cellStyle name="Warning Text" xfId="14" builtinId="11" customBuiltin="1"/>
  </cellStyles>
  <dxfs count="70">
    <dxf>
      <fill>
        <patternFill>
          <bgColor rgb="FFFFC7CE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C7CE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C7CE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C7CE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C7CE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C7CE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C7CE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C7CE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C7CE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C7CE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C7CE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C7CE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C7CE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C7CE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C7CE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C7CE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C7CE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C7CE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C7CE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C7CE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C7CE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C7CE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C7CE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C7CE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C7CE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C7CE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C7CE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C7CE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C7CE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C7CE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C7CE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C7CE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C7CE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C7CE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C7CE"/>
        </patternFill>
      </fill>
    </dxf>
    <dxf>
      <font>
        <b/>
        <i val="0"/>
      </font>
      <fill>
        <patternFill>
          <bgColor rgb="FFFF0000"/>
        </patternFill>
      </fill>
    </dxf>
  </dxfs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acros/vbGif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Hoja2"/>
      <sheetName val="Hoja3"/>
      <sheetName val="vbGif"/>
    </sheetNames>
    <definedNames>
      <definedName name="FechaTR"/>
    </definedNames>
    <sheetDataSet>
      <sheetData sheetId="0"/>
      <sheetData sheetId="1"/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57"/>
  <sheetViews>
    <sheetView showGridLines="0" tabSelected="1" workbookViewId="0">
      <selection activeCell="F39" sqref="F39"/>
    </sheetView>
  </sheetViews>
  <sheetFormatPr defaultRowHeight="15" x14ac:dyDescent="0.25"/>
  <cols>
    <col min="1" max="7" width="10.5703125" bestFit="1" customWidth="1"/>
    <col min="8" max="8" width="9.5703125" bestFit="1" customWidth="1"/>
    <col min="9" max="10" width="10.5703125" bestFit="1" customWidth="1"/>
    <col min="11" max="11" width="11.85546875" bestFit="1" customWidth="1"/>
    <col min="12" max="12" width="10.5703125" bestFit="1" customWidth="1"/>
    <col min="13" max="13" width="11.85546875" bestFit="1" customWidth="1"/>
    <col min="14" max="14" width="10.140625" bestFit="1" customWidth="1"/>
    <col min="15" max="15" width="11.85546875" bestFit="1" customWidth="1"/>
    <col min="16" max="16" width="10.42578125" bestFit="1" customWidth="1"/>
    <col min="17" max="17" width="11.140625" bestFit="1" customWidth="1"/>
    <col min="18" max="18" width="10.5703125" bestFit="1" customWidth="1"/>
    <col min="19" max="19" width="12.42578125" bestFit="1" customWidth="1"/>
    <col min="20" max="20" width="10.42578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s="1">
        <f>Input!$B$3</f>
        <v>44286</v>
      </c>
      <c r="B2" s="18">
        <f>'CURVAS EUR'!Z4</f>
        <v>1</v>
      </c>
      <c r="C2" s="1">
        <f>'CURVAS EUR'!AV4</f>
        <v>44286</v>
      </c>
      <c r="D2" s="2">
        <f>'CURVAS EUR'!AW4</f>
        <v>1</v>
      </c>
      <c r="E2" s="1">
        <f>'CURVAS EUR'!BR4</f>
        <v>44286</v>
      </c>
      <c r="F2" s="2">
        <f>'CURVAS EUR'!BS4</f>
        <v>1</v>
      </c>
      <c r="G2" s="1">
        <f>Input!$B$3</f>
        <v>44286</v>
      </c>
      <c r="H2" s="2">
        <f>'CURVAS EUR'!CO4</f>
        <v>1</v>
      </c>
      <c r="I2" s="1">
        <f>'CURVAS EUR'!DJ4</f>
        <v>44286</v>
      </c>
      <c r="J2" s="2">
        <f>'CURVAS EUR'!DK4</f>
        <v>1</v>
      </c>
      <c r="K2" s="1">
        <f>'CURVAS EUR'!AJ5</f>
        <v>44287</v>
      </c>
      <c r="L2" s="2">
        <f>'CURVAS EUR'!AK5</f>
        <v>-0.56113199999999996</v>
      </c>
      <c r="M2" s="1">
        <f>'CURVAS EUR'!BG5</f>
        <v>44287</v>
      </c>
      <c r="N2" s="2">
        <f>'CURVAS EUR'!BH5</f>
        <v>-0.56113199999999996</v>
      </c>
      <c r="O2" s="1">
        <f>'CURVAS EUR'!CC5</f>
        <v>44287</v>
      </c>
      <c r="P2" s="2">
        <f>'CURVAS EUR'!CD5</f>
        <v>-0.56113199999999996</v>
      </c>
      <c r="Q2" s="1">
        <f>'CURVAS EUR'!CY5</f>
        <v>44287</v>
      </c>
      <c r="R2" s="2">
        <f>'CURVAS EUR'!CZ5</f>
        <v>-0.56113199999999996</v>
      </c>
      <c r="S2" s="1">
        <f>'CURVAS EUR'!DU5</f>
        <v>44287</v>
      </c>
      <c r="T2" s="2">
        <f>'CURVAS EUR'!DV5</f>
        <v>-0.49053200000000002</v>
      </c>
    </row>
    <row r="3" spans="1:20" x14ac:dyDescent="0.25">
      <c r="A3" s="120">
        <f>'CURVAS EUR'!Y5</f>
        <v>44287</v>
      </c>
      <c r="B3" s="18">
        <f>'CURVAS EUR'!Z5</f>
        <v>1.000015417</v>
      </c>
      <c r="C3" s="1">
        <f>'CURVAS EUR'!AV5</f>
        <v>44287</v>
      </c>
      <c r="D3" s="2">
        <f>'CURVAS EUR'!AW5</f>
        <v>1.000015417</v>
      </c>
      <c r="E3" s="1">
        <f>'CURVAS EUR'!BR5</f>
        <v>44287</v>
      </c>
      <c r="F3" s="2">
        <f>'CURVAS EUR'!BS5</f>
        <v>1.000015417</v>
      </c>
      <c r="G3" s="1">
        <f>'CURVAS EUR'!CN5</f>
        <v>44287</v>
      </c>
      <c r="H3" s="2">
        <f>'CURVAS EUR'!CO5</f>
        <v>1.000015417</v>
      </c>
      <c r="I3" s="1">
        <f>'CURVAS EUR'!DJ5</f>
        <v>44287</v>
      </c>
      <c r="J3" s="2">
        <f>'CURVAS EUR'!DK5</f>
        <v>1.000013472</v>
      </c>
      <c r="K3" s="1">
        <f>'CURVAS EUR'!AJ6</f>
        <v>44288</v>
      </c>
      <c r="L3" s="2">
        <f>'CURVAS EUR'!AK6</f>
        <v>-0.51492400000000005</v>
      </c>
      <c r="M3" s="1">
        <f>'CURVAS EUR'!BG6</f>
        <v>44288</v>
      </c>
      <c r="N3" s="2">
        <f>'CURVAS EUR'!BH6</f>
        <v>-0.51492400000000005</v>
      </c>
      <c r="O3" s="1">
        <f>'CURVAS EUR'!CC6</f>
        <v>44288</v>
      </c>
      <c r="P3" s="2">
        <f>'CURVAS EUR'!CD6</f>
        <v>-0.51492400000000005</v>
      </c>
      <c r="Q3" s="1">
        <f>'CURVAS EUR'!CY6</f>
        <v>44288</v>
      </c>
      <c r="R3" s="2">
        <f>'CURVAS EUR'!CZ6</f>
        <v>-0.51492400000000005</v>
      </c>
      <c r="S3" s="1">
        <f>'CURVAS EUR'!DU6</f>
        <v>44288</v>
      </c>
      <c r="T3" s="2">
        <f>'CURVAS EUR'!DV6</f>
        <v>-0.48970000000000002</v>
      </c>
    </row>
    <row r="4" spans="1:20" x14ac:dyDescent="0.25">
      <c r="A4" s="1">
        <f>'CURVAS EUR'!Y6</f>
        <v>44288</v>
      </c>
      <c r="B4" s="18">
        <f>'CURVAS EUR'!Z6</f>
        <v>1.000084867</v>
      </c>
      <c r="C4" s="1">
        <f>'CURVAS EUR'!AV6</f>
        <v>44288</v>
      </c>
      <c r="D4" s="2">
        <f>'CURVAS EUR'!AW6</f>
        <v>1.000084867</v>
      </c>
      <c r="E4" s="1">
        <f>'CURVAS EUR'!BR6</f>
        <v>44288</v>
      </c>
      <c r="F4" s="2">
        <f>'CURVAS EUR'!BS6</f>
        <v>1.000084867</v>
      </c>
      <c r="G4" s="1">
        <f>'CURVAS EUR'!CN6</f>
        <v>44288</v>
      </c>
      <c r="H4" s="2">
        <f>'CURVAS EUR'!CO6</f>
        <v>1.000084867</v>
      </c>
      <c r="I4" s="1">
        <f>'CURVAS EUR'!DJ6</f>
        <v>44288</v>
      </c>
      <c r="J4" s="2">
        <f>'CURVAS EUR'!DK6</f>
        <v>1.0000807</v>
      </c>
      <c r="K4" s="1">
        <f>'CURVAS EUR'!AJ7</f>
        <v>44295</v>
      </c>
      <c r="L4" s="2">
        <f>'CURVAS EUR'!AK7</f>
        <v>-0.516625</v>
      </c>
      <c r="M4" s="1">
        <f>'CURVAS EUR'!BG7</f>
        <v>44295</v>
      </c>
      <c r="N4" s="2">
        <f>'CURVAS EUR'!BH7</f>
        <v>-0.50325699999999995</v>
      </c>
      <c r="O4" s="1">
        <f>'CURVAS EUR'!CC7</f>
        <v>44295</v>
      </c>
      <c r="P4" s="2">
        <f>'CURVAS EUR'!CD7</f>
        <v>-0.49932900000000002</v>
      </c>
      <c r="Q4" s="1">
        <f>'CURVAS EUR'!CY8</f>
        <v>44319</v>
      </c>
      <c r="R4" s="2">
        <f>'CURVAS EUR'!CZ8</f>
        <v>-0.49019299999999999</v>
      </c>
      <c r="S4" s="1">
        <f>'CURVAS EUR'!DU7</f>
        <v>44295</v>
      </c>
      <c r="T4" s="2">
        <f>'CURVAS EUR'!DV7</f>
        <v>-0.48907200000000001</v>
      </c>
    </row>
    <row r="5" spans="1:20" x14ac:dyDescent="0.25">
      <c r="A5" s="1">
        <f>'CURVAS EUR'!Y7</f>
        <v>44295</v>
      </c>
      <c r="B5" s="18">
        <f>'CURVAS EUR'!Z7</f>
        <v>1.000184497</v>
      </c>
      <c r="C5" s="1">
        <f>'CURVAS EUR'!AV7</f>
        <v>44295</v>
      </c>
      <c r="D5" s="2">
        <f>'CURVAS EUR'!AW7</f>
        <v>1.0001797109999999</v>
      </c>
      <c r="E5" s="1">
        <f>'CURVAS EUR'!BR7</f>
        <v>44295</v>
      </c>
      <c r="F5" s="2">
        <f>'CURVAS EUR'!BS7</f>
        <v>1.0001783049999999</v>
      </c>
      <c r="G5" s="1">
        <f>'CURVAS EUR'!CN7</f>
        <v>44295</v>
      </c>
      <c r="H5" s="2">
        <f>'CURVAS EUR'!CO7</f>
        <v>1.0001778100000001</v>
      </c>
      <c r="I5" s="1">
        <f>'CURVAS EUR'!DJ7</f>
        <v>44295</v>
      </c>
      <c r="J5" s="2">
        <f>'CURVAS EUR'!DK7</f>
        <v>1.0001746330000001</v>
      </c>
      <c r="K5" s="1">
        <f>'CURVAS EUR'!AJ8</f>
        <v>44319</v>
      </c>
      <c r="L5" s="2">
        <f>'CURVAS EUR'!AK8</f>
        <v>-0.55437700000000001</v>
      </c>
      <c r="M5" s="1">
        <f>'CURVAS EUR'!BG8</f>
        <v>44319</v>
      </c>
      <c r="N5" s="2">
        <f>'CURVAS EUR'!BH8</f>
        <v>-0.51482399999999995</v>
      </c>
      <c r="O5" s="1">
        <f>'CURVAS EUR'!CC8</f>
        <v>44319</v>
      </c>
      <c r="P5" s="2">
        <f>'CURVAS EUR'!CD8</f>
        <v>-0.49690600000000001</v>
      </c>
      <c r="Q5" s="1">
        <f>'CURVAS EUR'!CY9</f>
        <v>44349</v>
      </c>
      <c r="R5" s="2">
        <f>'CURVAS EUR'!CZ9</f>
        <v>-0.489923</v>
      </c>
      <c r="S5" s="1">
        <f>'CURVAS EUR'!DU8</f>
        <v>44319</v>
      </c>
      <c r="T5" s="2">
        <f>'CURVAS EUR'!DV8</f>
        <v>-0.48963200000000001</v>
      </c>
    </row>
    <row r="6" spans="1:20" x14ac:dyDescent="0.25">
      <c r="A6" s="1">
        <f>'CURVAS EUR'!Y8</f>
        <v>44319</v>
      </c>
      <c r="B6" s="18">
        <f>'CURVAS EUR'!Z8</f>
        <v>1.0005484549999999</v>
      </c>
      <c r="C6" s="1">
        <f>'CURVAS EUR'!AV8</f>
        <v>44319</v>
      </c>
      <c r="D6" s="2">
        <f>'CURVAS EUR'!AW8</f>
        <v>1.000509213</v>
      </c>
      <c r="E6" s="1">
        <f>'CURVAS EUR'!BR8</f>
        <v>44319</v>
      </c>
      <c r="F6" s="2">
        <f>'CURVAS EUR'!BS8</f>
        <v>1.0004914410000001</v>
      </c>
      <c r="G6" s="1">
        <f>'CURVAS EUR'!CN8</f>
        <v>44319</v>
      </c>
      <c r="H6" s="2">
        <f>'CURVAS EUR'!CO8</f>
        <v>1.000484784</v>
      </c>
      <c r="I6" s="1">
        <f>'CURVAS EUR'!DJ8</f>
        <v>44319</v>
      </c>
      <c r="J6" s="2">
        <f>'CURVAS EUR'!DK8</f>
        <v>1.0004842279999999</v>
      </c>
      <c r="K6" s="1">
        <f>'CURVAS EUR'!AJ9</f>
        <v>44349</v>
      </c>
      <c r="L6" s="2">
        <f>'CURVAS EUR'!AK9</f>
        <v>-0.55821600000000005</v>
      </c>
      <c r="M6" s="1">
        <f>'CURVAS EUR'!BG9</f>
        <v>44349</v>
      </c>
      <c r="N6" s="2">
        <f>'CURVAS EUR'!BH9</f>
        <v>-0.533501</v>
      </c>
      <c r="O6" s="1">
        <f>'CURVAS EUR'!CC9</f>
        <v>44349</v>
      </c>
      <c r="P6" s="2">
        <f>'CURVAS EUR'!CD9</f>
        <v>-0.50286600000000004</v>
      </c>
      <c r="Q6" s="1">
        <f>'CURVAS EUR'!CY10</f>
        <v>44379</v>
      </c>
      <c r="R6" s="2">
        <f>'CURVAS EUR'!CZ10</f>
        <v>-0.49081999999999998</v>
      </c>
      <c r="S6" s="1">
        <f>'CURVAS EUR'!DU9</f>
        <v>44349</v>
      </c>
      <c r="T6" s="2">
        <f>'CURVAS EUR'!DV9</f>
        <v>-0.489757</v>
      </c>
    </row>
    <row r="7" spans="1:20" x14ac:dyDescent="0.25">
      <c r="A7" s="1">
        <f>'CURVAS EUR'!Y9</f>
        <v>44349</v>
      </c>
      <c r="B7" s="18">
        <f>'CURVAS EUR'!Z9</f>
        <v>1.001043422</v>
      </c>
      <c r="C7" s="1">
        <f>'CURVAS EUR'!AV9</f>
        <v>44349</v>
      </c>
      <c r="D7" s="2">
        <f>'CURVAS EUR'!AW9</f>
        <v>1.0009970779999999</v>
      </c>
      <c r="E7" s="1">
        <f>'CURVAS EUR'!BR9</f>
        <v>44349</v>
      </c>
      <c r="F7" s="2">
        <f>'CURVAS EUR'!BS9</f>
        <v>1.0009396509999999</v>
      </c>
      <c r="G7" s="1">
        <f>'CURVAS EUR'!CN9</f>
        <v>44349</v>
      </c>
      <c r="H7" s="2">
        <f>'CURVAS EUR'!CO9</f>
        <v>1.000915394</v>
      </c>
      <c r="I7" s="1">
        <f>'CURVAS EUR'!DJ9</f>
        <v>44349</v>
      </c>
      <c r="J7" s="2">
        <f>'CURVAS EUR'!DK9</f>
        <v>1.0009150840000001</v>
      </c>
      <c r="K7" s="1">
        <f>'CURVAS EUR'!AJ10</f>
        <v>44379</v>
      </c>
      <c r="L7" s="2">
        <f>'CURVAS EUR'!AK10</f>
        <v>-0.56006</v>
      </c>
      <c r="M7" s="1">
        <f>'CURVAS EUR'!BG10</f>
        <v>44379</v>
      </c>
      <c r="N7" s="2">
        <f>'CURVAS EUR'!BH10</f>
        <v>-0.54253600000000002</v>
      </c>
      <c r="O7" s="1">
        <f>'CURVAS EUR'!CC10</f>
        <v>44379</v>
      </c>
      <c r="P7" s="2">
        <f>'CURVAS EUR'!CD10</f>
        <v>-0.50794499999999998</v>
      </c>
      <c r="Q7" s="1">
        <f>'CURVAS EUR'!CY11</f>
        <v>44473</v>
      </c>
      <c r="R7" s="2">
        <f>'CURVAS EUR'!CZ11</f>
        <v>-0.493423</v>
      </c>
      <c r="S7" s="1">
        <f>'CURVAS EUR'!DU10</f>
        <v>44379</v>
      </c>
      <c r="T7" s="2">
        <f>'CURVAS EUR'!DV10</f>
        <v>-0.49170700000000001</v>
      </c>
    </row>
    <row r="8" spans="1:20" x14ac:dyDescent="0.25">
      <c r="A8" s="1">
        <f>'CURVAS EUR'!Y10</f>
        <v>44379</v>
      </c>
      <c r="B8" s="18">
        <f>'CURVAS EUR'!Z10</f>
        <v>1.001493677</v>
      </c>
      <c r="C8" s="1">
        <f>'CURVAS EUR'!AV10</f>
        <v>44379</v>
      </c>
      <c r="D8" s="2">
        <f>'CURVAS EUR'!AW10</f>
        <v>1.0014467789999999</v>
      </c>
      <c r="E8" s="1">
        <f>'CURVAS EUR'!BR10</f>
        <v>44379</v>
      </c>
      <c r="F8" s="2">
        <f>'CURVAS EUR'!BS10</f>
        <v>1.001354238</v>
      </c>
      <c r="G8" s="1">
        <f>'CURVAS EUR'!CN10</f>
        <v>44379</v>
      </c>
      <c r="H8" s="2">
        <f>'CURVAS EUR'!CO10</f>
        <v>1.0013084379999999</v>
      </c>
      <c r="I8" s="1">
        <f>'CURVAS EUR'!DJ10</f>
        <v>44379</v>
      </c>
      <c r="J8" s="2">
        <f>'CURVAS EUR'!DK10</f>
        <v>1.0013108100000001</v>
      </c>
      <c r="K8" s="1">
        <f>'CURVAS EUR'!AJ11</f>
        <v>44473</v>
      </c>
      <c r="L8" s="2">
        <f>'CURVAS EUR'!AK11</f>
        <v>-0.56630100000000005</v>
      </c>
      <c r="M8" s="1">
        <f>'CURVAS EUR'!BG11</f>
        <v>44473</v>
      </c>
      <c r="N8" s="2">
        <f>'CURVAS EUR'!BH11</f>
        <v>-0.54355500000000001</v>
      </c>
      <c r="O8" s="1">
        <f>'CURVAS EUR'!CC11</f>
        <v>44473</v>
      </c>
      <c r="P8" s="2">
        <f>'CURVAS EUR'!CD11</f>
        <v>-0.51441099999999995</v>
      </c>
      <c r="Q8" s="1">
        <f>'CURVAS EUR'!CY12</f>
        <v>44564</v>
      </c>
      <c r="R8" s="2">
        <f>'CURVAS EUR'!CZ12</f>
        <v>-0.493647</v>
      </c>
      <c r="S8" s="1">
        <f>'CURVAS EUR'!DU11</f>
        <v>44473</v>
      </c>
      <c r="T8" s="2">
        <f>'CURVAS EUR'!DV11</f>
        <v>-0.49500499999999997</v>
      </c>
    </row>
    <row r="9" spans="1:20" x14ac:dyDescent="0.25">
      <c r="A9" s="1">
        <f>'CURVAS EUR'!Y11</f>
        <v>44473</v>
      </c>
      <c r="B9" s="18">
        <f>'CURVAS EUR'!Z11</f>
        <v>1.002945016</v>
      </c>
      <c r="C9" s="1">
        <f>'CURVAS EUR'!AV11</f>
        <v>44473</v>
      </c>
      <c r="D9" s="2">
        <f>'CURVAS EUR'!AW11</f>
        <v>1.0028262370000001</v>
      </c>
      <c r="E9" s="1">
        <f>'CURVAS EUR'!BR11</f>
        <v>44473</v>
      </c>
      <c r="F9" s="2">
        <f>'CURVAS EUR'!BS11</f>
        <v>1.002674106</v>
      </c>
      <c r="G9" s="1">
        <f>'CURVAS EUR'!CN11</f>
        <v>44473</v>
      </c>
      <c r="H9" s="2">
        <f>'CURVAS EUR'!CO11</f>
        <v>1.0025645919999999</v>
      </c>
      <c r="I9" s="1">
        <f>'CURVAS EUR'!DJ11</f>
        <v>44473</v>
      </c>
      <c r="J9" s="2">
        <f>'CURVAS EUR'!DK11</f>
        <v>1.002572845</v>
      </c>
      <c r="K9" s="1">
        <f>'CURVAS EUR'!AJ12</f>
        <v>44564</v>
      </c>
      <c r="L9" s="2">
        <f>'CURVAS EUR'!AK12</f>
        <v>-0.56378300000000003</v>
      </c>
      <c r="M9" s="1">
        <f>'CURVAS EUR'!BG12</f>
        <v>44564</v>
      </c>
      <c r="N9" s="2">
        <f>'CURVAS EUR'!BH12</f>
        <v>-0.54627700000000001</v>
      </c>
      <c r="O9" s="1">
        <f>'CURVAS EUR'!CC12</f>
        <v>44564</v>
      </c>
      <c r="P9" s="2">
        <f>'CURVAS EUR'!CD12</f>
        <v>-0.51349400000000001</v>
      </c>
      <c r="Q9" s="1">
        <f>'CURVAS EUR'!CY13</f>
        <v>44655</v>
      </c>
      <c r="R9" s="2">
        <f>'CURVAS EUR'!CZ13</f>
        <v>-0.49111399999999999</v>
      </c>
      <c r="S9" s="1">
        <f>'CURVAS EUR'!DU12</f>
        <v>44564</v>
      </c>
      <c r="T9" s="2">
        <f>'CURVAS EUR'!DV12</f>
        <v>-0.498338</v>
      </c>
    </row>
    <row r="10" spans="1:20" x14ac:dyDescent="0.25">
      <c r="A10" s="1">
        <f>'CURVAS EUR'!Y12</f>
        <v>44564</v>
      </c>
      <c r="B10" s="18">
        <f>'CURVAS EUR'!Z12</f>
        <v>1.0043621250000001</v>
      </c>
      <c r="C10" s="1">
        <f>'CURVAS EUR'!AV12</f>
        <v>44564</v>
      </c>
      <c r="D10" s="2">
        <f>'CURVAS EUR'!AW12</f>
        <v>1.0042260169999999</v>
      </c>
      <c r="E10" s="1">
        <f>'CURVAS EUR'!BR12</f>
        <v>44564</v>
      </c>
      <c r="F10" s="2">
        <f>'CURVAS EUR'!BS12</f>
        <v>1.00397125</v>
      </c>
      <c r="G10" s="1">
        <f>'CURVAS EUR'!CN12</f>
        <v>44564</v>
      </c>
      <c r="H10" s="2">
        <f>'CURVAS EUR'!CO12</f>
        <v>1.0038170799999999</v>
      </c>
      <c r="I10" s="120">
        <f>'CURVAS EUR'!DJ12</f>
        <v>44564</v>
      </c>
      <c r="J10" s="2">
        <f>'CURVAS EUR'!DK12</f>
        <v>1.0038535159999999</v>
      </c>
      <c r="K10" s="1">
        <f>'CURVAS EUR'!AJ13</f>
        <v>44655</v>
      </c>
      <c r="L10" s="2">
        <f>'CURVAS EUR'!AK13</f>
        <v>-0.56542700000000001</v>
      </c>
      <c r="M10" s="1">
        <f>'CURVAS EUR'!BG13</f>
        <v>44655</v>
      </c>
      <c r="N10" s="2">
        <f>'CURVAS EUR'!BH13</f>
        <v>-0.54739899999999997</v>
      </c>
      <c r="O10" s="1">
        <f>'CURVAS EUR'!CC13</f>
        <v>44655</v>
      </c>
      <c r="P10" s="2">
        <f>'CURVAS EUR'!CD13</f>
        <v>-0.51539299999999999</v>
      </c>
      <c r="Q10" s="1">
        <f>'CURVAS EUR'!CY14</f>
        <v>44746</v>
      </c>
      <c r="R10" s="2">
        <f>'CURVAS EUR'!CZ14</f>
        <v>-0.48585099999999998</v>
      </c>
      <c r="S10" s="1">
        <f>'CURVAS EUR'!DU13</f>
        <v>44655</v>
      </c>
      <c r="T10" s="2">
        <f>'CURVAS EUR'!DV13</f>
        <v>-0.49968299999999999</v>
      </c>
    </row>
    <row r="11" spans="1:20" x14ac:dyDescent="0.25">
      <c r="A11" s="1">
        <f>'CURVAS EUR'!Y13</f>
        <v>44655</v>
      </c>
      <c r="B11" s="18">
        <f>'CURVAS EUR'!Z13</f>
        <v>1.0057801669999999</v>
      </c>
      <c r="C11" s="1">
        <f>'CURVAS EUR'!AV13</f>
        <v>44655</v>
      </c>
      <c r="D11" s="2">
        <f>'CURVAS EUR'!AW13</f>
        <v>1.0055948539999999</v>
      </c>
      <c r="E11" s="1">
        <f>'CURVAS EUR'!BR13</f>
        <v>44655</v>
      </c>
      <c r="F11" s="2">
        <f>'CURVAS EUR'!BS13</f>
        <v>1.0052660170000001</v>
      </c>
      <c r="G11" s="1">
        <f>'CURVAS EUR'!CN13</f>
        <v>44655</v>
      </c>
      <c r="H11" s="2">
        <f>'CURVAS EUR'!CO13</f>
        <v>1.0050167080000001</v>
      </c>
      <c r="I11" s="1">
        <f>'CURVAS EUR'!DJ13</f>
        <v>44655</v>
      </c>
      <c r="J11" s="2">
        <f>'CURVAS EUR'!DK13</f>
        <v>1.0051046880000001</v>
      </c>
      <c r="K11" s="1">
        <f>'CURVAS EUR'!AJ14</f>
        <v>44746</v>
      </c>
      <c r="L11" s="2">
        <f>'CURVAS EUR'!AK14</f>
        <v>-0.56385399999999997</v>
      </c>
      <c r="M11" s="1">
        <f>'CURVAS EUR'!BG14</f>
        <v>44746</v>
      </c>
      <c r="N11" s="2">
        <f>'CURVAS EUR'!BH14</f>
        <v>-0.545485</v>
      </c>
      <c r="O11" s="1">
        <f>'CURVAS EUR'!CC14</f>
        <v>44746</v>
      </c>
      <c r="P11" s="2">
        <f>'CURVAS EUR'!CD14</f>
        <v>-0.51263099999999995</v>
      </c>
      <c r="Q11" s="1">
        <f>'CURVAS EUR'!CY15</f>
        <v>44837</v>
      </c>
      <c r="R11" s="2">
        <f>'CURVAS EUR'!CZ15</f>
        <v>-0.47831400000000002</v>
      </c>
      <c r="S11" s="1">
        <f>'CURVAS EUR'!DU14</f>
        <v>44746</v>
      </c>
      <c r="T11" s="2">
        <f>'CURVAS EUR'!DV14</f>
        <v>-0.501529</v>
      </c>
    </row>
    <row r="12" spans="1:20" x14ac:dyDescent="0.25">
      <c r="A12" s="1">
        <f>'CURVAS EUR'!Y14</f>
        <v>44746</v>
      </c>
      <c r="B12" s="18">
        <f>'CURVAS EUR'!Z14</f>
        <v>1.0071828679999999</v>
      </c>
      <c r="C12" s="1">
        <f>'CURVAS EUR'!AV14</f>
        <v>44746</v>
      </c>
      <c r="D12" s="2">
        <f>'CURVAS EUR'!AW14</f>
        <v>1.0069474190000001</v>
      </c>
      <c r="E12" s="1">
        <f>'CURVAS EUR'!BR14</f>
        <v>44746</v>
      </c>
      <c r="F12" s="2">
        <f>'CURVAS EUR'!BS14</f>
        <v>1.006526536</v>
      </c>
      <c r="G12" s="1">
        <f>'CURVAS EUR'!CN14</f>
        <v>44746</v>
      </c>
      <c r="H12" s="2">
        <f>'CURVAS EUR'!CO14</f>
        <v>1.0061837060000001</v>
      </c>
      <c r="I12" s="1">
        <f>'CURVAS EUR'!DJ14</f>
        <v>44746</v>
      </c>
      <c r="J12" s="2">
        <f>'CURVAS EUR'!DK14</f>
        <v>1.0063843809999999</v>
      </c>
      <c r="K12" s="1">
        <f>'CURVAS EUR'!AJ15</f>
        <v>44837</v>
      </c>
      <c r="L12" s="2">
        <f>'CURVAS EUR'!AK15</f>
        <v>-0.56243600000000005</v>
      </c>
      <c r="M12" s="1">
        <f>'CURVAS EUR'!BG15</f>
        <v>44837</v>
      </c>
      <c r="N12" s="2">
        <f>'CURVAS EUR'!BH15</f>
        <v>-0.54423200000000005</v>
      </c>
      <c r="O12" s="1">
        <f>'CURVAS EUR'!CC15</f>
        <v>44837</v>
      </c>
      <c r="P12" s="2">
        <f>'CURVAS EUR'!CD15</f>
        <v>-0.50905</v>
      </c>
      <c r="Q12" s="1">
        <f>'CURVAS EUR'!CY16</f>
        <v>44928</v>
      </c>
      <c r="R12" s="2">
        <f>'CURVAS EUR'!CZ16</f>
        <v>-0.46889999999999998</v>
      </c>
      <c r="S12" s="1">
        <f>'CURVAS EUR'!DU15</f>
        <v>44837</v>
      </c>
      <c r="T12" s="2">
        <f>'CURVAS EUR'!DV15</f>
        <v>-0.50253199999999998</v>
      </c>
    </row>
    <row r="13" spans="1:20" x14ac:dyDescent="0.25">
      <c r="A13" s="1">
        <f>'CURVAS EUR'!Y15</f>
        <v>44837</v>
      </c>
      <c r="B13" s="18">
        <f>'CURVAS EUR'!Z15</f>
        <v>1.008597551</v>
      </c>
      <c r="C13" s="1">
        <f>'CURVAS EUR'!AV15</f>
        <v>44837</v>
      </c>
      <c r="D13" s="2">
        <f>'CURVAS EUR'!AW15</f>
        <v>1.0083173569999999</v>
      </c>
      <c r="E13" s="1">
        <f>'CURVAS EUR'!BR15</f>
        <v>44837</v>
      </c>
      <c r="F13" s="2">
        <f>'CURVAS EUR'!BS15</f>
        <v>1.0077762189999999</v>
      </c>
      <c r="G13" s="1">
        <f>'CURVAS EUR'!CN15</f>
        <v>44837</v>
      </c>
      <c r="H13" s="2">
        <f>'CURVAS EUR'!CO15</f>
        <v>1.00730385</v>
      </c>
      <c r="I13" s="1">
        <f>'CURVAS EUR'!DJ15</f>
        <v>44837</v>
      </c>
      <c r="J13" s="2">
        <f>'CURVAS EUR'!DK15</f>
        <v>1.007676011</v>
      </c>
      <c r="K13" s="1">
        <f>'CURVAS EUR'!AJ16</f>
        <v>44928</v>
      </c>
      <c r="L13" s="2">
        <f>'CURVAS EUR'!AK16</f>
        <v>-0.55987100000000001</v>
      </c>
      <c r="M13" s="1">
        <f>'CURVAS EUR'!BG16</f>
        <v>44928</v>
      </c>
      <c r="N13" s="2">
        <f>'CURVAS EUR'!BH16</f>
        <v>-0.54168899999999998</v>
      </c>
      <c r="O13" s="1">
        <f>'CURVAS EUR'!CC16</f>
        <v>44928</v>
      </c>
      <c r="P13" s="2">
        <f>'CURVAS EUR'!CD16</f>
        <v>-0.50387700000000002</v>
      </c>
      <c r="Q13" s="1">
        <f>'CURVAS EUR'!CY17</f>
        <v>45019</v>
      </c>
      <c r="R13" s="2">
        <f>'CURVAS EUR'!CZ17</f>
        <v>-0.45804600000000001</v>
      </c>
      <c r="S13" s="1">
        <f>'CURVAS EUR'!DU16</f>
        <v>44928</v>
      </c>
      <c r="T13" s="2">
        <f>'CURVAS EUR'!DV16</f>
        <v>-0.50262700000000005</v>
      </c>
    </row>
    <row r="14" spans="1:20" x14ac:dyDescent="0.25">
      <c r="A14" s="1">
        <f>'CURVAS EUR'!Y16</f>
        <v>44928</v>
      </c>
      <c r="B14" s="18">
        <f>'CURVAS EUR'!Z16</f>
        <v>1.0099863259999999</v>
      </c>
      <c r="C14" s="1">
        <f>'CURVAS EUR'!AV16</f>
        <v>44928</v>
      </c>
      <c r="D14" s="2">
        <f>'CURVAS EUR'!AW16</f>
        <v>1.0096595770000001</v>
      </c>
      <c r="E14" s="1">
        <f>'CURVAS EUR'!BR16</f>
        <v>44928</v>
      </c>
      <c r="F14" s="2">
        <f>'CURVAS EUR'!BS16</f>
        <v>1.0089805700000001</v>
      </c>
      <c r="G14" s="1">
        <f>'CURVAS EUR'!CN16</f>
        <v>44928</v>
      </c>
      <c r="H14" s="2">
        <f>'CURVAS EUR'!CO16</f>
        <v>1.0083530919999999</v>
      </c>
      <c r="I14" s="1">
        <f>'CURVAS EUR'!DJ16</f>
        <v>44928</v>
      </c>
      <c r="J14" s="2">
        <f>'CURVAS EUR'!DK16</f>
        <v>1.0089581270000001</v>
      </c>
      <c r="K14" s="1">
        <f>'CURVAS EUR'!AJ17</f>
        <v>45019</v>
      </c>
      <c r="L14" s="2">
        <f>'CURVAS EUR'!AK17</f>
        <v>-0.5554</v>
      </c>
      <c r="M14" s="1">
        <f>'CURVAS EUR'!BG17</f>
        <v>45019</v>
      </c>
      <c r="N14" s="2">
        <f>'CURVAS EUR'!BH17</f>
        <v>-0.53734400000000004</v>
      </c>
      <c r="O14" s="1">
        <f>'CURVAS EUR'!CC17</f>
        <v>45019</v>
      </c>
      <c r="P14" s="2">
        <f>'CURVAS EUR'!CD17</f>
        <v>-0.49694100000000002</v>
      </c>
      <c r="Q14" s="1">
        <f>'CURVAS EUR'!CY18</f>
        <v>45110</v>
      </c>
      <c r="R14" s="2">
        <f>'CURVAS EUR'!CZ18</f>
        <v>-0.44555800000000001</v>
      </c>
      <c r="S14" s="1">
        <f>'CURVAS EUR'!DU17</f>
        <v>45019</v>
      </c>
      <c r="T14" s="2">
        <f>'CURVAS EUR'!DV17</f>
        <v>-0.50076799999999999</v>
      </c>
    </row>
    <row r="15" spans="1:20" x14ac:dyDescent="0.25">
      <c r="A15" s="1">
        <f>'CURVAS EUR'!Y17</f>
        <v>45019</v>
      </c>
      <c r="B15" s="18">
        <f>'CURVAS EUR'!Z17</f>
        <v>1.011293824</v>
      </c>
      <c r="C15" s="1">
        <f>'CURVAS EUR'!AV17</f>
        <v>45019</v>
      </c>
      <c r="D15" s="2">
        <f>'CURVAS EUR'!AW17</f>
        <v>1.0109236539999999</v>
      </c>
      <c r="E15" s="1">
        <f>'CURVAS EUR'!BR17</f>
        <v>45019</v>
      </c>
      <c r="F15" s="2">
        <f>'CURVAS EUR'!BS17</f>
        <v>1.01009612</v>
      </c>
      <c r="G15" s="1">
        <f>'CURVAS EUR'!CN17</f>
        <v>45019</v>
      </c>
      <c r="H15" s="2">
        <f>'CURVAS EUR'!CO17</f>
        <v>1.0093004109999999</v>
      </c>
      <c r="I15" s="1">
        <f>'CURVAS EUR'!DJ17</f>
        <v>45019</v>
      </c>
      <c r="J15" s="2">
        <f>'CURVAS EUR'!DK17</f>
        <v>1.010174449</v>
      </c>
      <c r="K15" s="1">
        <f>'CURVAS EUR'!AJ18</f>
        <v>45110</v>
      </c>
      <c r="L15" s="2">
        <f>'CURVAS EUR'!AK18</f>
        <v>-0.54884500000000003</v>
      </c>
      <c r="M15" s="1">
        <f>'CURVAS EUR'!BG18</f>
        <v>45110</v>
      </c>
      <c r="N15" s="2">
        <f>'CURVAS EUR'!BH18</f>
        <v>-0.53048200000000001</v>
      </c>
      <c r="O15" s="1">
        <f>'CURVAS EUR'!CC18</f>
        <v>45110</v>
      </c>
      <c r="P15" s="2">
        <f>'CURVAS EUR'!CD18</f>
        <v>-0.48796699999999998</v>
      </c>
      <c r="Q15" s="1">
        <f>'CURVAS EUR'!CY19</f>
        <v>45201</v>
      </c>
      <c r="R15" s="2">
        <f>'CURVAS EUR'!CZ19</f>
        <v>-0.43162600000000001</v>
      </c>
      <c r="S15" s="1">
        <f>'CURVAS EUR'!DU18</f>
        <v>45110</v>
      </c>
      <c r="T15" s="2">
        <f>'CURVAS EUR'!DV18</f>
        <v>-0.49864599999999998</v>
      </c>
    </row>
    <row r="16" spans="1:20" x14ac:dyDescent="0.25">
      <c r="A16" s="1">
        <f>'CURVAS EUR'!Y18</f>
        <v>45110</v>
      </c>
      <c r="B16" s="18">
        <f>'CURVAS EUR'!Z18</f>
        <v>1.0125477949999999</v>
      </c>
      <c r="C16" s="1">
        <f>'CURVAS EUR'!AV18</f>
        <v>45110</v>
      </c>
      <c r="D16" s="2">
        <f>'CURVAS EUR'!AW18</f>
        <v>1.0121243259999999</v>
      </c>
      <c r="E16" s="1">
        <f>'CURVAS EUR'!BR18</f>
        <v>45110</v>
      </c>
      <c r="F16" s="2">
        <f>'CURVAS EUR'!BS18</f>
        <v>1.0111448489999999</v>
      </c>
      <c r="G16" s="1">
        <f>'CURVAS EUR'!CN18</f>
        <v>45110</v>
      </c>
      <c r="H16" s="2">
        <f>'CURVAS EUR'!CO18</f>
        <v>1.0101691509999999</v>
      </c>
      <c r="I16" s="1">
        <f>'CURVAS EUR'!DJ18</f>
        <v>45110</v>
      </c>
      <c r="J16" s="2">
        <f>'CURVAS EUR'!DK18</f>
        <v>1.0113907289999999</v>
      </c>
      <c r="K16" s="1">
        <f>'CURVAS EUR'!AJ19</f>
        <v>45201</v>
      </c>
      <c r="L16" s="2">
        <f>'CURVAS EUR'!AK19</f>
        <v>-0.54036700000000004</v>
      </c>
      <c r="M16" s="1">
        <f>'CURVAS EUR'!BG19</f>
        <v>45201</v>
      </c>
      <c r="N16" s="2">
        <f>'CURVAS EUR'!BH19</f>
        <v>-0.52168499999999995</v>
      </c>
      <c r="O16" s="1">
        <f>'CURVAS EUR'!CC19</f>
        <v>45201</v>
      </c>
      <c r="P16" s="2">
        <f>'CURVAS EUR'!CD19</f>
        <v>-0.47721000000000002</v>
      </c>
      <c r="Q16" s="1">
        <f>'CURVAS EUR'!CY20</f>
        <v>45293</v>
      </c>
      <c r="R16" s="2">
        <f>'CURVAS EUR'!CZ20</f>
        <v>-0.41623399999999999</v>
      </c>
      <c r="S16" s="1">
        <f>'CURVAS EUR'!DU19</f>
        <v>45201</v>
      </c>
      <c r="T16" s="2">
        <f>'CURVAS EUR'!DV19</f>
        <v>-0.49226999999999999</v>
      </c>
    </row>
    <row r="17" spans="1:20" x14ac:dyDescent="0.25">
      <c r="A17" s="1">
        <f>'CURVAS EUR'!Y19</f>
        <v>45201</v>
      </c>
      <c r="B17" s="18">
        <f>'CURVAS EUR'!Z19</f>
        <v>1.0137357890000001</v>
      </c>
      <c r="C17" s="1">
        <f>'CURVAS EUR'!AV19</f>
        <v>45201</v>
      </c>
      <c r="D17" s="2">
        <f>'CURVAS EUR'!AW19</f>
        <v>1.013256503</v>
      </c>
      <c r="E17" s="1">
        <f>'CURVAS EUR'!BR19</f>
        <v>45201</v>
      </c>
      <c r="F17" s="2">
        <f>'CURVAS EUR'!BS19</f>
        <v>1.012116802</v>
      </c>
      <c r="G17" s="1">
        <f>'CURVAS EUR'!CN19</f>
        <v>45201</v>
      </c>
      <c r="H17" s="2">
        <f>'CURVAS EUR'!CO19</f>
        <v>1.0109505620000001</v>
      </c>
      <c r="I17" s="1">
        <f>'CURVAS EUR'!DJ19</f>
        <v>45201</v>
      </c>
      <c r="J17" s="2">
        <f>'CURVAS EUR'!DK19</f>
        <v>1.012502542</v>
      </c>
      <c r="K17" s="1">
        <f>'CURVAS EUR'!AJ20</f>
        <v>45293</v>
      </c>
      <c r="L17" s="2">
        <f>'CURVAS EUR'!AK20</f>
        <v>-0.530003</v>
      </c>
      <c r="M17" s="1">
        <f>'CURVAS EUR'!BG20</f>
        <v>45293</v>
      </c>
      <c r="N17" s="2">
        <f>'CURVAS EUR'!BH20</f>
        <v>-0.51105</v>
      </c>
      <c r="O17" s="1">
        <f>'CURVAS EUR'!CC20</f>
        <v>45293</v>
      </c>
      <c r="P17" s="2">
        <f>'CURVAS EUR'!CD20</f>
        <v>-0.46476600000000001</v>
      </c>
      <c r="Q17" s="1">
        <f>'CURVAS EUR'!CY21</f>
        <v>45384</v>
      </c>
      <c r="R17" s="2">
        <f>'CURVAS EUR'!CZ21</f>
        <v>-0.40070600000000001</v>
      </c>
      <c r="S17" s="1">
        <f>'CURVAS EUR'!DU20</f>
        <v>45293</v>
      </c>
      <c r="T17" s="2">
        <f>'CURVAS EUR'!DV20</f>
        <v>-0.48329699999999998</v>
      </c>
    </row>
    <row r="18" spans="1:20" x14ac:dyDescent="0.25">
      <c r="A18" s="1">
        <f>'CURVAS EUR'!Y20</f>
        <v>45293</v>
      </c>
      <c r="B18" s="18">
        <f>'CURVAS EUR'!Z20</f>
        <v>1.0148578100000001</v>
      </c>
      <c r="C18" s="1">
        <f>'CURVAS EUR'!AV20</f>
        <v>45293</v>
      </c>
      <c r="D18" s="2">
        <f>'CURVAS EUR'!AW20</f>
        <v>1.01432133</v>
      </c>
      <c r="E18" s="1">
        <f>'CURVAS EUR'!BR20</f>
        <v>45293</v>
      </c>
      <c r="F18" s="2">
        <f>'CURVAS EUR'!BS20</f>
        <v>1.0130128629999999</v>
      </c>
      <c r="G18" s="1">
        <f>'CURVAS EUR'!CN20</f>
        <v>45293</v>
      </c>
      <c r="H18" s="2">
        <f>'CURVAS EUR'!CO20</f>
        <v>1.011643276</v>
      </c>
      <c r="I18" s="1">
        <f>'CURVAS EUR'!DJ20</f>
        <v>45293</v>
      </c>
      <c r="J18" s="2">
        <f>'CURVAS EUR'!DK20</f>
        <v>1.0135364760000001</v>
      </c>
      <c r="K18" s="1">
        <f>'CURVAS EUR'!AJ21</f>
        <v>45384</v>
      </c>
      <c r="L18" s="2">
        <f>'CURVAS EUR'!AK21</f>
        <v>-0.51893900000000004</v>
      </c>
      <c r="M18" s="1">
        <f>'CURVAS EUR'!BG21</f>
        <v>45384</v>
      </c>
      <c r="N18" s="2">
        <f>'CURVAS EUR'!BH21</f>
        <v>-0.49980400000000003</v>
      </c>
      <c r="O18" s="1">
        <f>'CURVAS EUR'!CC21</f>
        <v>45384</v>
      </c>
      <c r="P18" s="2">
        <f>'CURVAS EUR'!CD21</f>
        <v>-0.45192300000000002</v>
      </c>
      <c r="Q18" s="1">
        <f>'CURVAS EUR'!CY22</f>
        <v>45475</v>
      </c>
      <c r="R18" s="2">
        <f>'CURVAS EUR'!CZ22</f>
        <v>-0.383911</v>
      </c>
      <c r="S18" s="1">
        <f>'CURVAS EUR'!DU21</f>
        <v>45384</v>
      </c>
      <c r="T18" s="2">
        <f>'CURVAS EUR'!DV21</f>
        <v>-0.47390900000000002</v>
      </c>
    </row>
    <row r="19" spans="1:20" x14ac:dyDescent="0.25">
      <c r="A19" s="1">
        <f>'CURVAS EUR'!Y21</f>
        <v>45384</v>
      </c>
      <c r="B19" s="18">
        <f>'CURVAS EUR'!Z21</f>
        <v>1.01584699</v>
      </c>
      <c r="C19" s="1">
        <f>'CURVAS EUR'!AV21</f>
        <v>45384</v>
      </c>
      <c r="D19" s="2">
        <f>'CURVAS EUR'!AW21</f>
        <v>1.015256758</v>
      </c>
      <c r="E19" s="1">
        <f>'CURVAS EUR'!BR21</f>
        <v>45384</v>
      </c>
      <c r="F19" s="2">
        <f>'CURVAS EUR'!BS21</f>
        <v>1.0137817840000001</v>
      </c>
      <c r="G19" s="1">
        <f>'CURVAS EUR'!CN21</f>
        <v>45384</v>
      </c>
      <c r="H19" s="2">
        <f>'CURVAS EUR'!CO21</f>
        <v>1.0122072259999999</v>
      </c>
      <c r="I19" s="1">
        <f>'CURVAS EUR'!DJ21</f>
        <v>45384</v>
      </c>
      <c r="J19" s="2">
        <f>'CURVAS EUR'!DK21</f>
        <v>1.014458715</v>
      </c>
      <c r="K19" s="1">
        <f>'CURVAS EUR'!AJ22</f>
        <v>45475</v>
      </c>
      <c r="L19" s="2">
        <f>'CURVAS EUR'!AK22</f>
        <v>-0.50602000000000003</v>
      </c>
      <c r="M19" s="1">
        <f>'CURVAS EUR'!BG22</f>
        <v>45475</v>
      </c>
      <c r="N19" s="2">
        <f>'CURVAS EUR'!BH22</f>
        <v>-0.48683100000000001</v>
      </c>
      <c r="O19" s="1">
        <f>'CURVAS EUR'!CC22</f>
        <v>45475</v>
      </c>
      <c r="P19" s="2">
        <f>'CURVAS EUR'!CD22</f>
        <v>-0.43757800000000002</v>
      </c>
      <c r="Q19" s="1">
        <f>'CURVAS EUR'!CY23</f>
        <v>45567</v>
      </c>
      <c r="R19" s="2">
        <f>'CURVAS EUR'!CZ23</f>
        <v>-0.36643199999999998</v>
      </c>
      <c r="S19" s="1">
        <f>'CURVAS EUR'!DU22</f>
        <v>45475</v>
      </c>
      <c r="T19" s="2">
        <f>'CURVAS EUR'!DV22</f>
        <v>-0.463617</v>
      </c>
    </row>
    <row r="20" spans="1:20" x14ac:dyDescent="0.25">
      <c r="A20" s="1">
        <f>'CURVAS EUR'!Y22</f>
        <v>45475</v>
      </c>
      <c r="B20" s="18">
        <f>'CURVAS EUR'!Z22</f>
        <v>1.01673357</v>
      </c>
      <c r="C20" s="1">
        <f>'CURVAS EUR'!AV22</f>
        <v>45475</v>
      </c>
      <c r="D20" s="2">
        <f>'CURVAS EUR'!AW22</f>
        <v>1.0160923850000001</v>
      </c>
      <c r="E20" s="1">
        <f>'CURVAS EUR'!BR22</f>
        <v>45475</v>
      </c>
      <c r="F20" s="2">
        <f>'CURVAS EUR'!BS22</f>
        <v>1.0144490049999999</v>
      </c>
      <c r="G20" s="1">
        <f>'CURVAS EUR'!CN22</f>
        <v>45475</v>
      </c>
      <c r="H20" s="2">
        <f>'CURVAS EUR'!CO22</f>
        <v>1.0126623020000001</v>
      </c>
      <c r="I20" s="1">
        <f>'CURVAS EUR'!DJ22</f>
        <v>45475</v>
      </c>
      <c r="J20" s="2">
        <f>'CURVAS EUR'!DK22</f>
        <v>1.0153173950000001</v>
      </c>
      <c r="K20" s="1">
        <f>'CURVAS EUR'!AJ23</f>
        <v>45567</v>
      </c>
      <c r="L20" s="2">
        <f>'CURVAS EUR'!AK23</f>
        <v>-0.49200899999999997</v>
      </c>
      <c r="M20" s="1">
        <f>'CURVAS EUR'!BG23</f>
        <v>45567</v>
      </c>
      <c r="N20" s="2">
        <f>'CURVAS EUR'!BH23</f>
        <v>-0.47282600000000002</v>
      </c>
      <c r="O20" s="1">
        <f>'CURVAS EUR'!CC23</f>
        <v>45567</v>
      </c>
      <c r="P20" s="2">
        <f>'CURVAS EUR'!CD23</f>
        <v>-0.422317</v>
      </c>
      <c r="Q20" s="1">
        <f>'CURVAS EUR'!CY24</f>
        <v>45659</v>
      </c>
      <c r="R20" s="2">
        <f>'CURVAS EUR'!CZ24</f>
        <v>-0.34841499999999997</v>
      </c>
      <c r="S20" s="1">
        <f>'CURVAS EUR'!DU23</f>
        <v>45567</v>
      </c>
      <c r="T20" s="2">
        <f>'CURVAS EUR'!DV23</f>
        <v>-0.45278200000000002</v>
      </c>
    </row>
    <row r="21" spans="1:20" x14ac:dyDescent="0.25">
      <c r="A21" s="1">
        <f>'CURVAS EUR'!Y23</f>
        <v>45567</v>
      </c>
      <c r="B21" s="18">
        <f>'CURVAS EUR'!Z23</f>
        <v>1.017515795</v>
      </c>
      <c r="C21" s="1">
        <f>'CURVAS EUR'!AV23</f>
        <v>45567</v>
      </c>
      <c r="D21" s="2">
        <f>'CURVAS EUR'!AW23</f>
        <v>1.0168255399999999</v>
      </c>
      <c r="E21" s="1">
        <f>'CURVAS EUR'!BR23</f>
        <v>45567</v>
      </c>
      <c r="F21" s="2">
        <f>'CURVAS EUR'!BS23</f>
        <v>1.0150109039999999</v>
      </c>
      <c r="G21" s="1">
        <f>'CURVAS EUR'!CN23</f>
        <v>45567</v>
      </c>
      <c r="H21" s="2">
        <f>'CURVAS EUR'!CO23</f>
        <v>1.0130079999999999</v>
      </c>
      <c r="I21" s="1">
        <f>'CURVAS EUR'!DJ23</f>
        <v>45567</v>
      </c>
      <c r="J21" s="2">
        <f>'CURVAS EUR'!DK23</f>
        <v>1.0161049049999999</v>
      </c>
      <c r="K21" s="1">
        <f>'CURVAS EUR'!AJ24</f>
        <v>45659</v>
      </c>
      <c r="L21" s="2">
        <f>'CURVAS EUR'!AK24</f>
        <v>-0.47711700000000001</v>
      </c>
      <c r="M21" s="1">
        <f>'CURVAS EUR'!BG24</f>
        <v>45659</v>
      </c>
      <c r="N21" s="2">
        <f>'CURVAS EUR'!BH24</f>
        <v>-0.457951</v>
      </c>
      <c r="O21" s="1">
        <f>'CURVAS EUR'!CC24</f>
        <v>45659</v>
      </c>
      <c r="P21" s="2">
        <f>'CURVAS EUR'!CD24</f>
        <v>-0.40623700000000001</v>
      </c>
      <c r="Q21" s="1">
        <f>'CURVAS EUR'!CY25</f>
        <v>45749</v>
      </c>
      <c r="R21" s="2">
        <f>'CURVAS EUR'!CZ25</f>
        <v>-0.32996999999999999</v>
      </c>
      <c r="S21" s="1">
        <f>'CURVAS EUR'!DU24</f>
        <v>45659</v>
      </c>
      <c r="T21" s="2">
        <f>'CURVAS EUR'!DV24</f>
        <v>-0.44117899999999999</v>
      </c>
    </row>
    <row r="22" spans="1:20" x14ac:dyDescent="0.25">
      <c r="A22" s="1">
        <f>'CURVAS EUR'!Y24</f>
        <v>45659</v>
      </c>
      <c r="B22" s="18">
        <f>'CURVAS EUR'!Z24</f>
        <v>1.0181932359999999</v>
      </c>
      <c r="C22" s="1">
        <f>'CURVAS EUR'!AV24</f>
        <v>45659</v>
      </c>
      <c r="D22" s="2">
        <f>'CURVAS EUR'!AW24</f>
        <v>1.01745435</v>
      </c>
      <c r="E22" s="1">
        <f>'CURVAS EUR'!BR24</f>
        <v>45659</v>
      </c>
      <c r="F22" s="2">
        <f>'CURVAS EUR'!BS24</f>
        <v>1.0154641250000001</v>
      </c>
      <c r="G22" s="1">
        <f>'CURVAS EUR'!CN24</f>
        <v>45659</v>
      </c>
      <c r="H22" s="2">
        <f>'CURVAS EUR'!CO24</f>
        <v>1.0132446639999999</v>
      </c>
      <c r="I22" s="1">
        <f>'CURVAS EUR'!DJ24</f>
        <v>45659</v>
      </c>
      <c r="J22" s="2">
        <f>'CURVAS EUR'!DK24</f>
        <v>1.01680832</v>
      </c>
      <c r="K22" s="1">
        <f>'CURVAS EUR'!AJ25</f>
        <v>45749</v>
      </c>
      <c r="L22" s="2">
        <f>'CURVAS EUR'!AK25</f>
        <v>-0.461503</v>
      </c>
      <c r="M22" s="1">
        <f>'CURVAS EUR'!BG25</f>
        <v>45749</v>
      </c>
      <c r="N22" s="2">
        <f>'CURVAS EUR'!BH25</f>
        <v>-0.44232500000000002</v>
      </c>
      <c r="O22" s="1">
        <f>'CURVAS EUR'!CC25</f>
        <v>45749</v>
      </c>
      <c r="P22" s="2">
        <f>'CURVAS EUR'!CD25</f>
        <v>-0.38941199999999998</v>
      </c>
      <c r="Q22" s="1">
        <f>'CURVAS EUR'!CY26</f>
        <v>45840</v>
      </c>
      <c r="R22" s="2">
        <f>'CURVAS EUR'!CZ26</f>
        <v>-0.311172</v>
      </c>
      <c r="S22" s="1">
        <f>'CURVAS EUR'!DU25</f>
        <v>45749</v>
      </c>
      <c r="T22" s="2">
        <f>'CURVAS EUR'!DV25</f>
        <v>-0.42863899999999999</v>
      </c>
    </row>
    <row r="23" spans="1:20" x14ac:dyDescent="0.25">
      <c r="A23" s="1">
        <f>'CURVAS EUR'!Y25</f>
        <v>45749</v>
      </c>
      <c r="B23" s="18">
        <f>'CURVAS EUR'!Z25</f>
        <v>1.018765465</v>
      </c>
      <c r="C23" s="1">
        <f>'CURVAS EUR'!AV25</f>
        <v>45749</v>
      </c>
      <c r="D23" s="2">
        <f>'CURVAS EUR'!AW25</f>
        <v>1.0179769409999999</v>
      </c>
      <c r="E23" s="1">
        <f>'CURVAS EUR'!BR25</f>
        <v>45749</v>
      </c>
      <c r="F23" s="2">
        <f>'CURVAS EUR'!BS25</f>
        <v>1.0158053170000001</v>
      </c>
      <c r="G23" s="1">
        <f>'CURVAS EUR'!CN25</f>
        <v>45749</v>
      </c>
      <c r="H23" s="2">
        <f>'CURVAS EUR'!CO25</f>
        <v>1.0133726380000001</v>
      </c>
      <c r="I23" s="1">
        <f>'CURVAS EUR'!DJ25</f>
        <v>45749</v>
      </c>
      <c r="J23" s="2">
        <f>'CURVAS EUR'!DK25</f>
        <v>1.017414711</v>
      </c>
      <c r="K23" s="1">
        <f>'CURVAS EUR'!AJ26</f>
        <v>45840</v>
      </c>
      <c r="L23" s="2">
        <f>'CURVAS EUR'!AK26</f>
        <v>-0.445266</v>
      </c>
      <c r="M23" s="1">
        <f>'CURVAS EUR'!BG26</f>
        <v>45840</v>
      </c>
      <c r="N23" s="2">
        <f>'CURVAS EUR'!BH26</f>
        <v>-0.426035</v>
      </c>
      <c r="O23" s="1">
        <f>'CURVAS EUR'!CC26</f>
        <v>45840</v>
      </c>
      <c r="P23" s="2">
        <f>'CURVAS EUR'!CD26</f>
        <v>-0.371915</v>
      </c>
      <c r="Q23" s="1">
        <f>'CURVAS EUR'!CY27</f>
        <v>45932</v>
      </c>
      <c r="R23" s="2">
        <f>'CURVAS EUR'!CZ27</f>
        <v>-0.29205300000000001</v>
      </c>
      <c r="S23" s="1">
        <f>'CURVAS EUR'!DU26</f>
        <v>45840</v>
      </c>
      <c r="T23" s="2">
        <f>'CURVAS EUR'!DV26</f>
        <v>-0.41508</v>
      </c>
    </row>
    <row r="24" spans="1:20" x14ac:dyDescent="0.25">
      <c r="A24" s="1">
        <f>'CURVAS EUR'!Y26</f>
        <v>45840</v>
      </c>
      <c r="B24" s="18">
        <f>'CURVAS EUR'!Z26</f>
        <v>1.0192311759999999</v>
      </c>
      <c r="C24" s="1">
        <f>'CURVAS EUR'!AV26</f>
        <v>45840</v>
      </c>
      <c r="D24" s="2">
        <f>'CURVAS EUR'!AW26</f>
        <v>1.018391177</v>
      </c>
      <c r="E24" s="1">
        <f>'CURVAS EUR'!BR26</f>
        <v>45840</v>
      </c>
      <c r="F24" s="2">
        <f>'CURVAS EUR'!BS26</f>
        <v>1.0160319019999999</v>
      </c>
      <c r="G24" s="1">
        <f>'CURVAS EUR'!CN26</f>
        <v>45840</v>
      </c>
      <c r="H24" s="2">
        <f>'CURVAS EUR'!CO26</f>
        <v>1.0133919549999999</v>
      </c>
      <c r="I24" s="1">
        <f>'CURVAS EUR'!DJ26</f>
        <v>45840</v>
      </c>
      <c r="J24" s="2">
        <f>'CURVAS EUR'!DK26</f>
        <v>1.017913088</v>
      </c>
      <c r="K24" s="1">
        <f>'CURVAS EUR'!AJ27</f>
        <v>45932</v>
      </c>
      <c r="L24" s="2">
        <f>'CURVAS EUR'!AK27</f>
        <v>-0.42840800000000001</v>
      </c>
      <c r="M24" s="1">
        <f>'CURVAS EUR'!BG27</f>
        <v>45932</v>
      </c>
      <c r="N24" s="2">
        <f>'CURVAS EUR'!BH27</f>
        <v>-0.40912300000000001</v>
      </c>
      <c r="O24" s="1">
        <f>'CURVAS EUR'!CC27</f>
        <v>45932</v>
      </c>
      <c r="P24" s="2">
        <f>'CURVAS EUR'!CD27</f>
        <v>-0.35386899999999999</v>
      </c>
      <c r="Q24" s="1">
        <f>'CURVAS EUR'!CY28</f>
        <v>46024</v>
      </c>
      <c r="R24" s="2">
        <f>'CURVAS EUR'!CZ28</f>
        <v>-0.27241599999999999</v>
      </c>
      <c r="S24" s="1">
        <f>'CURVAS EUR'!DU27</f>
        <v>45932</v>
      </c>
      <c r="T24" s="2">
        <f>'CURVAS EUR'!DV27</f>
        <v>-0.40060200000000001</v>
      </c>
    </row>
    <row r="25" spans="1:20" x14ac:dyDescent="0.25">
      <c r="A25" s="1">
        <f>'CURVAS EUR'!Y27</f>
        <v>45932</v>
      </c>
      <c r="B25" s="18">
        <f>'CURVAS EUR'!Z27</f>
        <v>1.0195855599999999</v>
      </c>
      <c r="C25" s="1">
        <f>'CURVAS EUR'!AV27</f>
        <v>45932</v>
      </c>
      <c r="D25" s="2">
        <f>'CURVAS EUR'!AW27</f>
        <v>1.0186938699999999</v>
      </c>
      <c r="E25" s="1">
        <f>'CURVAS EUR'!BR27</f>
        <v>45932</v>
      </c>
      <c r="F25" s="2">
        <f>'CURVAS EUR'!BS27</f>
        <v>1.0161444230000001</v>
      </c>
      <c r="G25" s="1">
        <f>'CURVAS EUR'!CN27</f>
        <v>45932</v>
      </c>
      <c r="H25" s="2">
        <f>'CURVAS EUR'!CO27</f>
        <v>1.0133014</v>
      </c>
      <c r="I25" s="1">
        <f>'CURVAS EUR'!DJ27</f>
        <v>45932</v>
      </c>
      <c r="J25" s="2">
        <f>'CURVAS EUR'!DK27</f>
        <v>1.018300193</v>
      </c>
      <c r="K25" s="1">
        <f>'CURVAS EUR'!AJ28</f>
        <v>46024</v>
      </c>
      <c r="L25" s="2">
        <f>'CURVAS EUR'!AK28</f>
        <v>-0.41071600000000003</v>
      </c>
      <c r="M25" s="1">
        <f>'CURVAS EUR'!BG28</f>
        <v>46024</v>
      </c>
      <c r="N25" s="2">
        <f>'CURVAS EUR'!BH28</f>
        <v>-0.39142199999999999</v>
      </c>
      <c r="O25" s="1">
        <f>'CURVAS EUR'!CC28</f>
        <v>46024</v>
      </c>
      <c r="P25" s="2">
        <f>'CURVAS EUR'!CD28</f>
        <v>-0.33518399999999998</v>
      </c>
      <c r="Q25" s="1">
        <f>'CURVAS EUR'!CY29</f>
        <v>46114</v>
      </c>
      <c r="R25" s="2">
        <f>'CURVAS EUR'!CZ29</f>
        <v>-0.25269999999999998</v>
      </c>
      <c r="S25" s="1">
        <f>'CURVAS EUR'!DU28</f>
        <v>46024</v>
      </c>
      <c r="T25" s="2">
        <f>'CURVAS EUR'!DV28</f>
        <v>-0.38515100000000002</v>
      </c>
    </row>
    <row r="26" spans="1:20" x14ac:dyDescent="0.25">
      <c r="A26" s="1">
        <f>'CURVAS EUR'!Y28</f>
        <v>46024</v>
      </c>
      <c r="B26" s="18">
        <f>'CURVAS EUR'!Z28</f>
        <v>1.0198248679999999</v>
      </c>
      <c r="C26" s="1">
        <f>'CURVAS EUR'!AV28</f>
        <v>46024</v>
      </c>
      <c r="D26" s="2">
        <f>'CURVAS EUR'!AW28</f>
        <v>1.0188829779999999</v>
      </c>
      <c r="E26" s="1">
        <f>'CURVAS EUR'!BR28</f>
        <v>46024</v>
      </c>
      <c r="F26" s="2">
        <f>'CURVAS EUR'!BS28</f>
        <v>1.0161435759999999</v>
      </c>
      <c r="G26" s="1">
        <f>'CURVAS EUR'!CN28</f>
        <v>46024</v>
      </c>
      <c r="H26" s="2">
        <f>'CURVAS EUR'!CO28</f>
        <v>1.013096607</v>
      </c>
      <c r="I26" s="1">
        <f>'CURVAS EUR'!DJ28</f>
        <v>46024</v>
      </c>
      <c r="J26" s="2">
        <f>'CURVAS EUR'!DK28</f>
        <v>1.01857709</v>
      </c>
      <c r="K26" s="1">
        <f>'CURVAS EUR'!AJ29</f>
        <v>46114</v>
      </c>
      <c r="L26" s="2">
        <f>'CURVAS EUR'!AK29</f>
        <v>-0.39255899999999999</v>
      </c>
      <c r="M26" s="1">
        <f>'CURVAS EUR'!BG29</f>
        <v>46114</v>
      </c>
      <c r="N26" s="2">
        <f>'CURVAS EUR'!BH29</f>
        <v>-0.373338</v>
      </c>
      <c r="O26" s="1">
        <f>'CURVAS EUR'!CC29</f>
        <v>46114</v>
      </c>
      <c r="P26" s="2">
        <f>'CURVAS EUR'!CD29</f>
        <v>-0.316355</v>
      </c>
      <c r="Q26" s="1">
        <f>'CURVAS EUR'!CY30</f>
        <v>46205</v>
      </c>
      <c r="R26" s="2">
        <f>'CURVAS EUR'!CZ30</f>
        <v>-0.232936</v>
      </c>
      <c r="S26" s="1">
        <f>'CURVAS EUR'!DU29</f>
        <v>46114</v>
      </c>
      <c r="T26" s="2">
        <f>'CURVAS EUR'!DV29</f>
        <v>-0.36915999999999999</v>
      </c>
    </row>
    <row r="27" spans="1:20" x14ac:dyDescent="0.25">
      <c r="A27" s="1">
        <f>'CURVAS EUR'!Y29</f>
        <v>46114</v>
      </c>
      <c r="B27" s="18">
        <f>'CURVAS EUR'!Z29</f>
        <v>1.019938161</v>
      </c>
      <c r="C27" s="1">
        <f>'CURVAS EUR'!AV29</f>
        <v>46114</v>
      </c>
      <c r="D27" s="2">
        <f>'CURVAS EUR'!AW29</f>
        <v>1.0189509059999999</v>
      </c>
      <c r="E27" s="1">
        <f>'CURVAS EUR'!BR29</f>
        <v>46114</v>
      </c>
      <c r="F27" s="2">
        <f>'CURVAS EUR'!BS29</f>
        <v>1.0160307099999999</v>
      </c>
      <c r="G27" s="1">
        <f>'CURVAS EUR'!CN29</f>
        <v>46114</v>
      </c>
      <c r="H27" s="2">
        <f>'CURVAS EUR'!CO29</f>
        <v>1.0127804869999999</v>
      </c>
      <c r="I27" s="1">
        <f>'CURVAS EUR'!DJ29</f>
        <v>46114</v>
      </c>
      <c r="J27" s="2">
        <f>'CURVAS EUR'!DK29</f>
        <v>1.0187364240000001</v>
      </c>
      <c r="K27" s="1">
        <f>'CURVAS EUR'!AJ30</f>
        <v>46205</v>
      </c>
      <c r="L27" s="2">
        <f>'CURVAS EUR'!AK30</f>
        <v>-0.37397799999999998</v>
      </c>
      <c r="M27" s="1">
        <f>'CURVAS EUR'!BG30</f>
        <v>46205</v>
      </c>
      <c r="N27" s="2">
        <f>'CURVAS EUR'!BH30</f>
        <v>-0.35492800000000002</v>
      </c>
      <c r="O27" s="1">
        <f>'CURVAS EUR'!CC30</f>
        <v>46205</v>
      </c>
      <c r="P27" s="2">
        <f>'CURVAS EUR'!CD30</f>
        <v>-0.29746099999999998</v>
      </c>
      <c r="Q27" s="1">
        <f>'CURVAS EUR'!CY31</f>
        <v>46297</v>
      </c>
      <c r="R27" s="2">
        <f>'CURVAS EUR'!CZ31</f>
        <v>-0.21252499999999999</v>
      </c>
      <c r="S27" s="1">
        <f>'CURVAS EUR'!DU30</f>
        <v>46205</v>
      </c>
      <c r="T27" s="2">
        <f>'CURVAS EUR'!DV30</f>
        <v>-0.35272999999999999</v>
      </c>
    </row>
    <row r="28" spans="1:20" x14ac:dyDescent="0.25">
      <c r="A28" s="1">
        <f>'CURVAS EUR'!Y30</f>
        <v>46205</v>
      </c>
      <c r="B28" s="18">
        <f>'CURVAS EUR'!Z30</f>
        <v>1.0199256050000001</v>
      </c>
      <c r="C28" s="1">
        <f>'CURVAS EUR'!AV30</f>
        <v>46205</v>
      </c>
      <c r="D28" s="2">
        <f>'CURVAS EUR'!AW30</f>
        <v>1.0188992530000001</v>
      </c>
      <c r="E28" s="1">
        <f>'CURVAS EUR'!BR30</f>
        <v>46205</v>
      </c>
      <c r="F28" s="2">
        <f>'CURVAS EUR'!BS30</f>
        <v>1.015810602</v>
      </c>
      <c r="G28" s="1">
        <f>'CURVAS EUR'!CN30</f>
        <v>46205</v>
      </c>
      <c r="H28" s="2">
        <f>'CURVAS EUR'!CO30</f>
        <v>1.012355876</v>
      </c>
      <c r="I28" s="1">
        <f>'CURVAS EUR'!DJ30</f>
        <v>46205</v>
      </c>
      <c r="J28" s="2">
        <f>'CURVAS EUR'!DK30</f>
        <v>1.0187809000000001</v>
      </c>
      <c r="K28" s="1">
        <f>'CURVAS EUR'!AJ31</f>
        <v>46297</v>
      </c>
      <c r="L28" s="2">
        <f>'CURVAS EUR'!AK31</f>
        <v>-0.354487</v>
      </c>
      <c r="M28" s="1">
        <f>'CURVAS EUR'!BG31</f>
        <v>46297</v>
      </c>
      <c r="N28" s="2">
        <f>'CURVAS EUR'!BH31</f>
        <v>-0.33567999999999998</v>
      </c>
      <c r="O28" s="1">
        <f>'CURVAS EUR'!CC31</f>
        <v>46297</v>
      </c>
      <c r="P28" s="2">
        <f>'CURVAS EUR'!CD31</f>
        <v>-0.27790999999999999</v>
      </c>
      <c r="Q28" s="1">
        <f>'CURVAS EUR'!CY32</f>
        <v>46391</v>
      </c>
      <c r="R28" s="2">
        <f>'CURVAS EUR'!CZ32</f>
        <v>-0.191967</v>
      </c>
      <c r="S28" s="1">
        <f>'CURVAS EUR'!DU31</f>
        <v>46297</v>
      </c>
      <c r="T28" s="2">
        <f>'CURVAS EUR'!DV31</f>
        <v>-0.33538800000000002</v>
      </c>
    </row>
    <row r="29" spans="1:20" x14ac:dyDescent="0.25">
      <c r="A29" s="1">
        <f>'CURVAS EUR'!Y31</f>
        <v>46297</v>
      </c>
      <c r="B29" s="18">
        <f>'CURVAS EUR'!Z31</f>
        <v>1.019787875</v>
      </c>
      <c r="C29" s="1">
        <f>'CURVAS EUR'!AV31</f>
        <v>46297</v>
      </c>
      <c r="D29" s="2">
        <f>'CURVAS EUR'!AW31</f>
        <v>1.018726496</v>
      </c>
      <c r="E29" s="1">
        <f>'CURVAS EUR'!BR31</f>
        <v>46297</v>
      </c>
      <c r="F29" s="2">
        <f>'CURVAS EUR'!BS31</f>
        <v>1.0154744090000001</v>
      </c>
      <c r="G29" s="1">
        <f>'CURVAS EUR'!CN31</f>
        <v>46297</v>
      </c>
      <c r="H29" s="2">
        <f>'CURVAS EUR'!CO31</f>
        <v>1.0118084030000001</v>
      </c>
      <c r="I29" s="1">
        <f>'CURVAS EUR'!DJ31</f>
        <v>46297</v>
      </c>
      <c r="J29" s="2">
        <f>'CURVAS EUR'!DK31</f>
        <v>1.0187100630000001</v>
      </c>
      <c r="K29" s="1">
        <f>'CURVAS EUR'!AJ32</f>
        <v>46391</v>
      </c>
      <c r="L29" s="2">
        <f>'CURVAS EUR'!AK32</f>
        <v>-0.33464100000000002</v>
      </c>
      <c r="M29" s="1">
        <f>'CURVAS EUR'!BG32</f>
        <v>46391</v>
      </c>
      <c r="N29" s="2">
        <f>'CURVAS EUR'!BH32</f>
        <v>-0.31610899999999997</v>
      </c>
      <c r="O29" s="1">
        <f>'CURVAS EUR'!CC32</f>
        <v>46391</v>
      </c>
      <c r="P29" s="2">
        <f>'CURVAS EUR'!CD32</f>
        <v>-0.25814999999999999</v>
      </c>
      <c r="Q29" s="1">
        <f>'CURVAS EUR'!CY33</f>
        <v>46479</v>
      </c>
      <c r="R29" s="2">
        <f>'CURVAS EUR'!CZ33</f>
        <v>-0.171765</v>
      </c>
      <c r="S29" s="1">
        <f>'CURVAS EUR'!DU32</f>
        <v>46391</v>
      </c>
      <c r="T29" s="2">
        <f>'CURVAS EUR'!DV32</f>
        <v>-0.31756899999999999</v>
      </c>
    </row>
    <row r="30" spans="1:20" x14ac:dyDescent="0.25">
      <c r="A30" s="1">
        <f>'CURVAS EUR'!Y32</f>
        <v>46391</v>
      </c>
      <c r="B30" s="18">
        <f>'CURVAS EUR'!Z32</f>
        <v>1.019528931</v>
      </c>
      <c r="C30" s="1">
        <f>'CURVAS EUR'!AV32</f>
        <v>46391</v>
      </c>
      <c r="D30" s="2">
        <f>'CURVAS EUR'!AW32</f>
        <v>1.018435848</v>
      </c>
      <c r="E30" s="1">
        <f>'CURVAS EUR'!BR32</f>
        <v>46391</v>
      </c>
      <c r="F30" s="2">
        <f>'CURVAS EUR'!BS32</f>
        <v>1.0150259079999999</v>
      </c>
      <c r="G30" s="1">
        <f>'CURVAS EUR'!CN32</f>
        <v>46391</v>
      </c>
      <c r="H30" s="2">
        <f>'CURVAS EUR'!CO32</f>
        <v>1.0111485920000001</v>
      </c>
      <c r="I30" s="1">
        <f>'CURVAS EUR'!DJ32</f>
        <v>46391</v>
      </c>
      <c r="J30" s="2">
        <f>'CURVAS EUR'!DK32</f>
        <v>1.0185218700000001</v>
      </c>
      <c r="K30" s="1">
        <f>'CURVAS EUR'!AJ33</f>
        <v>46479</v>
      </c>
      <c r="L30" s="2">
        <f>'CURVAS EUR'!AK33</f>
        <v>-0.31500400000000001</v>
      </c>
      <c r="M30" s="1">
        <f>'CURVAS EUR'!BG33</f>
        <v>46479</v>
      </c>
      <c r="N30" s="2">
        <f>'CURVAS EUR'!BH33</f>
        <v>-0.29674299999999998</v>
      </c>
      <c r="O30" s="1">
        <f>'CURVAS EUR'!CC33</f>
        <v>46479</v>
      </c>
      <c r="P30" s="2">
        <f>'CURVAS EUR'!CD33</f>
        <v>-0.23863999999999999</v>
      </c>
      <c r="Q30" s="1">
        <f>'CURVAS EUR'!CY34</f>
        <v>46570</v>
      </c>
      <c r="R30" s="2">
        <f>'CURVAS EUR'!CZ34</f>
        <v>-0.15129000000000001</v>
      </c>
      <c r="S30" s="1">
        <f>'CURVAS EUR'!DU33</f>
        <v>46479</v>
      </c>
      <c r="T30" s="2">
        <f>'CURVAS EUR'!DV33</f>
        <v>-0.29973300000000003</v>
      </c>
    </row>
    <row r="31" spans="1:20" x14ac:dyDescent="0.25">
      <c r="A31" s="1">
        <f>'CURVAS EUR'!Y33</f>
        <v>46479</v>
      </c>
      <c r="B31" s="18">
        <f>'CURVAS EUR'!Z33</f>
        <v>1.0191632180000001</v>
      </c>
      <c r="C31" s="1">
        <f>'CURVAS EUR'!AV33</f>
        <v>46479</v>
      </c>
      <c r="D31" s="2">
        <f>'CURVAS EUR'!AW33</f>
        <v>1.018040716</v>
      </c>
      <c r="E31" s="1">
        <f>'CURVAS EUR'!BR33</f>
        <v>46479</v>
      </c>
      <c r="F31" s="2">
        <f>'CURVAS EUR'!BS33</f>
        <v>1.0144785890000001</v>
      </c>
      <c r="G31" s="1">
        <f>'CURVAS EUR'!CN33</f>
        <v>46479</v>
      </c>
      <c r="H31" s="2">
        <f>'CURVAS EUR'!CO33</f>
        <v>1.010396684</v>
      </c>
      <c r="I31" s="1">
        <f>'CURVAS EUR'!DJ33</f>
        <v>46479</v>
      </c>
      <c r="J31" s="2">
        <f>'CURVAS EUR'!DK33</f>
        <v>1.018224426</v>
      </c>
      <c r="K31" s="1">
        <f>'CURVAS EUR'!AJ34</f>
        <v>46570</v>
      </c>
      <c r="L31" s="2">
        <f>'CURVAS EUR'!AK34</f>
        <v>-0.295016</v>
      </c>
      <c r="M31" s="1">
        <f>'CURVAS EUR'!BG34</f>
        <v>46570</v>
      </c>
      <c r="N31" s="2">
        <f>'CURVAS EUR'!BH34</f>
        <v>-0.27700999999999998</v>
      </c>
      <c r="O31" s="1">
        <f>'CURVAS EUR'!CC34</f>
        <v>46570</v>
      </c>
      <c r="P31" s="2">
        <f>'CURVAS EUR'!CD34</f>
        <v>-0.21876699999999999</v>
      </c>
      <c r="Q31" s="1">
        <f>'CURVAS EUR'!CY35</f>
        <v>46664</v>
      </c>
      <c r="R31" s="2">
        <f>'CURVAS EUR'!CZ35</f>
        <v>-0.13058400000000001</v>
      </c>
      <c r="S31" s="1">
        <f>'CURVAS EUR'!DU34</f>
        <v>46570</v>
      </c>
      <c r="T31" s="2">
        <f>'CURVAS EUR'!DV34</f>
        <v>-0.28136</v>
      </c>
    </row>
    <row r="32" spans="1:20" x14ac:dyDescent="0.25">
      <c r="A32" s="1">
        <f>'CURVAS EUR'!Y34</f>
        <v>46570</v>
      </c>
      <c r="B32" s="18">
        <f>'CURVAS EUR'!Z34</f>
        <v>1.0186847029999999</v>
      </c>
      <c r="C32" s="1">
        <f>'CURVAS EUR'!AV34</f>
        <v>46570</v>
      </c>
      <c r="D32" s="2">
        <f>'CURVAS EUR'!AW34</f>
        <v>1.0175327919999999</v>
      </c>
      <c r="E32" s="1">
        <f>'CURVAS EUR'!BR34</f>
        <v>46570</v>
      </c>
      <c r="F32" s="2">
        <f>'CURVAS EUR'!BS34</f>
        <v>1.013817</v>
      </c>
      <c r="G32" s="1">
        <f>'CURVAS EUR'!CN34</f>
        <v>46570</v>
      </c>
      <c r="H32" s="2">
        <f>'CURVAS EUR'!CO34</f>
        <v>1.0095317500000001</v>
      </c>
      <c r="I32" s="1">
        <f>'CURVAS EUR'!DJ34</f>
        <v>46570</v>
      </c>
      <c r="J32" s="2">
        <f>'CURVAS EUR'!DK34</f>
        <v>1.0178109280000001</v>
      </c>
      <c r="K32" s="1">
        <f>'CURVAS EUR'!AJ35</f>
        <v>46664</v>
      </c>
      <c r="L32" s="2">
        <f>'CURVAS EUR'!AK35</f>
        <v>-0.27471400000000001</v>
      </c>
      <c r="M32" s="1">
        <f>'CURVAS EUR'!BG35</f>
        <v>46664</v>
      </c>
      <c r="N32" s="2">
        <f>'CURVAS EUR'!BH35</f>
        <v>-0.25695000000000001</v>
      </c>
      <c r="O32" s="1">
        <f>'CURVAS EUR'!CC35</f>
        <v>46664</v>
      </c>
      <c r="P32" s="2">
        <f>'CURVAS EUR'!CD35</f>
        <v>-0.19860900000000001</v>
      </c>
      <c r="Q32" s="1">
        <f>'CURVAS EUR'!CY36</f>
        <v>46755</v>
      </c>
      <c r="R32" s="2">
        <f>'CURVAS EUR'!CZ36</f>
        <v>-0.10991099999999999</v>
      </c>
      <c r="S32" s="1">
        <f>'CURVAS EUR'!DU35</f>
        <v>46664</v>
      </c>
      <c r="T32" s="2">
        <f>'CURVAS EUR'!DV35</f>
        <v>-0.26255499999999998</v>
      </c>
    </row>
    <row r="33" spans="1:20" x14ac:dyDescent="0.25">
      <c r="A33" s="1">
        <f>'CURVAS EUR'!Y35</f>
        <v>46664</v>
      </c>
      <c r="B33" s="18">
        <f>'CURVAS EUR'!Z35</f>
        <v>1.018091664</v>
      </c>
      <c r="C33" s="1">
        <f>'CURVAS EUR'!AV35</f>
        <v>46664</v>
      </c>
      <c r="D33" s="2">
        <f>'CURVAS EUR'!AW35</f>
        <v>1.016910481</v>
      </c>
      <c r="E33" s="1">
        <f>'CURVAS EUR'!BR35</f>
        <v>46664</v>
      </c>
      <c r="F33" s="2">
        <f>'CURVAS EUR'!BS35</f>
        <v>1.013042134</v>
      </c>
      <c r="G33" s="1">
        <f>'CURVAS EUR'!CN35</f>
        <v>46664</v>
      </c>
      <c r="H33" s="2">
        <f>'CURVAS EUR'!CO35</f>
        <v>1.0085531219999999</v>
      </c>
      <c r="I33" s="1">
        <f>'CURVAS EUR'!DJ35</f>
        <v>46664</v>
      </c>
      <c r="J33" s="2">
        <f>'CURVAS EUR'!DK35</f>
        <v>1.0172829830000001</v>
      </c>
      <c r="K33" s="1">
        <f>'CURVAS EUR'!AJ36</f>
        <v>46755</v>
      </c>
      <c r="L33" s="2">
        <f>'CURVAS EUR'!AK36</f>
        <v>-0.25434200000000001</v>
      </c>
      <c r="M33" s="1">
        <f>'CURVAS EUR'!BG36</f>
        <v>46755</v>
      </c>
      <c r="N33" s="2">
        <f>'CURVAS EUR'!BH36</f>
        <v>-0.236814</v>
      </c>
      <c r="O33" s="1">
        <f>'CURVAS EUR'!CC36</f>
        <v>46755</v>
      </c>
      <c r="P33" s="2">
        <f>'CURVAS EUR'!CD36</f>
        <v>-0.17846699999999999</v>
      </c>
      <c r="Q33" s="1">
        <f>'CURVAS EUR'!CY37</f>
        <v>46846</v>
      </c>
      <c r="R33" s="2">
        <f>'CURVAS EUR'!CZ37</f>
        <v>-8.9562000000000003E-2</v>
      </c>
      <c r="S33" s="1">
        <f>'CURVAS EUR'!DU36</f>
        <v>46755</v>
      </c>
      <c r="T33" s="2">
        <f>'CURVAS EUR'!DV36</f>
        <v>-0.24363499999999999</v>
      </c>
    </row>
    <row r="34" spans="1:20" x14ac:dyDescent="0.25">
      <c r="A34" s="1">
        <f>'CURVAS EUR'!Y36</f>
        <v>46755</v>
      </c>
      <c r="B34" s="18">
        <f>'CURVAS EUR'!Z36</f>
        <v>1.017390046</v>
      </c>
      <c r="C34" s="1">
        <f>'CURVAS EUR'!AV36</f>
        <v>46755</v>
      </c>
      <c r="D34" s="2">
        <f>'CURVAS EUR'!AW36</f>
        <v>1.016180528</v>
      </c>
      <c r="E34" s="1">
        <f>'CURVAS EUR'!BR36</f>
        <v>46755</v>
      </c>
      <c r="F34" s="2">
        <f>'CURVAS EUR'!BS36</f>
        <v>1.012166208</v>
      </c>
      <c r="G34" s="1">
        <f>'CURVAS EUR'!CN36</f>
        <v>46755</v>
      </c>
      <c r="H34" s="2">
        <f>'CURVAS EUR'!CO36</f>
        <v>1.007472675</v>
      </c>
      <c r="I34" s="1">
        <f>'CURVAS EUR'!DJ36</f>
        <v>46755</v>
      </c>
      <c r="J34" s="2">
        <f>'CURVAS EUR'!DK36</f>
        <v>1.016650966</v>
      </c>
      <c r="K34" s="1">
        <f>'CURVAS EUR'!AJ37</f>
        <v>46846</v>
      </c>
      <c r="L34" s="2">
        <f>'CURVAS EUR'!AK37</f>
        <v>-0.234237</v>
      </c>
      <c r="M34" s="1">
        <f>'CURVAS EUR'!BG37</f>
        <v>46846</v>
      </c>
      <c r="N34" s="2">
        <f>'CURVAS EUR'!BH37</f>
        <v>-0.21693499999999999</v>
      </c>
      <c r="O34" s="1">
        <f>'CURVAS EUR'!CC37</f>
        <v>46846</v>
      </c>
      <c r="P34" s="2">
        <f>'CURVAS EUR'!CD37</f>
        <v>-0.158694</v>
      </c>
      <c r="Q34" s="1">
        <f>'CURVAS EUR'!CY38</f>
        <v>46937</v>
      </c>
      <c r="R34" s="2">
        <f>'CURVAS EUR'!CZ38</f>
        <v>-6.9264999999999993E-2</v>
      </c>
      <c r="S34" s="1">
        <f>'CURVAS EUR'!DU37</f>
        <v>46846</v>
      </c>
      <c r="T34" s="2">
        <f>'CURVAS EUR'!DV37</f>
        <v>-0.224992</v>
      </c>
    </row>
    <row r="35" spans="1:20" x14ac:dyDescent="0.25">
      <c r="A35" s="1">
        <f>'CURVAS EUR'!Y37</f>
        <v>46846</v>
      </c>
      <c r="B35" s="18">
        <f>'CURVAS EUR'!Z37</f>
        <v>1.016590501</v>
      </c>
      <c r="C35" s="1">
        <f>'CURVAS EUR'!AV37</f>
        <v>46846</v>
      </c>
      <c r="D35" s="2">
        <f>'CURVAS EUR'!AW37</f>
        <v>1.015354345</v>
      </c>
      <c r="E35" s="1">
        <f>'CURVAS EUR'!BR37</f>
        <v>46846</v>
      </c>
      <c r="F35" s="2">
        <f>'CURVAS EUR'!BS37</f>
        <v>1.0112058209999999</v>
      </c>
      <c r="G35" s="1">
        <f>'CURVAS EUR'!CN37</f>
        <v>46846</v>
      </c>
      <c r="H35" s="2">
        <f>'CURVAS EUR'!CO37</f>
        <v>1.0063066949999999</v>
      </c>
      <c r="I35" s="1">
        <f>'CURVAS EUR'!DJ37</f>
        <v>46846</v>
      </c>
      <c r="J35" s="2">
        <f>'CURVAS EUR'!DK37</f>
        <v>1.015929764</v>
      </c>
      <c r="K35" s="1">
        <f>'CURVAS EUR'!AJ38</f>
        <v>46937</v>
      </c>
      <c r="L35" s="2">
        <f>'CURVAS EUR'!AK38</f>
        <v>-0.21401200000000001</v>
      </c>
      <c r="M35" s="1">
        <f>'CURVAS EUR'!BG38</f>
        <v>46937</v>
      </c>
      <c r="N35" s="2">
        <f>'CURVAS EUR'!BH38</f>
        <v>-0.19694800000000001</v>
      </c>
      <c r="O35" s="1">
        <f>'CURVAS EUR'!CC38</f>
        <v>46937</v>
      </c>
      <c r="P35" s="2">
        <f>'CURVAS EUR'!CD38</f>
        <v>-0.138985</v>
      </c>
      <c r="Q35" s="1">
        <f>'CURVAS EUR'!CY39</f>
        <v>47028</v>
      </c>
      <c r="R35" s="2">
        <f>'CURVAS EUR'!CZ39</f>
        <v>-4.8878999999999999E-2</v>
      </c>
      <c r="S35" s="1">
        <f>'CURVAS EUR'!DU38</f>
        <v>46937</v>
      </c>
      <c r="T35" s="2">
        <f>'CURVAS EUR'!DV38</f>
        <v>-0.20629700000000001</v>
      </c>
    </row>
    <row r="36" spans="1:20" x14ac:dyDescent="0.25">
      <c r="A36" s="1">
        <f>'CURVAS EUR'!Y38</f>
        <v>46937</v>
      </c>
      <c r="B36" s="18">
        <f>'CURVAS EUR'!Z38</f>
        <v>1.0156880189999999</v>
      </c>
      <c r="C36" s="1">
        <f>'CURVAS EUR'!AV38</f>
        <v>46937</v>
      </c>
      <c r="D36" s="2">
        <f>'CURVAS EUR'!AW38</f>
        <v>1.014426968</v>
      </c>
      <c r="E36" s="1">
        <f>'CURVAS EUR'!BR38</f>
        <v>46937</v>
      </c>
      <c r="F36" s="2">
        <f>'CURVAS EUR'!BS38</f>
        <v>1.0101565889999999</v>
      </c>
      <c r="G36" s="1">
        <f>'CURVAS EUR'!CN38</f>
        <v>46937</v>
      </c>
      <c r="H36" s="2">
        <f>'CURVAS EUR'!CO38</f>
        <v>1.005047037</v>
      </c>
      <c r="I36" s="1">
        <f>'CURVAS EUR'!DJ38</f>
        <v>46937</v>
      </c>
      <c r="J36" s="2">
        <f>'CURVAS EUR'!DK38</f>
        <v>1.015117651</v>
      </c>
      <c r="K36" s="1">
        <f>'CURVAS EUR'!AJ39</f>
        <v>47028</v>
      </c>
      <c r="L36" s="2">
        <f>'CURVAS EUR'!AK39</f>
        <v>-0.19361400000000001</v>
      </c>
      <c r="M36" s="1">
        <f>'CURVAS EUR'!BG39</f>
        <v>47028</v>
      </c>
      <c r="N36" s="2">
        <f>'CURVAS EUR'!BH39</f>
        <v>-0.17679500000000001</v>
      </c>
      <c r="O36" s="1">
        <f>'CURVAS EUR'!CC39</f>
        <v>47028</v>
      </c>
      <c r="P36" s="2">
        <f>'CURVAS EUR'!CD39</f>
        <v>-0.119203</v>
      </c>
      <c r="Q36" s="1">
        <f>'CURVAS EUR'!CY40</f>
        <v>47120</v>
      </c>
      <c r="R36" s="2">
        <f>'CURVAS EUR'!CZ40</f>
        <v>-2.8226000000000001E-2</v>
      </c>
      <c r="S36" s="1">
        <f>'CURVAS EUR'!DU39</f>
        <v>47028</v>
      </c>
      <c r="T36" s="2">
        <f>'CURVAS EUR'!DV39</f>
        <v>-0.18740899999999999</v>
      </c>
    </row>
    <row r="37" spans="1:20" x14ac:dyDescent="0.25">
      <c r="A37" s="1">
        <f>'CURVAS EUR'!Y39</f>
        <v>47028</v>
      </c>
      <c r="B37" s="18">
        <f>'CURVAS EUR'!Z39</f>
        <v>1.0146762650000001</v>
      </c>
      <c r="C37" s="1">
        <f>'CURVAS EUR'!AV39</f>
        <v>47028</v>
      </c>
      <c r="D37" s="2">
        <f>'CURVAS EUR'!AW39</f>
        <v>1.013391777</v>
      </c>
      <c r="E37" s="1">
        <f>'CURVAS EUR'!BR39</f>
        <v>47028</v>
      </c>
      <c r="F37" s="2">
        <f>'CURVAS EUR'!BS39</f>
        <v>1.0090070840000001</v>
      </c>
      <c r="G37" s="1">
        <f>'CURVAS EUR'!CN39</f>
        <v>47028</v>
      </c>
      <c r="H37" s="2">
        <f>'CURVAS EUR'!CO39</f>
        <v>1.0036822590000001</v>
      </c>
      <c r="I37" s="1">
        <f>'CURVAS EUR'!DJ39</f>
        <v>47028</v>
      </c>
      <c r="J37" s="2">
        <f>'CURVAS EUR'!DK39</f>
        <v>1.014202147</v>
      </c>
      <c r="K37" s="1">
        <f>'CURVAS EUR'!AJ40</f>
        <v>47120</v>
      </c>
      <c r="L37" s="2">
        <f>'CURVAS EUR'!AK40</f>
        <v>-0.17289499999999999</v>
      </c>
      <c r="M37" s="1">
        <f>'CURVAS EUR'!BG40</f>
        <v>47120</v>
      </c>
      <c r="N37" s="2">
        <f>'CURVAS EUR'!BH40</f>
        <v>-0.156329</v>
      </c>
      <c r="O37" s="1">
        <f>'CURVAS EUR'!CC40</f>
        <v>47120</v>
      </c>
      <c r="P37" s="2">
        <f>'CURVAS EUR'!CD40</f>
        <v>-9.9128999999999995E-2</v>
      </c>
      <c r="Q37" s="1">
        <f>'CURVAS EUR'!CY41</f>
        <v>47210</v>
      </c>
      <c r="R37" s="2">
        <f>'CURVAS EUR'!CZ41</f>
        <v>-9.0830000000000008E-3</v>
      </c>
      <c r="S37" s="1">
        <f>'CURVAS EUR'!DU40</f>
        <v>47120</v>
      </c>
      <c r="T37" s="2">
        <f>'CURVAS EUR'!DV40</f>
        <v>-0.168068</v>
      </c>
    </row>
    <row r="38" spans="1:20" x14ac:dyDescent="0.25">
      <c r="A38" s="1">
        <f>'CURVAS EUR'!Y40</f>
        <v>47120</v>
      </c>
      <c r="B38" s="18">
        <f>'CURVAS EUR'!Z40</f>
        <v>1.0135457269999999</v>
      </c>
      <c r="C38" s="1">
        <f>'CURVAS EUR'!AV40</f>
        <v>47120</v>
      </c>
      <c r="D38" s="2">
        <f>'CURVAS EUR'!AW40</f>
        <v>1.0122389439999999</v>
      </c>
      <c r="E38" s="1">
        <f>'CURVAS EUR'!BR40</f>
        <v>47120</v>
      </c>
      <c r="F38" s="2">
        <f>'CURVAS EUR'!BS40</f>
        <v>1.0077412649999999</v>
      </c>
      <c r="G38" s="1">
        <f>'CURVAS EUR'!CN40</f>
        <v>47120</v>
      </c>
      <c r="H38" s="2">
        <f>'CURVAS EUR'!CO40</f>
        <v>1.0021973879999999</v>
      </c>
      <c r="I38" s="1">
        <f>'CURVAS EUR'!DJ40</f>
        <v>47120</v>
      </c>
      <c r="J38" s="2">
        <f>'CURVAS EUR'!DK40</f>
        <v>1.013164723</v>
      </c>
      <c r="K38" s="1">
        <f>'CURVAS EUR'!AJ41</f>
        <v>47210</v>
      </c>
      <c r="L38" s="2">
        <f>'CURVAS EUR'!AK41</f>
        <v>-0.153668</v>
      </c>
      <c r="M38" s="1">
        <f>'CURVAS EUR'!BG41</f>
        <v>47210</v>
      </c>
      <c r="N38" s="2">
        <f>'CURVAS EUR'!BH41</f>
        <v>-0.13733899999999999</v>
      </c>
      <c r="O38" s="1">
        <f>'CURVAS EUR'!CC41</f>
        <v>47210</v>
      </c>
      <c r="P38" s="2">
        <f>'CURVAS EUR'!CD41</f>
        <v>-8.0458000000000002E-2</v>
      </c>
      <c r="Q38" s="1">
        <f>'CURVAS EUR'!CY42</f>
        <v>47301</v>
      </c>
      <c r="R38" s="2">
        <f>'CURVAS EUR'!CZ42</f>
        <v>1.0500000000000001E-2</v>
      </c>
      <c r="S38" s="1">
        <f>'CURVAS EUR'!DU41</f>
        <v>47210</v>
      </c>
      <c r="T38" s="2">
        <f>'CURVAS EUR'!DV41</f>
        <v>-0.14987900000000001</v>
      </c>
    </row>
    <row r="39" spans="1:20" x14ac:dyDescent="0.25">
      <c r="A39" s="1">
        <f>'CURVAS EUR'!Y41</f>
        <v>47210</v>
      </c>
      <c r="B39" s="18">
        <f>'CURVAS EUR'!Z41</f>
        <v>1.012404477</v>
      </c>
      <c r="C39" s="1">
        <f>'CURVAS EUR'!AV41</f>
        <v>47210</v>
      </c>
      <c r="D39" s="2">
        <f>'CURVAS EUR'!AW41</f>
        <v>1.0110782009999999</v>
      </c>
      <c r="E39" s="1">
        <f>'CURVAS EUR'!BR41</f>
        <v>47210</v>
      </c>
      <c r="F39" s="2">
        <f>'CURVAS EUR'!BS41</f>
        <v>1.0064733429999999</v>
      </c>
      <c r="G39" s="1">
        <f>'CURVAS EUR'!CN41</f>
        <v>47210</v>
      </c>
      <c r="H39" s="2">
        <f>'CURVAS EUR'!CO41</f>
        <v>1.000728418</v>
      </c>
      <c r="I39" s="1">
        <f>'CURVAS EUR'!DJ41</f>
        <v>47210</v>
      </c>
      <c r="J39" s="2">
        <f>'CURVAS EUR'!DK41</f>
        <v>1.0120965159999999</v>
      </c>
      <c r="K39" s="1">
        <f>'CURVAS EUR'!AJ42</f>
        <v>47301</v>
      </c>
      <c r="L39" s="2">
        <f>'CURVAS EUR'!AK42</f>
        <v>-0.13398499999999999</v>
      </c>
      <c r="M39" s="1">
        <f>'CURVAS EUR'!BG42</f>
        <v>47301</v>
      </c>
      <c r="N39" s="2">
        <f>'CURVAS EUR'!BH42</f>
        <v>-0.1179</v>
      </c>
      <c r="O39" s="1">
        <f>'CURVAS EUR'!CC42</f>
        <v>47301</v>
      </c>
      <c r="P39" s="2">
        <f>'CURVAS EUR'!CD42</f>
        <v>-6.1270999999999999E-2</v>
      </c>
      <c r="Q39" s="1">
        <f>'CURVAS EUR'!CY43</f>
        <v>47393</v>
      </c>
      <c r="R39" s="2">
        <f>'CURVAS EUR'!CZ43</f>
        <v>3.0512000000000001E-2</v>
      </c>
      <c r="S39" s="1">
        <f>'CURVAS EUR'!DU42</f>
        <v>47301</v>
      </c>
      <c r="T39" s="2">
        <f>'CURVAS EUR'!DV42</f>
        <v>-0.13097400000000001</v>
      </c>
    </row>
    <row r="40" spans="1:20" x14ac:dyDescent="0.25">
      <c r="A40" s="1">
        <f>'CURVAS EUR'!Y42</f>
        <v>47301</v>
      </c>
      <c r="B40" s="18">
        <f>'CURVAS EUR'!Z42</f>
        <v>1.011143905</v>
      </c>
      <c r="C40" s="1">
        <f>'CURVAS EUR'!AV42</f>
        <v>47301</v>
      </c>
      <c r="D40" s="2">
        <f>'CURVAS EUR'!AW42</f>
        <v>1.0097987660000001</v>
      </c>
      <c r="E40" s="1">
        <f>'CURVAS EUR'!BR42</f>
        <v>47301</v>
      </c>
      <c r="F40" s="2">
        <f>'CURVAS EUR'!BS42</f>
        <v>1.005078889</v>
      </c>
      <c r="G40" s="1">
        <f>'CURVAS EUR'!CN42</f>
        <v>47301</v>
      </c>
      <c r="H40" s="2">
        <f>'CURVAS EUR'!CO42</f>
        <v>0.99913254900000004</v>
      </c>
      <c r="I40" s="1">
        <f>'CURVAS EUR'!DJ42</f>
        <v>47301</v>
      </c>
      <c r="J40" s="2">
        <f>'CURVAS EUR'!DK42</f>
        <v>1.0108919569999999</v>
      </c>
      <c r="K40" s="1">
        <f>'CURVAS EUR'!AJ43</f>
        <v>47393</v>
      </c>
      <c r="L40" s="2">
        <f>'CURVAS EUR'!AK43</f>
        <v>-0.113792</v>
      </c>
      <c r="M40" s="1">
        <f>'CURVAS EUR'!BG43</f>
        <v>47393</v>
      </c>
      <c r="N40" s="2">
        <f>'CURVAS EUR'!BH43</f>
        <v>-9.7959000000000004E-2</v>
      </c>
      <c r="O40" s="1">
        <f>'CURVAS EUR'!CC43</f>
        <v>47393</v>
      </c>
      <c r="P40" s="2">
        <f>'CURVAS EUR'!CD43</f>
        <v>-4.1586999999999999E-2</v>
      </c>
      <c r="Q40" s="1">
        <f>'CURVAS EUR'!CY44</f>
        <v>47485</v>
      </c>
      <c r="R40" s="2">
        <f>'CURVAS EUR'!CZ44</f>
        <v>4.9695999999999997E-2</v>
      </c>
      <c r="S40" s="1">
        <f>'CURVAS EUR'!DU43</f>
        <v>47393</v>
      </c>
      <c r="T40" s="2">
        <f>'CURVAS EUR'!DV43</f>
        <v>-0.111446</v>
      </c>
    </row>
    <row r="41" spans="1:20" x14ac:dyDescent="0.25">
      <c r="A41" s="1">
        <f>'CURVAS EUR'!Y43</f>
        <v>47393</v>
      </c>
      <c r="B41" s="18">
        <f>'CURVAS EUR'!Z43</f>
        <v>1.0097516</v>
      </c>
      <c r="C41" s="1">
        <f>'CURVAS EUR'!AV43</f>
        <v>47393</v>
      </c>
      <c r="D41" s="2">
        <f>'CURVAS EUR'!AW43</f>
        <v>1.0083883789999999</v>
      </c>
      <c r="E41" s="1">
        <f>'CURVAS EUR'!BR43</f>
        <v>47393</v>
      </c>
      <c r="F41" s="2">
        <f>'CURVAS EUR'!BS43</f>
        <v>1.0035516170000001</v>
      </c>
      <c r="G41" s="1">
        <f>'CURVAS EUR'!CN43</f>
        <v>47393</v>
      </c>
      <c r="H41" s="2">
        <f>'CURVAS EUR'!CO43</f>
        <v>0.997403119</v>
      </c>
      <c r="I41" s="1">
        <f>'CURVAS EUR'!DJ43</f>
        <v>47393</v>
      </c>
      <c r="J41" s="2">
        <f>'CURVAS EUR'!DK43</f>
        <v>1.0095494279999999</v>
      </c>
      <c r="K41" s="1">
        <f>'CURVAS EUR'!AJ44</f>
        <v>47485</v>
      </c>
      <c r="L41" s="2">
        <f>'CURVAS EUR'!AK44</f>
        <v>-9.4294000000000003E-2</v>
      </c>
      <c r="M41" s="1">
        <f>'CURVAS EUR'!BG44</f>
        <v>47485</v>
      </c>
      <c r="N41" s="2">
        <f>'CURVAS EUR'!BH44</f>
        <v>-7.8702999999999995E-2</v>
      </c>
      <c r="O41" s="1">
        <f>'CURVAS EUR'!CC44</f>
        <v>47485</v>
      </c>
      <c r="P41" s="2">
        <f>'CURVAS EUR'!CD44</f>
        <v>-2.2674E-2</v>
      </c>
      <c r="Q41" s="1">
        <f>'CURVAS EUR'!CY45</f>
        <v>47575</v>
      </c>
      <c r="R41" s="2">
        <f>'CURVAS EUR'!CZ45</f>
        <v>6.8707000000000004E-2</v>
      </c>
      <c r="S41" s="1">
        <f>'CURVAS EUR'!DU44</f>
        <v>47485</v>
      </c>
      <c r="T41" s="2">
        <f>'CURVAS EUR'!DV44</f>
        <v>-9.2655000000000001E-2</v>
      </c>
    </row>
    <row r="42" spans="1:20" x14ac:dyDescent="0.25">
      <c r="A42" s="1">
        <f>'CURVAS EUR'!Y44</f>
        <v>47485</v>
      </c>
      <c r="B42" s="18">
        <f>'CURVAS EUR'!Z44</f>
        <v>1.0083102530000001</v>
      </c>
      <c r="C42" s="1">
        <f>'CURVAS EUR'!AV44</f>
        <v>47485</v>
      </c>
      <c r="D42" s="2">
        <f>'CURVAS EUR'!AW44</f>
        <v>1.0069309289999999</v>
      </c>
      <c r="E42" s="1">
        <f>'CURVAS EUR'!BR44</f>
        <v>47485</v>
      </c>
      <c r="F42" s="2">
        <f>'CURVAS EUR'!BS44</f>
        <v>1.001991292</v>
      </c>
      <c r="G42" s="1">
        <f>'CURVAS EUR'!CN44</f>
        <v>47485</v>
      </c>
      <c r="H42" s="2">
        <f>'CURVAS EUR'!CO44</f>
        <v>0.995650963</v>
      </c>
      <c r="I42" s="1">
        <f>'CURVAS EUR'!DJ44</f>
        <v>47485</v>
      </c>
      <c r="J42" s="2">
        <f>'CURVAS EUR'!DK44</f>
        <v>1.008165135</v>
      </c>
      <c r="K42" s="1">
        <f>'CURVAS EUR'!AJ45</f>
        <v>47575</v>
      </c>
      <c r="L42" s="2">
        <f>'CURVAS EUR'!AK45</f>
        <v>-7.4768000000000001E-2</v>
      </c>
      <c r="M42" s="1">
        <f>'CURVAS EUR'!BG45</f>
        <v>47575</v>
      </c>
      <c r="N42" s="2">
        <f>'CURVAS EUR'!BH45</f>
        <v>-5.9420000000000001E-2</v>
      </c>
      <c r="O42" s="1">
        <f>'CURVAS EUR'!CC45</f>
        <v>47575</v>
      </c>
      <c r="P42" s="2">
        <f>'CURVAS EUR'!CD45</f>
        <v>-3.9090000000000001E-3</v>
      </c>
      <c r="Q42" s="1">
        <f>'CURVAS EUR'!CY46</f>
        <v>47666</v>
      </c>
      <c r="R42" s="2">
        <f>'CURVAS EUR'!CZ46</f>
        <v>8.7553000000000006E-2</v>
      </c>
      <c r="S42" s="1">
        <f>'CURVAS EUR'!DU45</f>
        <v>47575</v>
      </c>
      <c r="T42" s="2">
        <f>'CURVAS EUR'!DV45</f>
        <v>-7.4076000000000003E-2</v>
      </c>
    </row>
    <row r="43" spans="1:20" x14ac:dyDescent="0.25">
      <c r="A43" s="1">
        <f>'CURVAS EUR'!Y45</f>
        <v>47575</v>
      </c>
      <c r="B43" s="18">
        <f>'CURVAS EUR'!Z45</f>
        <v>1.0067708609999999</v>
      </c>
      <c r="C43" s="1">
        <f>'CURVAS EUR'!AV45</f>
        <v>47575</v>
      </c>
      <c r="D43" s="2">
        <f>'CURVAS EUR'!AW45</f>
        <v>1.0053768590000001</v>
      </c>
      <c r="E43" s="1">
        <f>'CURVAS EUR'!BR45</f>
        <v>47575</v>
      </c>
      <c r="F43" s="2">
        <f>'CURVAS EUR'!BS45</f>
        <v>1.000352742</v>
      </c>
      <c r="G43" s="1">
        <f>'CURVAS EUR'!CN45</f>
        <v>47575</v>
      </c>
      <c r="H43" s="2">
        <f>'CURVAS EUR'!CO45</f>
        <v>0.99382258999999995</v>
      </c>
      <c r="I43" s="1">
        <f>'CURVAS EUR'!DJ45</f>
        <v>47575</v>
      </c>
      <c r="J43" s="2">
        <f>'CURVAS EUR'!DK45</f>
        <v>1.006707944</v>
      </c>
      <c r="K43" s="1">
        <f>'CURVAS EUR'!AJ46</f>
        <v>47666</v>
      </c>
      <c r="L43" s="2">
        <f>'CURVAS EUR'!AK46</f>
        <v>-5.5196000000000002E-2</v>
      </c>
      <c r="M43" s="1">
        <f>'CURVAS EUR'!BG46</f>
        <v>47666</v>
      </c>
      <c r="N43" s="2">
        <f>'CURVAS EUR'!BH46</f>
        <v>-4.0092000000000003E-2</v>
      </c>
      <c r="O43" s="1">
        <f>'CURVAS EUR'!CC46</f>
        <v>47666</v>
      </c>
      <c r="P43" s="2">
        <f>'CURVAS EUR'!CD46</f>
        <v>1.469E-2</v>
      </c>
      <c r="Q43" s="1">
        <f>'CURVAS EUR'!CY47</f>
        <v>47758</v>
      </c>
      <c r="R43" s="2">
        <f>'CURVAS EUR'!CZ47</f>
        <v>0.10620599999999999</v>
      </c>
      <c r="S43" s="1">
        <f>'CURVAS EUR'!DU46</f>
        <v>47666</v>
      </c>
      <c r="T43" s="2">
        <f>'CURVAS EUR'!DV46</f>
        <v>-5.5784E-2</v>
      </c>
    </row>
    <row r="44" spans="1:20" x14ac:dyDescent="0.25">
      <c r="A44" s="1">
        <f>'CURVAS EUR'!Y46</f>
        <v>47666</v>
      </c>
      <c r="B44" s="18">
        <f>'CURVAS EUR'!Z46</f>
        <v>1.0051319270000001</v>
      </c>
      <c r="C44" s="1">
        <f>'CURVAS EUR'!AV46</f>
        <v>47666</v>
      </c>
      <c r="D44" s="2">
        <f>'CURVAS EUR'!AW46</f>
        <v>1.0037247229999999</v>
      </c>
      <c r="E44" s="1">
        <f>'CURVAS EUR'!BR46</f>
        <v>47666</v>
      </c>
      <c r="F44" s="2">
        <f>'CURVAS EUR'!BS46</f>
        <v>0.99863908199999996</v>
      </c>
      <c r="G44" s="1">
        <f>'CURVAS EUR'!CN46</f>
        <v>47666</v>
      </c>
      <c r="H44" s="2">
        <f>'CURVAS EUR'!CO46</f>
        <v>0.99191917399999996</v>
      </c>
      <c r="I44" s="1">
        <f>'CURVAS EUR'!DJ46</f>
        <v>47666</v>
      </c>
      <c r="J44" s="2">
        <f>'CURVAS EUR'!DK46</f>
        <v>1.005186699</v>
      </c>
      <c r="K44" s="1">
        <f>'CURVAS EUR'!AJ47</f>
        <v>47758</v>
      </c>
      <c r="L44" s="2">
        <f>'CURVAS EUR'!AK47</f>
        <v>-3.5749999999999997E-2</v>
      </c>
      <c r="M44" s="1">
        <f>'CURVAS EUR'!BG47</f>
        <v>47758</v>
      </c>
      <c r="N44" s="2">
        <f>'CURVAS EUR'!BH47</f>
        <v>-2.0891E-2</v>
      </c>
      <c r="O44" s="1">
        <f>'CURVAS EUR'!CC47</f>
        <v>47758</v>
      </c>
      <c r="P44" s="2">
        <f>'CURVAS EUR'!CD47</f>
        <v>3.3070000000000002E-2</v>
      </c>
      <c r="Q44" s="1">
        <f>'CURVAS EUR'!CY48</f>
        <v>47850</v>
      </c>
      <c r="R44" s="2">
        <f>'CURVAS EUR'!CZ48</f>
        <v>0.124636</v>
      </c>
      <c r="S44" s="1">
        <f>'CURVAS EUR'!DU47</f>
        <v>47758</v>
      </c>
      <c r="T44" s="2">
        <f>'CURVAS EUR'!DV47</f>
        <v>-3.7787000000000001E-2</v>
      </c>
    </row>
    <row r="45" spans="1:20" x14ac:dyDescent="0.25">
      <c r="A45" s="1">
        <f>'CURVAS EUR'!Y47</f>
        <v>47758</v>
      </c>
      <c r="B45" s="18">
        <f>'CURVAS EUR'!Z47</f>
        <v>1.0034100210000001</v>
      </c>
      <c r="C45" s="1">
        <f>'CURVAS EUR'!AV47</f>
        <v>47758</v>
      </c>
      <c r="D45" s="2">
        <f>'CURVAS EUR'!AW47</f>
        <v>1.0019911720000001</v>
      </c>
      <c r="E45" s="1">
        <f>'CURVAS EUR'!BR47</f>
        <v>47758</v>
      </c>
      <c r="F45" s="2">
        <f>'CURVAS EUR'!BS47</f>
        <v>0.99685701900000001</v>
      </c>
      <c r="G45" s="1">
        <f>'CURVAS EUR'!CN47</f>
        <v>47758</v>
      </c>
      <c r="H45" s="2">
        <f>'CURVAS EUR'!CO47</f>
        <v>0.98994485799999998</v>
      </c>
      <c r="I45" s="1">
        <f>'CURVAS EUR'!DJ47</f>
        <v>47758</v>
      </c>
      <c r="J45" s="2">
        <f>'CURVAS EUR'!DK47</f>
        <v>1.0036046970000001</v>
      </c>
      <c r="K45" s="1">
        <f>'CURVAS EUR'!AJ48</f>
        <v>47850</v>
      </c>
      <c r="L45" s="2">
        <f>'CURVAS EUR'!AK48</f>
        <v>-1.6629999999999999E-2</v>
      </c>
      <c r="M45" s="1">
        <f>'CURVAS EUR'!BG48</f>
        <v>47850</v>
      </c>
      <c r="N45" s="2">
        <f>'CURVAS EUR'!BH48</f>
        <v>-2.0200000000000001E-3</v>
      </c>
      <c r="O45" s="1">
        <f>'CURVAS EUR'!CC48</f>
        <v>47850</v>
      </c>
      <c r="P45" s="2">
        <f>'CURVAS EUR'!CD48</f>
        <v>5.1173999999999997E-2</v>
      </c>
      <c r="Q45" s="1">
        <f>'CURVAS EUR'!CY49</f>
        <v>47940</v>
      </c>
      <c r="R45" s="2">
        <f>'CURVAS EUR'!CZ49</f>
        <v>0.142815</v>
      </c>
      <c r="S45" s="1">
        <f>'CURVAS EUR'!DU48</f>
        <v>47850</v>
      </c>
      <c r="T45" s="2">
        <f>'CURVAS EUR'!DV48</f>
        <v>-2.0079E-2</v>
      </c>
    </row>
    <row r="46" spans="1:20" x14ac:dyDescent="0.25">
      <c r="A46" s="1">
        <f>'CURVAS EUR'!Y48</f>
        <v>47850</v>
      </c>
      <c r="B46" s="18">
        <f>'CURVAS EUR'!Z48</f>
        <v>1.0016262300000001</v>
      </c>
      <c r="C46" s="1">
        <f>'CURVAS EUR'!AV48</f>
        <v>47850</v>
      </c>
      <c r="D46" s="2">
        <f>'CURVAS EUR'!AW48</f>
        <v>1.000197378</v>
      </c>
      <c r="E46" s="1">
        <f>'CURVAS EUR'!BR48</f>
        <v>47850</v>
      </c>
      <c r="F46" s="2">
        <f>'CURVAS EUR'!BS48</f>
        <v>0.99501415199999999</v>
      </c>
      <c r="G46" s="1">
        <f>'CURVAS EUR'!CN48</f>
        <v>47850</v>
      </c>
      <c r="H46" s="2">
        <f>'CURVAS EUR'!CO48</f>
        <v>0.98790452699999998</v>
      </c>
      <c r="I46" s="1">
        <f>'CURVAS EUR'!DJ48</f>
        <v>47850</v>
      </c>
      <c r="J46" s="2">
        <f>'CURVAS EUR'!DK48</f>
        <v>1.0019638479999999</v>
      </c>
      <c r="K46" s="1">
        <f>'CURVAS EUR'!AJ49</f>
        <v>47940</v>
      </c>
      <c r="L46" s="2">
        <f>'CURVAS EUR'!AK49</f>
        <v>1.98E-3</v>
      </c>
      <c r="M46" s="1">
        <f>'CURVAS EUR'!BG49</f>
        <v>47940</v>
      </c>
      <c r="N46" s="2">
        <f>'CURVAS EUR'!BH49</f>
        <v>1.6337999999999998E-2</v>
      </c>
      <c r="O46" s="1">
        <f>'CURVAS EUR'!CC49</f>
        <v>47940</v>
      </c>
      <c r="P46" s="2">
        <f>'CURVAS EUR'!CD49</f>
        <v>6.8948999999999996E-2</v>
      </c>
      <c r="Q46" s="1">
        <f>'CURVAS EUR'!CY50</f>
        <v>48306</v>
      </c>
      <c r="R46" s="2">
        <f>'CURVAS EUR'!CZ50</f>
        <v>0.21274899999999999</v>
      </c>
      <c r="S46" s="1">
        <f>'CURVAS EUR'!DU49</f>
        <v>47940</v>
      </c>
      <c r="T46" s="2">
        <f>'CURVAS EUR'!DV49</f>
        <v>-2.6549999999999998E-3</v>
      </c>
    </row>
    <row r="47" spans="1:20" x14ac:dyDescent="0.25">
      <c r="A47" s="1">
        <f>'CURVAS EUR'!Y49</f>
        <v>47940</v>
      </c>
      <c r="B47" s="18">
        <f>'CURVAS EUR'!Z49</f>
        <v>0.99980164199999999</v>
      </c>
      <c r="C47" s="1">
        <f>'CURVAS EUR'!AV49</f>
        <v>47940</v>
      </c>
      <c r="D47" s="2">
        <f>'CURVAS EUR'!AW49</f>
        <v>0.99836451599999998</v>
      </c>
      <c r="E47" s="1">
        <f>'CURVAS EUR'!BR49</f>
        <v>47940</v>
      </c>
      <c r="F47" s="2">
        <f>'CURVAS EUR'!BS49</f>
        <v>0.99311808400000001</v>
      </c>
      <c r="G47" s="1">
        <f>'CURVAS EUR'!CN49</f>
        <v>47940</v>
      </c>
      <c r="H47" s="2">
        <f>'CURVAS EUR'!CO49</f>
        <v>0.98580306200000001</v>
      </c>
      <c r="I47" s="1">
        <f>'CURVAS EUR'!DJ49</f>
        <v>47940</v>
      </c>
      <c r="J47" s="2">
        <f>'CURVAS EUR'!DK49</f>
        <v>1.0002660619999999</v>
      </c>
      <c r="K47" s="1">
        <f>'CURVAS EUR'!AJ50</f>
        <v>48306</v>
      </c>
      <c r="L47" s="2">
        <f>'CURVAS EUR'!AK50</f>
        <v>7.1500999999999995E-2</v>
      </c>
      <c r="M47" s="1">
        <f>'CURVAS EUR'!BG50</f>
        <v>48306</v>
      </c>
      <c r="N47" s="2">
        <f>'CURVAS EUR'!BH50</f>
        <v>8.4860000000000005E-2</v>
      </c>
      <c r="O47" s="1">
        <f>'CURVAS EUR'!CC50</f>
        <v>48306</v>
      </c>
      <c r="P47" s="2">
        <f>'CURVAS EUR'!CD50</f>
        <v>0.13657</v>
      </c>
      <c r="Q47" s="1">
        <f>'CURVAS EUR'!CY51</f>
        <v>48673</v>
      </c>
      <c r="R47" s="2">
        <f>'CURVAS EUR'!CZ51</f>
        <v>0.27687499999999998</v>
      </c>
      <c r="S47" s="1">
        <f>'CURVAS EUR'!DU50</f>
        <v>48673</v>
      </c>
      <c r="T47" s="2">
        <f>'CURVAS EUR'!DV50</f>
        <v>0.124961</v>
      </c>
    </row>
    <row r="48" spans="1:20" x14ac:dyDescent="0.25">
      <c r="A48" s="1">
        <f>'CURVAS EUR'!Y50</f>
        <v>48306</v>
      </c>
      <c r="B48" s="18">
        <f>'CURVAS EUR'!Z50</f>
        <v>0.99215689100000004</v>
      </c>
      <c r="C48" s="1">
        <f>'CURVAS EUR'!AV50</f>
        <v>48306</v>
      </c>
      <c r="D48" s="2">
        <f>'CURVAS EUR'!AW50</f>
        <v>0.99069889300000002</v>
      </c>
      <c r="E48" s="1">
        <f>'CURVAS EUR'!BR50</f>
        <v>48306</v>
      </c>
      <c r="F48" s="2">
        <f>'CURVAS EUR'!BS50</f>
        <v>0.98507756099999999</v>
      </c>
      <c r="G48" s="1">
        <f>'CURVAS EUR'!CN50</f>
        <v>48306</v>
      </c>
      <c r="H48" s="2">
        <f>'CURVAS EUR'!CO50</f>
        <v>0.97685949699999997</v>
      </c>
      <c r="I48" s="1">
        <f>'CURVAS EUR'!DJ50</f>
        <v>48673</v>
      </c>
      <c r="J48" s="2">
        <f>'CURVAS EUR'!DK50</f>
        <v>0.985105589</v>
      </c>
      <c r="K48" s="1">
        <f>'CURVAS EUR'!AJ51</f>
        <v>48673</v>
      </c>
      <c r="L48" s="2">
        <f>'CURVAS EUR'!AK51</f>
        <v>0.13678599999999999</v>
      </c>
      <c r="M48" s="1">
        <f>'CURVAS EUR'!BG51</f>
        <v>48673</v>
      </c>
      <c r="N48" s="2">
        <f>'CURVAS EUR'!BH51</f>
        <v>0.14913299999999999</v>
      </c>
      <c r="O48" s="1">
        <f>'CURVAS EUR'!CC51</f>
        <v>48673</v>
      </c>
      <c r="P48" s="2">
        <f>'CURVAS EUR'!CD51</f>
        <v>0.19839200000000001</v>
      </c>
      <c r="Q48" s="1">
        <f>'CURVAS EUR'!CY52</f>
        <v>49037</v>
      </c>
      <c r="R48" s="2">
        <f>'CURVAS EUR'!CZ52</f>
        <v>0.33465499999999998</v>
      </c>
      <c r="S48" s="1">
        <f>'CURVAS EUR'!DU51</f>
        <v>49767</v>
      </c>
      <c r="T48" s="2">
        <f>'CURVAS EUR'!DV51</f>
        <v>0.28257100000000002</v>
      </c>
    </row>
    <row r="49" spans="1:20" x14ac:dyDescent="0.25">
      <c r="A49" s="1">
        <f>'CURVAS EUR'!Y51</f>
        <v>48673</v>
      </c>
      <c r="B49" s="18">
        <f>'CURVAS EUR'!Z51</f>
        <v>0.98370853400000002</v>
      </c>
      <c r="C49" s="1">
        <f>'CURVAS EUR'!AV51</f>
        <v>48673</v>
      </c>
      <c r="D49" s="2">
        <f>'CURVAS EUR'!AW51</f>
        <v>0.982252244</v>
      </c>
      <c r="E49" s="1">
        <f>'CURVAS EUR'!BR51</f>
        <v>48673</v>
      </c>
      <c r="F49" s="2">
        <f>'CURVAS EUR'!BS51</f>
        <v>0.97646528600000004</v>
      </c>
      <c r="G49" s="1">
        <f>'CURVAS EUR'!CN51</f>
        <v>48673</v>
      </c>
      <c r="H49" s="2">
        <f>'CURVAS EUR'!CO51</f>
        <v>0.967321282</v>
      </c>
      <c r="I49" s="1">
        <f>'CURVAS EUR'!DJ51</f>
        <v>49767</v>
      </c>
      <c r="J49" s="2">
        <f>'CURVAS EUR'!DK51</f>
        <v>0.95850549299999999</v>
      </c>
      <c r="K49" s="1">
        <f>'CURVAS EUR'!AJ52</f>
        <v>49037</v>
      </c>
      <c r="L49" s="2">
        <f>'CURVAS EUR'!AK52</f>
        <v>0.19686799999999999</v>
      </c>
      <c r="M49" s="1">
        <f>'CURVAS EUR'!BG52</f>
        <v>49037</v>
      </c>
      <c r="N49" s="2">
        <f>'CURVAS EUR'!BH52</f>
        <v>0.208088</v>
      </c>
      <c r="O49" s="1">
        <f>'CURVAS EUR'!CC52</f>
        <v>49037</v>
      </c>
      <c r="P49" s="2">
        <f>'CURVAS EUR'!CD52</f>
        <v>0.25486599999999998</v>
      </c>
      <c r="Q49" s="1">
        <f>'CURVAS EUR'!CY53</f>
        <v>49401</v>
      </c>
      <c r="R49" s="2">
        <f>'CURVAS EUR'!CZ53</f>
        <v>0.38573400000000002</v>
      </c>
      <c r="S49" s="1">
        <f>'CURVAS EUR'!DU52</f>
        <v>51593</v>
      </c>
      <c r="T49" s="2">
        <f>'CURVAS EUR'!DV52</f>
        <v>0.417292</v>
      </c>
    </row>
    <row r="50" spans="1:20" x14ac:dyDescent="0.25">
      <c r="A50" s="1">
        <f>'CURVAS EUR'!Y52</f>
        <v>49037</v>
      </c>
      <c r="B50" s="18">
        <f>'CURVAS EUR'!Z52</f>
        <v>0.97472493299999996</v>
      </c>
      <c r="C50" s="1">
        <f>'CURVAS EUR'!AV52</f>
        <v>49037</v>
      </c>
      <c r="D50" s="2">
        <f>'CURVAS EUR'!AW52</f>
        <v>0.97330526799999995</v>
      </c>
      <c r="E50" s="1">
        <f>'CURVAS EUR'!BR52</f>
        <v>49037</v>
      </c>
      <c r="F50" s="2">
        <f>'CURVAS EUR'!BS52</f>
        <v>0.96741057200000002</v>
      </c>
      <c r="G50" s="1">
        <f>'CURVAS EUR'!CN52</f>
        <v>49037</v>
      </c>
      <c r="H50" s="2">
        <f>'CURVAS EUR'!CO52</f>
        <v>0.95744452400000002</v>
      </c>
      <c r="I50" s="1">
        <f>'CURVAS EUR'!DJ52</f>
        <v>51593</v>
      </c>
      <c r="J50" s="2">
        <f>'CURVAS EUR'!DK52</f>
        <v>0.92000511799999996</v>
      </c>
      <c r="K50" s="1">
        <f>'CURVAS EUR'!AJ53</f>
        <v>49401</v>
      </c>
      <c r="L50" s="2">
        <f>'CURVAS EUR'!AK53</f>
        <v>0.25068200000000002</v>
      </c>
      <c r="M50" s="1">
        <f>'CURVAS EUR'!BG53</f>
        <v>49401</v>
      </c>
      <c r="N50" s="2">
        <f>'CURVAS EUR'!BH53</f>
        <v>0.26166200000000001</v>
      </c>
      <c r="O50" s="1">
        <f>'CURVAS EUR'!CC53</f>
        <v>49401</v>
      </c>
      <c r="P50" s="2">
        <f>'CURVAS EUR'!CD53</f>
        <v>0.30540800000000001</v>
      </c>
      <c r="Q50" s="1">
        <f>'CURVAS EUR'!CY54</f>
        <v>49767</v>
      </c>
      <c r="R50" s="2">
        <f>'CURVAS EUR'!CZ54</f>
        <v>0.43008999999999997</v>
      </c>
      <c r="S50" s="1">
        <f>'CURVAS EUR'!DU53</f>
        <v>53419</v>
      </c>
      <c r="T50" s="2">
        <f>'CURVAS EUR'!DV53</f>
        <v>0.45410800000000001</v>
      </c>
    </row>
    <row r="51" spans="1:20" x14ac:dyDescent="0.25">
      <c r="A51" s="1">
        <f>'CURVAS EUR'!Y53</f>
        <v>49401</v>
      </c>
      <c r="B51" s="18">
        <f>'CURVAS EUR'!Z53</f>
        <v>0.96551587699999997</v>
      </c>
      <c r="C51" s="1">
        <f>'CURVAS EUR'!AV53</f>
        <v>49401</v>
      </c>
      <c r="D51" s="2">
        <f>'CURVAS EUR'!AW53</f>
        <v>0.96403482500000004</v>
      </c>
      <c r="E51" s="1">
        <f>'CURVAS EUR'!BR53</f>
        <v>49401</v>
      </c>
      <c r="F51" s="2">
        <f>'CURVAS EUR'!BS53</f>
        <v>0.95815844400000005</v>
      </c>
      <c r="G51" s="1">
        <f>'CURVAS EUR'!CN53</f>
        <v>49401</v>
      </c>
      <c r="H51" s="2">
        <f>'CURVAS EUR'!CO53</f>
        <v>0.94746792300000005</v>
      </c>
      <c r="I51" s="1">
        <f>'CURVAS EUR'!DJ53</f>
        <v>53419</v>
      </c>
      <c r="J51" s="2">
        <f>'CURVAS EUR'!DK53</f>
        <v>0.89284311299999997</v>
      </c>
      <c r="K51" s="1">
        <f>'CURVAS EUR'!AJ54</f>
        <v>49767</v>
      </c>
      <c r="L51" s="2">
        <f>'CURVAS EUR'!AK54</f>
        <v>0.29793700000000001</v>
      </c>
      <c r="M51" s="1">
        <f>'CURVAS EUR'!BG54</f>
        <v>49767</v>
      </c>
      <c r="N51" s="2">
        <f>'CURVAS EUR'!BH54</f>
        <v>0.30717499999999998</v>
      </c>
      <c r="O51" s="1">
        <f>'CURVAS EUR'!CC54</f>
        <v>49767</v>
      </c>
      <c r="P51" s="2">
        <f>'CURVAS EUR'!CD54</f>
        <v>0.34784700000000002</v>
      </c>
      <c r="Q51" s="1">
        <f>'CURVAS EUR'!CY55</f>
        <v>51593</v>
      </c>
      <c r="R51" s="2">
        <f>'CURVAS EUR'!CZ55</f>
        <v>0.55829399999999996</v>
      </c>
      <c r="S51" s="1">
        <f>'CURVAS EUR'!DU54</f>
        <v>55246</v>
      </c>
      <c r="T51" s="2">
        <f>'CURVAS EUR'!DV54</f>
        <v>0.44788899999999998</v>
      </c>
    </row>
    <row r="52" spans="1:20" x14ac:dyDescent="0.25">
      <c r="A52" s="1">
        <f>'CURVAS EUR'!Y54</f>
        <v>49767</v>
      </c>
      <c r="B52" s="18">
        <f>'CURVAS EUR'!Z54</f>
        <v>0.956302282</v>
      </c>
      <c r="C52" s="1">
        <f>'CURVAS EUR'!AV54</f>
        <v>49767</v>
      </c>
      <c r="D52" s="2">
        <f>'CURVAS EUR'!AW54</f>
        <v>0.95498035699999995</v>
      </c>
      <c r="E52" s="1">
        <f>'CURVAS EUR'!BR54</f>
        <v>49767</v>
      </c>
      <c r="F52" s="2">
        <f>'CURVAS EUR'!BS54</f>
        <v>0.94918349000000002</v>
      </c>
      <c r="G52" s="1">
        <f>'CURVAS EUR'!CN54</f>
        <v>49767</v>
      </c>
      <c r="H52" s="2">
        <f>'CURVAS EUR'!CO54</f>
        <v>0.93757605700000002</v>
      </c>
      <c r="I52" s="1">
        <f>'CURVAS EUR'!DJ54</f>
        <v>55246</v>
      </c>
      <c r="J52" s="2">
        <f>'CURVAS EUR'!DK54</f>
        <v>0.87446762499999997</v>
      </c>
      <c r="K52" s="1">
        <f>'CURVAS EUR'!AJ55</f>
        <v>51593</v>
      </c>
      <c r="L52" s="2">
        <f>'CURVAS EUR'!AK55</f>
        <v>0.43995299999999998</v>
      </c>
      <c r="M52" s="1">
        <f>'CURVAS EUR'!BG55</f>
        <v>51593</v>
      </c>
      <c r="N52" s="2">
        <f>'CURVAS EUR'!BH55</f>
        <v>0.44489200000000001</v>
      </c>
      <c r="O52" s="1">
        <f>'CURVAS EUR'!CC55</f>
        <v>51593</v>
      </c>
      <c r="P52" s="2">
        <f>'CURVAS EUR'!CD55</f>
        <v>0.47456100000000001</v>
      </c>
      <c r="Q52" s="1">
        <f>'CURVAS EUR'!CY56</f>
        <v>53419</v>
      </c>
      <c r="R52" s="2">
        <f>'CURVAS EUR'!CZ56</f>
        <v>0.58682800000000002</v>
      </c>
      <c r="S52" s="1">
        <f>'CURVAS EUR'!DU55</f>
        <v>58900</v>
      </c>
      <c r="T52" s="2">
        <f>'CURVAS EUR'!DV55</f>
        <v>0.41822399999999998</v>
      </c>
    </row>
    <row r="53" spans="1:20" x14ac:dyDescent="0.25">
      <c r="A53" s="1">
        <f>'CURVAS EUR'!Y55</f>
        <v>51593</v>
      </c>
      <c r="B53" s="18">
        <f>'CURVAS EUR'!Z55</f>
        <v>0.91585803399999999</v>
      </c>
      <c r="C53" s="1">
        <f>'CURVAS EUR'!AV55</f>
        <v>51593</v>
      </c>
      <c r="D53" s="2">
        <f>'CURVAS EUR'!AW55</f>
        <v>0.91495680300000004</v>
      </c>
      <c r="E53" s="1">
        <f>'CURVAS EUR'!BR55</f>
        <v>51593</v>
      </c>
      <c r="F53" s="2">
        <f>'CURVAS EUR'!BS55</f>
        <v>0.90956254599999997</v>
      </c>
      <c r="G53" s="1">
        <f>'CURVAS EUR'!CN55</f>
        <v>51593</v>
      </c>
      <c r="H53" s="2">
        <f>'CURVAS EUR'!CO55</f>
        <v>0.89451795199999995</v>
      </c>
      <c r="I53" s="1">
        <f>'CURVAS EUR'!DJ55</f>
        <v>58900</v>
      </c>
      <c r="J53" s="2">
        <f>'CURVAS EUR'!DK55</f>
        <v>0.84619182599999998</v>
      </c>
      <c r="K53" s="1">
        <f>'CURVAS EUR'!AJ56</f>
        <v>53419</v>
      </c>
      <c r="L53" s="2">
        <f>'CURVAS EUR'!AK56</f>
        <v>0.47947800000000002</v>
      </c>
      <c r="M53" s="1">
        <f>'CURVAS EUR'!BG56</f>
        <v>53419</v>
      </c>
      <c r="N53" s="2">
        <f>'CURVAS EUR'!BH56</f>
        <v>0.481159</v>
      </c>
      <c r="O53" s="1">
        <f>'CURVAS EUR'!CC56</f>
        <v>53419</v>
      </c>
      <c r="P53" s="2">
        <f>'CURVAS EUR'!CD56</f>
        <v>0.50439999999999996</v>
      </c>
      <c r="Q53" s="1">
        <f>'CURVAS EUR'!CY57</f>
        <v>55246</v>
      </c>
      <c r="R53" s="2">
        <f>'CURVAS EUR'!CZ57</f>
        <v>0.57354099999999997</v>
      </c>
      <c r="S53" s="1">
        <f>'CURVAS EUR'!DU56</f>
        <v>62550</v>
      </c>
      <c r="T53" s="2">
        <f>'CURVAS EUR'!DV56</f>
        <v>0.38303500000000001</v>
      </c>
    </row>
    <row r="54" spans="1:20" x14ac:dyDescent="0.25">
      <c r="A54" s="1">
        <f>'CURVAS EUR'!Y56</f>
        <v>53419</v>
      </c>
      <c r="B54" s="18">
        <f>'CURVAS EUR'!Z56</f>
        <v>0.88722056199999999</v>
      </c>
      <c r="C54" s="1">
        <f>'CURVAS EUR'!AV56</f>
        <v>53419</v>
      </c>
      <c r="D54" s="2">
        <f>'CURVAS EUR'!AW56</f>
        <v>0.886849255</v>
      </c>
      <c r="E54" s="1">
        <f>'CURVAS EUR'!BR56</f>
        <v>53419</v>
      </c>
      <c r="F54" s="2">
        <f>'CURVAS EUR'!BS56</f>
        <v>0.88173320899999996</v>
      </c>
      <c r="G54" s="1">
        <f>'CURVAS EUR'!CN56</f>
        <v>53419</v>
      </c>
      <c r="H54" s="2">
        <f>'CURVAS EUR'!CO56</f>
        <v>0.86383424900000005</v>
      </c>
      <c r="I54" s="1">
        <f>'CURVAS EUR'!DJ56</f>
        <v>62550</v>
      </c>
      <c r="J54" s="2">
        <f>'CURVAS EUR'!DK56</f>
        <v>0.82595553300000002</v>
      </c>
      <c r="K54" s="1">
        <f>'CURVAS EUR'!AJ57</f>
        <v>55246</v>
      </c>
      <c r="L54" s="2">
        <f>'CURVAS EUR'!AK57</f>
        <v>0.47419899999999998</v>
      </c>
      <c r="M54" s="1">
        <f>'CURVAS EUR'!BG57</f>
        <v>55246</v>
      </c>
      <c r="N54" s="2">
        <f>'CURVAS EUR'!BH57</f>
        <v>0.47483900000000001</v>
      </c>
      <c r="O54" s="1">
        <f>'CURVAS EUR'!CC57</f>
        <v>55246</v>
      </c>
      <c r="P54" s="2">
        <f>'CURVAS EUR'!CD57</f>
        <v>0.49051299999999998</v>
      </c>
    </row>
    <row r="55" spans="1:20" x14ac:dyDescent="0.25">
      <c r="A55" s="1">
        <f>'CURVAS EUR'!Y57</f>
        <v>55246</v>
      </c>
      <c r="B55" s="18">
        <f>'CURVAS EUR'!Z57</f>
        <v>0.86762020699999998</v>
      </c>
      <c r="C55" s="1">
        <f>'CURVAS EUR'!AV57</f>
        <v>55246</v>
      </c>
      <c r="D55" s="2">
        <f>'CURVAS EUR'!AW57</f>
        <v>0.86745427900000005</v>
      </c>
      <c r="E55" s="1">
        <f>'CURVAS EUR'!BR57</f>
        <v>55246</v>
      </c>
      <c r="F55" s="2">
        <f>'CURVAS EUR'!BS57</f>
        <v>0.863402161</v>
      </c>
      <c r="G55" s="1">
        <f>'CURVAS EUR'!CN57</f>
        <v>55246</v>
      </c>
      <c r="H55" s="2">
        <f>'CURVAS EUR'!CO57</f>
        <v>0.84226151400000004</v>
      </c>
      <c r="M55" s="1">
        <f>'CURVAS EUR'!BG58</f>
        <v>58900</v>
      </c>
      <c r="N55" s="2">
        <f>'CURVAS EUR'!BH58</f>
        <v>0.44088899999999998</v>
      </c>
      <c r="O55" s="1">
        <f>'CURVAS EUR'!CC58</f>
        <v>58900</v>
      </c>
      <c r="P55" s="2">
        <f>'CURVAS EUR'!CD58</f>
        <v>0.44703100000000001</v>
      </c>
    </row>
    <row r="56" spans="1:20" x14ac:dyDescent="0.25">
      <c r="C56" s="1">
        <f>'CURVAS EUR'!AV58</f>
        <v>58900</v>
      </c>
      <c r="D56" s="2">
        <f>'CURVAS EUR'!AW58</f>
        <v>0.83858428500000004</v>
      </c>
      <c r="E56" s="1">
        <f>'CURVAS EUR'!BR58</f>
        <v>58900</v>
      </c>
      <c r="F56" s="2">
        <f>'CURVAS EUR'!BS58</f>
        <v>0.83653480099999999</v>
      </c>
      <c r="M56" s="1">
        <f>'CURVAS EUR'!BG59</f>
        <v>62550</v>
      </c>
      <c r="N56" s="2">
        <f>'CURVAS EUR'!BH59</f>
        <v>0.40001999999999999</v>
      </c>
      <c r="O56" s="1"/>
      <c r="P56" s="2"/>
    </row>
    <row r="57" spans="1:20" x14ac:dyDescent="0.25">
      <c r="C57" s="1">
        <f>'CURVAS EUR'!AV59</f>
        <v>62550</v>
      </c>
      <c r="D57" s="2">
        <f>'CURVAS EUR'!AW59</f>
        <v>0.81899535300000004</v>
      </c>
      <c r="E57" s="1">
        <f>'CURVAS EUR'!BR59</f>
        <v>62550</v>
      </c>
      <c r="F57" s="2">
        <f>'CURVAS EUR'!BS59</f>
        <v>0.81878828800000003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T54"/>
  <sheetViews>
    <sheetView showGridLines="0" topLeftCell="C1" zoomScale="85" zoomScaleNormal="85" workbookViewId="0">
      <selection activeCell="E3" sqref="E3"/>
    </sheetView>
  </sheetViews>
  <sheetFormatPr defaultRowHeight="15" x14ac:dyDescent="0.25"/>
  <cols>
    <col min="1" max="1" width="11" bestFit="1" customWidth="1"/>
    <col min="2" max="2" width="10.5703125" bestFit="1" customWidth="1"/>
    <col min="3" max="3" width="11" bestFit="1" customWidth="1"/>
    <col min="4" max="4" width="10.5703125" bestFit="1" customWidth="1"/>
    <col min="5" max="5" width="11" bestFit="1" customWidth="1"/>
    <col min="6" max="6" width="10.5703125" bestFit="1" customWidth="1"/>
    <col min="7" max="7" width="11" bestFit="1" customWidth="1"/>
    <col min="8" max="8" width="10.5703125" bestFit="1" customWidth="1"/>
    <col min="9" max="9" width="11" bestFit="1" customWidth="1"/>
    <col min="10" max="10" width="10.5703125" bestFit="1" customWidth="1"/>
    <col min="11" max="11" width="11.85546875" bestFit="1" customWidth="1"/>
    <col min="12" max="12" width="10.5703125" bestFit="1" customWidth="1"/>
    <col min="13" max="13" width="11.85546875" bestFit="1" customWidth="1"/>
    <col min="14" max="14" width="10" bestFit="1" customWidth="1"/>
    <col min="15" max="15" width="12" bestFit="1" customWidth="1"/>
    <col min="16" max="16" width="10.5703125" bestFit="1" customWidth="1"/>
    <col min="17" max="17" width="11.42578125" bestFit="1" customWidth="1"/>
    <col min="18" max="18" width="10.5703125" bestFit="1" customWidth="1"/>
    <col min="19" max="19" width="12.5703125" bestFit="1" customWidth="1"/>
    <col min="20" max="20" width="10.5703125" bestFit="1" customWidth="1"/>
  </cols>
  <sheetData>
    <row r="1" spans="1:20" x14ac:dyDescent="0.25">
      <c r="A1" t="s">
        <v>688</v>
      </c>
      <c r="B1" t="s">
        <v>1</v>
      </c>
      <c r="C1" t="s">
        <v>689</v>
      </c>
      <c r="D1" t="s">
        <v>3</v>
      </c>
      <c r="E1" t="s">
        <v>690</v>
      </c>
      <c r="F1" t="s">
        <v>5</v>
      </c>
      <c r="G1" t="s">
        <v>633</v>
      </c>
      <c r="H1" t="s">
        <v>7</v>
      </c>
      <c r="I1" t="s">
        <v>691</v>
      </c>
      <c r="J1" t="s">
        <v>9</v>
      </c>
      <c r="K1" t="s">
        <v>692</v>
      </c>
      <c r="L1" t="s">
        <v>11</v>
      </c>
      <c r="M1" t="s">
        <v>693</v>
      </c>
      <c r="N1" t="s">
        <v>13</v>
      </c>
      <c r="O1" t="s">
        <v>694</v>
      </c>
      <c r="P1" t="s">
        <v>15</v>
      </c>
      <c r="Q1" t="s">
        <v>695</v>
      </c>
      <c r="R1" t="s">
        <v>17</v>
      </c>
      <c r="S1" t="s">
        <v>696</v>
      </c>
      <c r="T1" t="s">
        <v>19</v>
      </c>
    </row>
    <row r="2" spans="1:20" x14ac:dyDescent="0.25">
      <c r="A2" s="1">
        <f>'CURVAS USD'!Y4</f>
        <v>44286</v>
      </c>
      <c r="B2" s="18">
        <f>'CURVAS USD'!Z4</f>
        <v>1</v>
      </c>
      <c r="C2" s="1">
        <f>'CURVAS USD'!AV4</f>
        <v>44286</v>
      </c>
      <c r="D2" s="2">
        <f>'CURVAS USD'!AW4</f>
        <v>1</v>
      </c>
      <c r="E2" s="1">
        <f>'CURVAS USD'!BR4</f>
        <v>44286</v>
      </c>
      <c r="F2" s="2">
        <f>'CURVAS USD'!BS4</f>
        <v>1</v>
      </c>
      <c r="G2" s="1">
        <f>'CURVAS USD'!CN4</f>
        <v>44286</v>
      </c>
      <c r="H2" s="2">
        <f t="shared" ref="H2:H33" si="0">F2</f>
        <v>1</v>
      </c>
      <c r="I2" s="1">
        <f>'CURVAS USD'!DJ4</f>
        <v>44286</v>
      </c>
      <c r="J2" s="2">
        <f>'CURVAS USD'!DK4</f>
        <v>1</v>
      </c>
      <c r="K2" s="1">
        <f>'CURVAS USD'!AJ5</f>
        <v>44287</v>
      </c>
      <c r="L2" s="2">
        <f>'CURVAS USD'!AK5</f>
        <v>8.1782999999999995E-2</v>
      </c>
      <c r="M2" s="1">
        <f>'CURVAS USD'!BG5</f>
        <v>44287</v>
      </c>
      <c r="N2" s="2">
        <f>'CURVAS USD'!BH5</f>
        <v>0.13696800000000001</v>
      </c>
      <c r="O2" s="1">
        <f>'CURVAS USD'!CC5</f>
        <v>44287</v>
      </c>
      <c r="P2" s="2">
        <f>'CURVAS USD'!CD5</f>
        <v>8.1782999999999995E-2</v>
      </c>
      <c r="Q2" s="1">
        <f t="shared" ref="Q2:R2" si="1">Q$5</f>
        <v>44287</v>
      </c>
      <c r="R2" s="2">
        <f t="shared" si="1"/>
        <v>8.1782999999999995E-2</v>
      </c>
      <c r="S2" s="1">
        <f>'CURVAS USD'!DU5</f>
        <v>44287</v>
      </c>
      <c r="T2" s="2">
        <f>'CURVAS USD'!DV5</f>
        <v>7.0997000000000005E-2</v>
      </c>
    </row>
    <row r="3" spans="1:20" x14ac:dyDescent="0.25">
      <c r="A3" s="1">
        <f>'CURVAS USD'!Y5</f>
        <v>44287</v>
      </c>
      <c r="B3" s="18">
        <f>'CURVAS USD'!Z5</f>
        <v>0.99999775999999996</v>
      </c>
      <c r="C3" s="1">
        <f>'CURVAS USD'!AV5</f>
        <v>44287</v>
      </c>
      <c r="D3" s="2">
        <f>'CURVAS USD'!AW5</f>
        <v>0.99999625000000003</v>
      </c>
      <c r="E3" s="1">
        <f>'CURVAS USD'!BR5</f>
        <v>44287</v>
      </c>
      <c r="F3" s="2">
        <f>'CURVAS USD'!BS5</f>
        <v>0.99999775999999996</v>
      </c>
      <c r="G3" s="1">
        <f t="shared" ref="G3:G34" si="2">E3</f>
        <v>44287</v>
      </c>
      <c r="H3" s="2">
        <f t="shared" si="0"/>
        <v>0.99999775999999996</v>
      </c>
      <c r="I3" s="1">
        <f>'CURVAS USD'!DJ5</f>
        <v>44287</v>
      </c>
      <c r="J3" s="2">
        <f>'CURVAS USD'!DK5</f>
        <v>0.99999805600000002</v>
      </c>
      <c r="K3" s="1">
        <f>'CURVAS USD'!AJ6</f>
        <v>44288</v>
      </c>
      <c r="L3" s="2">
        <f>'CURVAS USD'!AK6</f>
        <v>8.3102999999999996E-2</v>
      </c>
      <c r="M3" s="1">
        <f>'CURVAS USD'!BG6</f>
        <v>44288</v>
      </c>
      <c r="N3" s="2">
        <f>'CURVAS USD'!BH6</f>
        <v>0.13696800000000001</v>
      </c>
      <c r="O3" s="1">
        <f>'CURVAS USD'!CC6</f>
        <v>44288</v>
      </c>
      <c r="P3" s="2">
        <f>'CURVAS USD'!CD6</f>
        <v>8.2193000000000002E-2</v>
      </c>
      <c r="Q3" s="1">
        <f>Q$5</f>
        <v>44287</v>
      </c>
      <c r="R3" s="2">
        <f>R$5</f>
        <v>8.1782999999999995E-2</v>
      </c>
      <c r="S3" s="1">
        <f>'CURVAS USD'!DU6</f>
        <v>44288</v>
      </c>
      <c r="T3" s="2">
        <f>'CURVAS USD'!DV6</f>
        <v>6.9616999999999998E-2</v>
      </c>
    </row>
    <row r="4" spans="1:20" x14ac:dyDescent="0.25">
      <c r="A4" s="1">
        <f>'CURVAS USD'!Y6</f>
        <v>44288</v>
      </c>
      <c r="B4" s="18">
        <f>'CURVAS USD'!Z6</f>
        <v>0.99999544799999995</v>
      </c>
      <c r="C4" s="1">
        <f>'CURVAS USD'!AV6</f>
        <v>44288</v>
      </c>
      <c r="D4" s="2">
        <f>'CURVAS USD'!AW6</f>
        <v>0.99999249999999995</v>
      </c>
      <c r="E4" s="1">
        <f>'CURVAS USD'!BR6</f>
        <v>44288</v>
      </c>
      <c r="F4" s="2">
        <f>'CURVAS USD'!BS6</f>
        <v>0.99999549799999998</v>
      </c>
      <c r="G4" s="1">
        <f t="shared" si="2"/>
        <v>44288</v>
      </c>
      <c r="H4" s="2">
        <f t="shared" si="0"/>
        <v>0.99999549799999998</v>
      </c>
      <c r="I4" s="1">
        <f>'CURVAS USD'!DJ6</f>
        <v>44288</v>
      </c>
      <c r="J4" s="2">
        <f>'CURVAS USD'!DK6</f>
        <v>0.99999618700000004</v>
      </c>
      <c r="K4" s="1">
        <f>'CURVAS USD'!AJ7</f>
        <v>44295</v>
      </c>
      <c r="L4" s="2">
        <f>'CURVAS USD'!AK7</f>
        <v>9.2855999999999994E-2</v>
      </c>
      <c r="M4" s="1">
        <f>'CURVAS USD'!BG7</f>
        <v>44295</v>
      </c>
      <c r="N4" s="2">
        <f>'CURVAS USD'!BH7</f>
        <v>0.14427000000000001</v>
      </c>
      <c r="O4" s="1">
        <f>'CURVAS USD'!CC7</f>
        <v>44295</v>
      </c>
      <c r="P4" s="2">
        <f>'CURVAS USD'!CD7</f>
        <v>8.6293999999999996E-2</v>
      </c>
      <c r="Q4" s="1">
        <f>Q$5</f>
        <v>44287</v>
      </c>
      <c r="R4" s="2">
        <f>R$5</f>
        <v>8.1782999999999995E-2</v>
      </c>
      <c r="S4" s="1">
        <f>'CURVAS USD'!DU7</f>
        <v>44295</v>
      </c>
      <c r="T4" s="2">
        <f>'CURVAS USD'!DV7</f>
        <v>6.2829999999999997E-2</v>
      </c>
    </row>
    <row r="5" spans="1:20" x14ac:dyDescent="0.25">
      <c r="A5" s="1">
        <f>'CURVAS USD'!Y7</f>
        <v>44295</v>
      </c>
      <c r="B5" s="18">
        <f>'CURVAS USD'!Z7</f>
        <v>0.99997711499999997</v>
      </c>
      <c r="C5" s="1">
        <f>'CURVAS USD'!AV7</f>
        <v>44295</v>
      </c>
      <c r="D5" s="2">
        <f>'CURVAS USD'!AW7</f>
        <v>0.99996445300000003</v>
      </c>
      <c r="E5" s="1">
        <f>'CURVAS USD'!BR7</f>
        <v>44295</v>
      </c>
      <c r="F5" s="2">
        <f>'CURVAS USD'!BS7</f>
        <v>0.99997873100000001</v>
      </c>
      <c r="G5" s="1">
        <f t="shared" si="2"/>
        <v>44295</v>
      </c>
      <c r="H5" s="2">
        <f t="shared" si="0"/>
        <v>0.99997873100000001</v>
      </c>
      <c r="I5" s="1">
        <f>'CURVAS USD'!DJ7</f>
        <v>44295</v>
      </c>
      <c r="J5" s="2">
        <f>'CURVAS USD'!DK7</f>
        <v>0.99998451300000002</v>
      </c>
      <c r="K5" s="1">
        <f>'CURVAS USD'!AJ8</f>
        <v>44319</v>
      </c>
      <c r="L5" s="2">
        <f>'CURVAS USD'!AK8</f>
        <v>0.11093600000000001</v>
      </c>
      <c r="M5" s="1">
        <f>'CURVAS USD'!BG8</f>
        <v>44319</v>
      </c>
      <c r="N5" s="2">
        <f>'CURVAS USD'!BH8</f>
        <v>0.168186</v>
      </c>
      <c r="O5" s="1">
        <f>'CURVAS USD'!CC8</f>
        <v>44319</v>
      </c>
      <c r="P5" s="2">
        <f>'CURVAS USD'!CD8</f>
        <v>0.11088099999999999</v>
      </c>
      <c r="Q5" s="1">
        <f t="shared" ref="Q5:Q36" si="3">O2</f>
        <v>44287</v>
      </c>
      <c r="R5" s="2">
        <f t="shared" ref="R5:R36" si="4">P2</f>
        <v>8.1782999999999995E-2</v>
      </c>
      <c r="S5" s="1">
        <f>'CURVAS USD'!DU8</f>
        <v>44319</v>
      </c>
      <c r="T5" s="2">
        <f>'CURVAS USD'!DV8</f>
        <v>6.2445000000000001E-2</v>
      </c>
    </row>
    <row r="6" spans="1:20" x14ac:dyDescent="0.25">
      <c r="A6" s="1">
        <f>'CURVAS USD'!Y8</f>
        <v>44319</v>
      </c>
      <c r="B6" s="18">
        <f>'CURVAS USD'!Z8</f>
        <v>0.99989976300000005</v>
      </c>
      <c r="C6" s="1">
        <f>'CURVAS USD'!AV8</f>
        <v>44319</v>
      </c>
      <c r="D6" s="2">
        <f>'CURVAS USD'!AW8</f>
        <v>0.99984808000000003</v>
      </c>
      <c r="E6" s="1">
        <f>'CURVAS USD'!BR8</f>
        <v>44319</v>
      </c>
      <c r="F6" s="2">
        <f>'CURVAS USD'!BS8</f>
        <v>0.999899812</v>
      </c>
      <c r="G6" s="1">
        <f t="shared" si="2"/>
        <v>44319</v>
      </c>
      <c r="H6" s="2">
        <f t="shared" si="0"/>
        <v>0.999899812</v>
      </c>
      <c r="I6" s="1">
        <f>'CURVAS USD'!DJ8</f>
        <v>44319</v>
      </c>
      <c r="J6" s="2">
        <f>'CURVAS USD'!DK8</f>
        <v>0.99994356200000001</v>
      </c>
      <c r="K6" s="1">
        <f>'CURVAS USD'!AJ9</f>
        <v>44349</v>
      </c>
      <c r="L6" s="2">
        <f>'CURVAS USD'!AK9</f>
        <v>0.111388</v>
      </c>
      <c r="M6" s="1">
        <f>'CURVAS USD'!BG9</f>
        <v>44349</v>
      </c>
      <c r="N6" s="2">
        <f>'CURVAS USD'!BH9</f>
        <v>0.185837</v>
      </c>
      <c r="O6" s="1">
        <f>'CURVAS USD'!CC9</f>
        <v>44349</v>
      </c>
      <c r="P6" s="2">
        <f>'CURVAS USD'!CD9</f>
        <v>0.15232599999999999</v>
      </c>
      <c r="Q6" s="1">
        <f t="shared" si="3"/>
        <v>44288</v>
      </c>
      <c r="R6" s="2">
        <f t="shared" si="4"/>
        <v>8.2193000000000002E-2</v>
      </c>
      <c r="S6" s="1">
        <f>'CURVAS USD'!DU9</f>
        <v>44349</v>
      </c>
      <c r="T6" s="2">
        <f>'CURVAS USD'!DV9</f>
        <v>6.5056000000000003E-2</v>
      </c>
    </row>
    <row r="7" spans="1:20" x14ac:dyDescent="0.25">
      <c r="A7" s="1">
        <f>'CURVAS USD'!Y9</f>
        <v>44349</v>
      </c>
      <c r="B7" s="18">
        <f>'CURVAS USD'!Z9</f>
        <v>0.99980786700000002</v>
      </c>
      <c r="C7" s="1">
        <f>'CURVAS USD'!AV9</f>
        <v>44349</v>
      </c>
      <c r="D7" s="2">
        <f>'CURVAS USD'!AW9</f>
        <v>0.99967958999999995</v>
      </c>
      <c r="E7" s="1">
        <f>'CURVAS USD'!BR9</f>
        <v>44349</v>
      </c>
      <c r="F7" s="2">
        <f>'CURVAS USD'!BS9</f>
        <v>0.99973731499999996</v>
      </c>
      <c r="G7" s="1">
        <f t="shared" si="2"/>
        <v>44349</v>
      </c>
      <c r="H7" s="2">
        <f t="shared" si="0"/>
        <v>0.99973731499999996</v>
      </c>
      <c r="I7" s="1">
        <f>'CURVAS USD'!DJ9</f>
        <v>44349</v>
      </c>
      <c r="J7" s="2">
        <f>'CURVAS USD'!DK9</f>
        <v>0.99988775399999996</v>
      </c>
      <c r="K7" s="1">
        <f>'CURVAS USD'!AJ10</f>
        <v>44379</v>
      </c>
      <c r="L7" s="2">
        <f>'CURVAS USD'!AK10</f>
        <v>0.114284</v>
      </c>
      <c r="M7" s="1">
        <f>'CURVAS USD'!BG10</f>
        <v>44379</v>
      </c>
      <c r="N7" s="2">
        <f>'CURVAS USD'!BH10</f>
        <v>0.18997800000000001</v>
      </c>
      <c r="O7" s="1">
        <f>'CURVAS USD'!CC10</f>
        <v>44379</v>
      </c>
      <c r="P7" s="2">
        <f>'CURVAS USD'!CD10</f>
        <v>0.17835200000000001</v>
      </c>
      <c r="Q7" s="1">
        <f t="shared" si="3"/>
        <v>44295</v>
      </c>
      <c r="R7" s="2">
        <f t="shared" si="4"/>
        <v>8.6293999999999996E-2</v>
      </c>
      <c r="S7" s="1">
        <f>'CURVAS USD'!DU10</f>
        <v>44379</v>
      </c>
      <c r="T7" s="2">
        <f>'CURVAS USD'!DV10</f>
        <v>6.7984000000000003E-2</v>
      </c>
    </row>
    <row r="8" spans="1:20" x14ac:dyDescent="0.25">
      <c r="A8" s="1">
        <f>'CURVAS USD'!Y10</f>
        <v>44379</v>
      </c>
      <c r="B8" s="18">
        <f>'CURVAS USD'!Z10</f>
        <v>0.999709018</v>
      </c>
      <c r="C8" s="1">
        <f>'CURVAS USD'!AV10</f>
        <v>44379</v>
      </c>
      <c r="D8" s="2">
        <f>'CURVAS USD'!AW10</f>
        <v>0.99951652199999996</v>
      </c>
      <c r="E8" s="1">
        <f>'CURVAS USD'!BR10</f>
        <v>44379</v>
      </c>
      <c r="F8" s="2">
        <f>'CURVAS USD'!BS10</f>
        <v>0.99954607699999998</v>
      </c>
      <c r="G8" s="1">
        <f t="shared" si="2"/>
        <v>44379</v>
      </c>
      <c r="H8" s="2">
        <f t="shared" si="0"/>
        <v>0.99954607699999998</v>
      </c>
      <c r="I8" s="1">
        <f>'CURVAS USD'!DJ10</f>
        <v>44379</v>
      </c>
      <c r="J8" s="2">
        <f>'CURVAS USD'!DK10</f>
        <v>0.99982685500000001</v>
      </c>
      <c r="K8" s="1">
        <f>'CURVAS USD'!AJ11</f>
        <v>44473</v>
      </c>
      <c r="L8" s="2">
        <f>'CURVAS USD'!AK11</f>
        <v>0.119602</v>
      </c>
      <c r="M8" s="1">
        <f>'CURVAS USD'!BG11</f>
        <v>44473</v>
      </c>
      <c r="N8" s="2">
        <f>'CURVAS USD'!BH11</f>
        <v>0.18038799999999999</v>
      </c>
      <c r="O8" s="1">
        <f>'CURVAS USD'!CC11</f>
        <v>44473</v>
      </c>
      <c r="P8" s="2">
        <f>'CURVAS USD'!CD11</f>
        <v>0.187116</v>
      </c>
      <c r="Q8" s="1">
        <f t="shared" si="3"/>
        <v>44319</v>
      </c>
      <c r="R8" s="2">
        <f t="shared" si="4"/>
        <v>0.11088099999999999</v>
      </c>
      <c r="S8" s="1">
        <f>'CURVAS USD'!DU11</f>
        <v>44473</v>
      </c>
      <c r="T8" s="2">
        <f>'CURVAS USD'!DV11</f>
        <v>7.4075000000000002E-2</v>
      </c>
    </row>
    <row r="9" spans="1:20" x14ac:dyDescent="0.25">
      <c r="A9" s="1">
        <f>'CURVAS USD'!Y11</f>
        <v>44473</v>
      </c>
      <c r="B9" s="18">
        <f>'CURVAS USD'!Z11</f>
        <v>0.99938779899999997</v>
      </c>
      <c r="C9" s="1">
        <f>'CURVAS USD'!AV11</f>
        <v>44473</v>
      </c>
      <c r="D9" s="2">
        <f>'CURVAS USD'!AW11</f>
        <v>0.99907707700000004</v>
      </c>
      <c r="E9" s="1">
        <f>'CURVAS USD'!BR11</f>
        <v>44473</v>
      </c>
      <c r="F9" s="2">
        <f>'CURVAS USD'!BS11</f>
        <v>0.999042706</v>
      </c>
      <c r="G9" s="1">
        <f t="shared" si="2"/>
        <v>44473</v>
      </c>
      <c r="H9" s="2">
        <f t="shared" si="0"/>
        <v>0.999042706</v>
      </c>
      <c r="I9" s="1">
        <f>'CURVAS USD'!DJ11</f>
        <v>44473</v>
      </c>
      <c r="J9" s="2">
        <f>'CURVAS USD'!DK11</f>
        <v>0.99962070700000005</v>
      </c>
      <c r="K9" s="1">
        <f>'CURVAS USD'!AJ12</f>
        <v>44564</v>
      </c>
      <c r="L9" s="2">
        <f>'CURVAS USD'!AK12</f>
        <v>0.13001699999999999</v>
      </c>
      <c r="M9" s="1">
        <f>'CURVAS USD'!BG12</f>
        <v>44564</v>
      </c>
      <c r="N9" s="2">
        <f>'CURVAS USD'!BH12</f>
        <v>0.19118099999999999</v>
      </c>
      <c r="O9" s="1">
        <f>'CURVAS USD'!CC12</f>
        <v>44564</v>
      </c>
      <c r="P9" s="2">
        <f>'CURVAS USD'!CD12</f>
        <v>0.19787299999999999</v>
      </c>
      <c r="Q9" s="1">
        <f t="shared" si="3"/>
        <v>44349</v>
      </c>
      <c r="R9" s="2">
        <f t="shared" si="4"/>
        <v>0.15232599999999999</v>
      </c>
      <c r="S9" s="1">
        <f>'CURVAS USD'!DU12</f>
        <v>44564</v>
      </c>
      <c r="T9" s="2">
        <f>'CURVAS USD'!DV12</f>
        <v>7.7055999999999999E-2</v>
      </c>
    </row>
    <row r="10" spans="1:20" x14ac:dyDescent="0.25">
      <c r="A10" s="1">
        <f>'CURVAS USD'!Y12</f>
        <v>44564</v>
      </c>
      <c r="B10" s="18">
        <f>'CURVAS USD'!Z12</f>
        <v>0.999010866</v>
      </c>
      <c r="C10" s="1">
        <f>'CURVAS USD'!AV12</f>
        <v>44564</v>
      </c>
      <c r="D10" s="2">
        <f>'CURVAS USD'!AW12</f>
        <v>0.99854632600000004</v>
      </c>
      <c r="E10" s="1">
        <f>'CURVAS USD'!BR12</f>
        <v>44564</v>
      </c>
      <c r="F10" s="2">
        <f>'CURVAS USD'!BS12</f>
        <v>0.99849553300000005</v>
      </c>
      <c r="G10" s="1">
        <f t="shared" si="2"/>
        <v>44564</v>
      </c>
      <c r="H10" s="2">
        <f t="shared" si="0"/>
        <v>0.99849553300000005</v>
      </c>
      <c r="I10" s="1">
        <f>'CURVAS USD'!DJ12</f>
        <v>44564</v>
      </c>
      <c r="J10" s="2">
        <f>'CURVAS USD'!DK12</f>
        <v>0.99941350699999998</v>
      </c>
      <c r="K10" s="1">
        <f>'CURVAS USD'!AJ13</f>
        <v>44655</v>
      </c>
      <c r="L10" s="2">
        <f>'CURVAS USD'!AK13</f>
        <v>0.14202200000000001</v>
      </c>
      <c r="M10" s="1">
        <f>'CURVAS USD'!BG13</f>
        <v>44655</v>
      </c>
      <c r="N10" s="2">
        <f>'CURVAS USD'!BH13</f>
        <v>0.21062</v>
      </c>
      <c r="O10" s="1">
        <f>'CURVAS USD'!CC13</f>
        <v>44655</v>
      </c>
      <c r="P10" s="2">
        <f>'CURVAS USD'!CD13</f>
        <v>0.206148</v>
      </c>
      <c r="Q10" s="1">
        <f t="shared" si="3"/>
        <v>44379</v>
      </c>
      <c r="R10" s="2">
        <f t="shared" si="4"/>
        <v>0.17835200000000001</v>
      </c>
      <c r="S10" s="1">
        <f>'CURVAS USD'!DU13</f>
        <v>44655</v>
      </c>
      <c r="T10" s="2">
        <f>'CURVAS USD'!DV13</f>
        <v>8.2136000000000001E-2</v>
      </c>
    </row>
    <row r="11" spans="1:20" x14ac:dyDescent="0.25">
      <c r="A11" s="1">
        <f>'CURVAS USD'!Y13</f>
        <v>44655</v>
      </c>
      <c r="B11" s="18">
        <f>'CURVAS USD'!Z13</f>
        <v>0.99856626699999995</v>
      </c>
      <c r="C11" s="1">
        <f>'CURVAS USD'!AV13</f>
        <v>44655</v>
      </c>
      <c r="D11" s="2">
        <f>'CURVAS USD'!AW13</f>
        <v>0.99787521999999995</v>
      </c>
      <c r="E11" s="1">
        <f>'CURVAS USD'!BR13</f>
        <v>44655</v>
      </c>
      <c r="F11" s="2">
        <f>'CURVAS USD'!BS13</f>
        <v>0.99792024300000004</v>
      </c>
      <c r="G11" s="1">
        <f t="shared" si="2"/>
        <v>44655</v>
      </c>
      <c r="H11" s="2">
        <f t="shared" si="0"/>
        <v>0.99792024300000004</v>
      </c>
      <c r="I11" s="1">
        <f>'CURVAS USD'!DJ13</f>
        <v>44655</v>
      </c>
      <c r="J11" s="2">
        <f>'CURVAS USD'!DK13</f>
        <v>0.99917032699999997</v>
      </c>
      <c r="K11" s="1">
        <f>'CURVAS USD'!AJ14</f>
        <v>44746</v>
      </c>
      <c r="L11" s="2">
        <f>'CURVAS USD'!AK14</f>
        <v>0.15120700000000001</v>
      </c>
      <c r="M11" s="1">
        <f>'CURVAS USD'!BG14</f>
        <v>44746</v>
      </c>
      <c r="N11" s="2">
        <f>'CURVAS USD'!BH14</f>
        <v>0.21737600000000001</v>
      </c>
      <c r="O11" s="1">
        <f>'CURVAS USD'!CC14</f>
        <v>44746</v>
      </c>
      <c r="P11" s="2">
        <f>'CURVAS USD'!CD14</f>
        <v>0.21893499999999999</v>
      </c>
      <c r="Q11" s="1">
        <f t="shared" si="3"/>
        <v>44473</v>
      </c>
      <c r="R11" s="2">
        <f t="shared" si="4"/>
        <v>0.187116</v>
      </c>
      <c r="S11" s="1">
        <f>'CURVAS USD'!DU14</f>
        <v>44746</v>
      </c>
      <c r="T11" s="2">
        <f>'CURVAS USD'!DV14</f>
        <v>9.0490000000000001E-2</v>
      </c>
    </row>
    <row r="12" spans="1:20" x14ac:dyDescent="0.25">
      <c r="A12" s="1">
        <f>'CURVAS USD'!Y14</f>
        <v>44746</v>
      </c>
      <c r="B12" s="18">
        <f>'CURVAS USD'!Z14</f>
        <v>0.99809350200000002</v>
      </c>
      <c r="C12" s="1">
        <f>'CURVAS USD'!AV14</f>
        <v>44746</v>
      </c>
      <c r="D12" s="2">
        <f>'CURVAS USD'!AW14</f>
        <v>0.99726125499999996</v>
      </c>
      <c r="E12" s="1">
        <f>'CURVAS USD'!BR14</f>
        <v>44746</v>
      </c>
      <c r="F12" s="2">
        <f>'CURVAS USD'!BS14</f>
        <v>0.99724165600000003</v>
      </c>
      <c r="G12" s="1">
        <f t="shared" si="2"/>
        <v>44746</v>
      </c>
      <c r="H12" s="2">
        <f t="shared" si="0"/>
        <v>0.99724165600000003</v>
      </c>
      <c r="I12" s="1">
        <f>'CURVAS USD'!DJ14</f>
        <v>44746</v>
      </c>
      <c r="J12" s="2">
        <f>'CURVAS USD'!DK14</f>
        <v>0.99885827100000002</v>
      </c>
      <c r="K12" s="1">
        <f>'CURVAS USD'!AJ15</f>
        <v>44837</v>
      </c>
      <c r="L12" s="2">
        <f>'CURVAS USD'!AK15</f>
        <v>0.16644999999999999</v>
      </c>
      <c r="M12" s="1">
        <f>'CURVAS USD'!BG15</f>
        <v>44837</v>
      </c>
      <c r="N12" s="2">
        <f>'CURVAS USD'!BH15</f>
        <v>0.23275599999999999</v>
      </c>
      <c r="O12" s="1">
        <f>'CURVAS USD'!CC15</f>
        <v>44837</v>
      </c>
      <c r="P12" s="2">
        <f>'CURVAS USD'!CD15</f>
        <v>0.23616899999999999</v>
      </c>
      <c r="Q12" s="1">
        <f t="shared" si="3"/>
        <v>44564</v>
      </c>
      <c r="R12" s="2">
        <f t="shared" si="4"/>
        <v>0.19787299999999999</v>
      </c>
      <c r="S12" s="1">
        <f>'CURVAS USD'!DU15</f>
        <v>44837</v>
      </c>
      <c r="T12" s="2">
        <f>'CURVAS USD'!DV15</f>
        <v>0.102469</v>
      </c>
    </row>
    <row r="13" spans="1:20" x14ac:dyDescent="0.25">
      <c r="A13" s="1">
        <f>'CURVAS USD'!Y15</f>
        <v>44837</v>
      </c>
      <c r="B13" s="18">
        <f>'CURVAS USD'!Z15</f>
        <v>0.99749252499999996</v>
      </c>
      <c r="C13" s="1">
        <f>'CURVAS USD'!AV15</f>
        <v>44837</v>
      </c>
      <c r="D13" s="2">
        <f>'CURVAS USD'!AW15</f>
        <v>0.99649657400000002</v>
      </c>
      <c r="E13" s="1">
        <f>'CURVAS USD'!BR15</f>
        <v>44837</v>
      </c>
      <c r="F13" s="2">
        <f>'CURVAS USD'!BS15</f>
        <v>0.99644535199999995</v>
      </c>
      <c r="G13" s="1">
        <f t="shared" si="2"/>
        <v>44837</v>
      </c>
      <c r="H13" s="2">
        <f t="shared" si="0"/>
        <v>0.99644535199999995</v>
      </c>
      <c r="I13" s="1">
        <f>'CURVAS USD'!DJ15</f>
        <v>44837</v>
      </c>
      <c r="J13" s="2">
        <f>'CURVAS USD'!DK15</f>
        <v>0.998455125</v>
      </c>
      <c r="K13" s="1">
        <f>'CURVAS USD'!AJ16</f>
        <v>44928</v>
      </c>
      <c r="L13" s="2">
        <f>'CURVAS USD'!AK16</f>
        <v>0.19010099999999999</v>
      </c>
      <c r="M13" s="1">
        <f>'CURVAS USD'!BG16</f>
        <v>44928</v>
      </c>
      <c r="N13" s="2">
        <f>'CURVAS USD'!BH16</f>
        <v>0.255747</v>
      </c>
      <c r="O13" s="1">
        <f>'CURVAS USD'!CC16</f>
        <v>44928</v>
      </c>
      <c r="P13" s="2">
        <f>'CURVAS USD'!CD16</f>
        <v>0.259936</v>
      </c>
      <c r="Q13" s="1">
        <f t="shared" si="3"/>
        <v>44655</v>
      </c>
      <c r="R13" s="2">
        <f t="shared" si="4"/>
        <v>0.206148</v>
      </c>
      <c r="S13" s="1">
        <f>'CURVAS USD'!DU16</f>
        <v>44928</v>
      </c>
      <c r="T13" s="2">
        <f>'CURVAS USD'!DV16</f>
        <v>0.122804</v>
      </c>
    </row>
    <row r="14" spans="1:20" x14ac:dyDescent="0.25">
      <c r="A14" s="1">
        <f>'CURVAS USD'!Y16</f>
        <v>44928</v>
      </c>
      <c r="B14" s="18">
        <f>'CURVAS USD'!Z16</f>
        <v>0.99665987499999997</v>
      </c>
      <c r="C14" s="1">
        <f>'CURVAS USD'!AV16</f>
        <v>44928</v>
      </c>
      <c r="D14" s="2">
        <f>'CURVAS USD'!AW16</f>
        <v>0.99551050100000005</v>
      </c>
      <c r="E14" s="1">
        <f>'CURVAS USD'!BR16</f>
        <v>44928</v>
      </c>
      <c r="F14" s="2">
        <f>'CURVAS USD'!BS16</f>
        <v>0.995437236</v>
      </c>
      <c r="G14" s="1">
        <f t="shared" si="2"/>
        <v>44928</v>
      </c>
      <c r="H14" s="2">
        <f t="shared" si="0"/>
        <v>0.995437236</v>
      </c>
      <c r="I14" s="1">
        <f>'CURVAS USD'!DJ16</f>
        <v>44928</v>
      </c>
      <c r="J14" s="2">
        <f>'CURVAS USD'!DK16</f>
        <v>0.99784029299999999</v>
      </c>
      <c r="K14" s="1">
        <f>'CURVAS USD'!AJ17</f>
        <v>45019</v>
      </c>
      <c r="L14" s="2">
        <f>'CURVAS USD'!AK17</f>
        <v>0.22192700000000001</v>
      </c>
      <c r="M14" s="1">
        <f>'CURVAS USD'!BG17</f>
        <v>45019</v>
      </c>
      <c r="N14" s="2">
        <f>'CURVAS USD'!BH17</f>
        <v>0.28849200000000003</v>
      </c>
      <c r="O14" s="1">
        <f>'CURVAS USD'!CC17</f>
        <v>45019</v>
      </c>
      <c r="P14" s="2">
        <f>'CURVAS USD'!CD17</f>
        <v>0.29338399999999998</v>
      </c>
      <c r="Q14" s="1">
        <f t="shared" si="3"/>
        <v>44746</v>
      </c>
      <c r="R14" s="2">
        <f t="shared" si="4"/>
        <v>0.21893499999999999</v>
      </c>
      <c r="S14" s="1">
        <f>'CURVAS USD'!DU17</f>
        <v>45019</v>
      </c>
      <c r="T14" s="2">
        <f>'CURVAS USD'!DV17</f>
        <v>0.15023900000000001</v>
      </c>
    </row>
    <row r="15" spans="1:20" x14ac:dyDescent="0.25">
      <c r="A15" s="1">
        <f>'CURVAS USD'!Y17</f>
        <v>45019</v>
      </c>
      <c r="B15" s="18">
        <f>'CURVAS USD'!Z17</f>
        <v>0.995558049</v>
      </c>
      <c r="C15" s="1">
        <f>'CURVAS USD'!AV17</f>
        <v>45019</v>
      </c>
      <c r="D15" s="2">
        <f>'CURVAS USD'!AW17</f>
        <v>0.99423149700000002</v>
      </c>
      <c r="E15" s="1">
        <f>'CURVAS USD'!BR17</f>
        <v>45019</v>
      </c>
      <c r="F15" s="2">
        <f>'CURVAS USD'!BS17</f>
        <v>0.99413409500000005</v>
      </c>
      <c r="G15" s="1">
        <f t="shared" si="2"/>
        <v>45019</v>
      </c>
      <c r="H15" s="2">
        <f t="shared" si="0"/>
        <v>0.99413409500000005</v>
      </c>
      <c r="I15" s="1">
        <f>'CURVAS USD'!DJ17</f>
        <v>45019</v>
      </c>
      <c r="J15" s="2">
        <f>'CURVAS USD'!DK17</f>
        <v>0.99698967900000002</v>
      </c>
      <c r="K15" s="1">
        <f>'CURVAS USD'!AJ18</f>
        <v>45110</v>
      </c>
      <c r="L15" s="2">
        <f>'CURVAS USD'!AK18</f>
        <v>0.26294400000000001</v>
      </c>
      <c r="M15" s="1">
        <f>'CURVAS USD'!BG18</f>
        <v>45110</v>
      </c>
      <c r="N15" s="2">
        <f>'CURVAS USD'!BH18</f>
        <v>0.32698100000000002</v>
      </c>
      <c r="O15" s="1">
        <f>'CURVAS USD'!CC18</f>
        <v>45110</v>
      </c>
      <c r="P15" s="2">
        <f>'CURVAS USD'!CD18</f>
        <v>0.33435599999999999</v>
      </c>
      <c r="Q15" s="1">
        <f t="shared" si="3"/>
        <v>44837</v>
      </c>
      <c r="R15" s="2">
        <f t="shared" si="4"/>
        <v>0.23616899999999999</v>
      </c>
      <c r="S15" s="1">
        <f>'CURVAS USD'!DU18</f>
        <v>45110</v>
      </c>
      <c r="T15" s="2">
        <f>'CURVAS USD'!DV18</f>
        <v>0.186811</v>
      </c>
    </row>
    <row r="16" spans="1:20" x14ac:dyDescent="0.25">
      <c r="A16" s="1">
        <f>'CURVAS USD'!Y18</f>
        <v>45110</v>
      </c>
      <c r="B16" s="18">
        <f>'CURVAS USD'!Z18</f>
        <v>0.99408928299999999</v>
      </c>
      <c r="C16" s="1">
        <f>'CURVAS USD'!AV18</f>
        <v>45110</v>
      </c>
      <c r="D16" s="2">
        <f>'CURVAS USD'!AW18</f>
        <v>0.99265742599999995</v>
      </c>
      <c r="E16" s="1">
        <f>'CURVAS USD'!BR18</f>
        <v>45110</v>
      </c>
      <c r="F16" s="2">
        <f>'CURVAS USD'!BS18</f>
        <v>0.99249270899999997</v>
      </c>
      <c r="G16" s="1">
        <f t="shared" si="2"/>
        <v>45110</v>
      </c>
      <c r="H16" s="2">
        <f t="shared" si="0"/>
        <v>0.99249270899999997</v>
      </c>
      <c r="I16" s="1">
        <f>'CURVAS USD'!DJ18</f>
        <v>45110</v>
      </c>
      <c r="J16" s="2">
        <f>'CURVAS USD'!DK18</f>
        <v>0.99579547599999996</v>
      </c>
      <c r="K16" s="1">
        <f>'CURVAS USD'!AJ19</f>
        <v>45201</v>
      </c>
      <c r="L16" s="2">
        <f>'CURVAS USD'!AK19</f>
        <v>0.31125399999999998</v>
      </c>
      <c r="M16" s="1">
        <f>'CURVAS USD'!BG19</f>
        <v>45201</v>
      </c>
      <c r="N16" s="2">
        <f>'CURVAS USD'!BH19</f>
        <v>0.376004</v>
      </c>
      <c r="O16" s="1">
        <f>'CURVAS USD'!CC19</f>
        <v>45201</v>
      </c>
      <c r="P16" s="2">
        <f>'CURVAS USD'!CD19</f>
        <v>0.38690999999999998</v>
      </c>
      <c r="Q16" s="1">
        <f t="shared" si="3"/>
        <v>44928</v>
      </c>
      <c r="R16" s="2">
        <f t="shared" si="4"/>
        <v>0.259936</v>
      </c>
      <c r="S16" s="1">
        <f>'CURVAS USD'!DU19</f>
        <v>45201</v>
      </c>
      <c r="T16" s="2">
        <f>'CURVAS USD'!DV19</f>
        <v>0.231459</v>
      </c>
    </row>
    <row r="17" spans="1:20" x14ac:dyDescent="0.25">
      <c r="A17" s="1">
        <f>'CURVAS USD'!Y19</f>
        <v>45201</v>
      </c>
      <c r="B17" s="18">
        <f>'CURVAS USD'!Z19</f>
        <v>0.99223971399999999</v>
      </c>
      <c r="C17" s="1">
        <f>'CURVAS USD'!AV19</f>
        <v>45201</v>
      </c>
      <c r="D17" s="2">
        <f>'CURVAS USD'!AW19</f>
        <v>0.99063593999999999</v>
      </c>
      <c r="E17" s="1">
        <f>'CURVAS USD'!BR19</f>
        <v>45201</v>
      </c>
      <c r="F17" s="2">
        <f>'CURVAS USD'!BS19</f>
        <v>0.99036616</v>
      </c>
      <c r="G17" s="1">
        <f t="shared" si="2"/>
        <v>45201</v>
      </c>
      <c r="H17" s="2">
        <f t="shared" si="0"/>
        <v>0.99036616</v>
      </c>
      <c r="I17" s="1">
        <f>'CURVAS USD'!DJ19</f>
        <v>45201</v>
      </c>
      <c r="J17" s="2">
        <f>'CURVAS USD'!DK19</f>
        <v>0.99422114399999995</v>
      </c>
      <c r="K17" s="1">
        <f>'CURVAS USD'!AJ20</f>
        <v>45293</v>
      </c>
      <c r="L17" s="2">
        <f>'CURVAS USD'!AK20</f>
        <v>0.36606699999999998</v>
      </c>
      <c r="M17" s="1">
        <f>'CURVAS USD'!BG20</f>
        <v>45293</v>
      </c>
      <c r="N17" s="2">
        <f>'CURVAS USD'!BH20</f>
        <v>0.440384</v>
      </c>
      <c r="O17" s="1">
        <f>'CURVAS USD'!CC20</f>
        <v>45293</v>
      </c>
      <c r="P17" s="2">
        <f>'CURVAS USD'!CD20</f>
        <v>0.45796900000000001</v>
      </c>
      <c r="Q17" s="1">
        <f t="shared" si="3"/>
        <v>45019</v>
      </c>
      <c r="R17" s="2">
        <f t="shared" si="4"/>
        <v>0.29338399999999998</v>
      </c>
      <c r="S17" s="1">
        <f>'CURVAS USD'!DU20</f>
        <v>45293</v>
      </c>
      <c r="T17" s="2">
        <f>'CURVAS USD'!DV20</f>
        <v>0.28376200000000001</v>
      </c>
    </row>
    <row r="18" spans="1:20" x14ac:dyDescent="0.25">
      <c r="A18" s="1">
        <f>'CURVAS USD'!Y20</f>
        <v>45293</v>
      </c>
      <c r="B18" s="18">
        <f>'CURVAS USD'!Z20</f>
        <v>0.98996964300000001</v>
      </c>
      <c r="C18" s="1">
        <f>'CURVAS USD'!AV20</f>
        <v>45293</v>
      </c>
      <c r="D18" s="2">
        <f>'CURVAS USD'!AW20</f>
        <v>0.98795010400000005</v>
      </c>
      <c r="E18" s="1">
        <f>'CURVAS USD'!BR20</f>
        <v>45293</v>
      </c>
      <c r="F18" s="2">
        <f>'CURVAS USD'!BS20</f>
        <v>0.98747304400000002</v>
      </c>
      <c r="G18" s="1">
        <f t="shared" si="2"/>
        <v>45293</v>
      </c>
      <c r="H18" s="2">
        <f t="shared" si="0"/>
        <v>0.98747304400000002</v>
      </c>
      <c r="I18" s="1">
        <f>'CURVAS USD'!DJ20</f>
        <v>45293</v>
      </c>
      <c r="J18" s="2">
        <f>'CURVAS USD'!DK20</f>
        <v>0.99221283800000004</v>
      </c>
      <c r="K18" s="1">
        <f>'CURVAS USD'!AJ21</f>
        <v>45384</v>
      </c>
      <c r="L18" s="2">
        <f>'CURVAS USD'!AK21</f>
        <v>0.425649</v>
      </c>
      <c r="M18" s="1">
        <f>'CURVAS USD'!BG21</f>
        <v>45384</v>
      </c>
      <c r="N18" s="2">
        <f>'CURVAS USD'!BH21</f>
        <v>0.509158</v>
      </c>
      <c r="O18" s="1">
        <f>'CURVAS USD'!CC21</f>
        <v>45384</v>
      </c>
      <c r="P18" s="2">
        <f>'CURVAS USD'!CD21</f>
        <v>0.54616799999999999</v>
      </c>
      <c r="Q18" s="1">
        <f t="shared" si="3"/>
        <v>45110</v>
      </c>
      <c r="R18" s="2">
        <f t="shared" si="4"/>
        <v>0.33435599999999999</v>
      </c>
      <c r="S18" s="1">
        <f>'CURVAS USD'!DU21</f>
        <v>45384</v>
      </c>
      <c r="T18" s="2">
        <f>'CURVAS USD'!DV21</f>
        <v>0.34223500000000001</v>
      </c>
    </row>
    <row r="19" spans="1:20" x14ac:dyDescent="0.25">
      <c r="A19" s="1">
        <f>'CURVAS USD'!Y21</f>
        <v>45384</v>
      </c>
      <c r="B19" s="18">
        <f>'CURVAS USD'!Z21</f>
        <v>0.98731548700000005</v>
      </c>
      <c r="C19" s="1">
        <f>'CURVAS USD'!AV21</f>
        <v>45384</v>
      </c>
      <c r="D19" s="2">
        <f>'CURVAS USD'!AW21</f>
        <v>0.98485208700000004</v>
      </c>
      <c r="E19" s="1">
        <f>'CURVAS USD'!BR21</f>
        <v>45384</v>
      </c>
      <c r="F19" s="2">
        <f>'CURVAS USD'!BS21</f>
        <v>0.98376297499999998</v>
      </c>
      <c r="G19" s="1">
        <f t="shared" si="2"/>
        <v>45384</v>
      </c>
      <c r="H19" s="2">
        <f t="shared" si="0"/>
        <v>0.98376297499999998</v>
      </c>
      <c r="I19" s="1">
        <f>'CURVAS USD'!DJ21</f>
        <v>45384</v>
      </c>
      <c r="J19" s="2">
        <f>'CURVAS USD'!DK21</f>
        <v>0.98978428900000004</v>
      </c>
      <c r="K19" s="1">
        <f>'CURVAS USD'!AJ22</f>
        <v>45475</v>
      </c>
      <c r="L19" s="2">
        <f>'CURVAS USD'!AK22</f>
        <v>0.48900399999999999</v>
      </c>
      <c r="M19" s="1">
        <f>'CURVAS USD'!BG22</f>
        <v>45475</v>
      </c>
      <c r="N19" s="2">
        <f>'CURVAS USD'!BH22</f>
        <v>0.57889000000000002</v>
      </c>
      <c r="O19" s="1">
        <f>'CURVAS USD'!CC22</f>
        <v>45475</v>
      </c>
      <c r="P19" s="2">
        <f>'CURVAS USD'!CD22</f>
        <v>0.63060899999999998</v>
      </c>
      <c r="Q19" s="1">
        <f t="shared" si="3"/>
        <v>45201</v>
      </c>
      <c r="R19" s="2">
        <f t="shared" si="4"/>
        <v>0.38690999999999998</v>
      </c>
      <c r="S19" s="1">
        <f>'CURVAS USD'!DU22</f>
        <v>45475</v>
      </c>
      <c r="T19" s="2">
        <f>'CURVAS USD'!DV22</f>
        <v>0.40598000000000001</v>
      </c>
    </row>
    <row r="20" spans="1:20" x14ac:dyDescent="0.25">
      <c r="A20" s="1">
        <f>'CURVAS USD'!Y22</f>
        <v>45475</v>
      </c>
      <c r="B20" s="18">
        <f>'CURVAS USD'!Z22</f>
        <v>0.98424808100000005</v>
      </c>
      <c r="C20" s="1">
        <f>'CURVAS USD'!AV22</f>
        <v>45475</v>
      </c>
      <c r="D20" s="2">
        <f>'CURVAS USD'!AW22</f>
        <v>0.98138803900000005</v>
      </c>
      <c r="E20" s="1">
        <f>'CURVAS USD'!BR22</f>
        <v>45475</v>
      </c>
      <c r="F20" s="2">
        <f>'CURVAS USD'!BS22</f>
        <v>0.97974731000000004</v>
      </c>
      <c r="G20" s="1">
        <f t="shared" si="2"/>
        <v>45475</v>
      </c>
      <c r="H20" s="2">
        <f t="shared" si="0"/>
        <v>0.97974731000000004</v>
      </c>
      <c r="I20" s="1">
        <f>'CURVAS USD'!DJ22</f>
        <v>45475</v>
      </c>
      <c r="J20" s="2">
        <f>'CURVAS USD'!DK22</f>
        <v>0.98689950599999998</v>
      </c>
      <c r="K20" s="1">
        <f>'CURVAS USD'!AJ23</f>
        <v>45567</v>
      </c>
      <c r="L20" s="2">
        <f>'CURVAS USD'!AK23</f>
        <v>0.55579800000000001</v>
      </c>
      <c r="M20" s="1">
        <f>'CURVAS USD'!BG23</f>
        <v>45567</v>
      </c>
      <c r="N20" s="2">
        <f>'CURVAS USD'!BH23</f>
        <v>0.64999499999999999</v>
      </c>
      <c r="O20" s="1">
        <f>'CURVAS USD'!CC23</f>
        <v>45567</v>
      </c>
      <c r="P20" s="2">
        <f>'CURVAS USD'!CD23</f>
        <v>0.71003000000000005</v>
      </c>
      <c r="Q20" s="1">
        <f t="shared" si="3"/>
        <v>45293</v>
      </c>
      <c r="R20" s="2">
        <f t="shared" si="4"/>
        <v>0.45796900000000001</v>
      </c>
      <c r="S20" s="1">
        <f>'CURVAS USD'!DU23</f>
        <v>45567</v>
      </c>
      <c r="T20" s="2">
        <f>'CURVAS USD'!DV23</f>
        <v>0.47392000000000001</v>
      </c>
    </row>
    <row r="21" spans="1:20" x14ac:dyDescent="0.25">
      <c r="A21" s="1">
        <f>'CURVAS USD'!Y23</f>
        <v>45567</v>
      </c>
      <c r="B21" s="18">
        <f>'CURVAS USD'!Z23</f>
        <v>0.98075063600000001</v>
      </c>
      <c r="C21" s="1">
        <f>'CURVAS USD'!AV23</f>
        <v>45567</v>
      </c>
      <c r="D21" s="2">
        <f>'CURVAS USD'!AW23</f>
        <v>0.97753559800000001</v>
      </c>
      <c r="E21" s="1">
        <f>'CURVAS USD'!BR23</f>
        <v>45567</v>
      </c>
      <c r="F21" s="2">
        <f>'CURVAS USD'!BS23</f>
        <v>0.97549358500000005</v>
      </c>
      <c r="G21" s="1">
        <f t="shared" si="2"/>
        <v>45567</v>
      </c>
      <c r="H21" s="2">
        <f t="shared" si="0"/>
        <v>0.97549358500000005</v>
      </c>
      <c r="I21" s="1">
        <f>'CURVAS USD'!DJ23</f>
        <v>45567</v>
      </c>
      <c r="J21" s="2">
        <f>'CURVAS USD'!DK23</f>
        <v>0.98355630500000002</v>
      </c>
      <c r="K21" s="1">
        <f>'CURVAS USD'!AJ24</f>
        <v>45659</v>
      </c>
      <c r="L21" s="2">
        <f>'CURVAS USD'!AK24</f>
        <v>0.62401499999999999</v>
      </c>
      <c r="M21" s="1">
        <f>'CURVAS USD'!BG24</f>
        <v>45659</v>
      </c>
      <c r="N21" s="2">
        <f>'CURVAS USD'!BH24</f>
        <v>0.72127300000000005</v>
      </c>
      <c r="O21" s="1">
        <f>'CURVAS USD'!CC24</f>
        <v>45659</v>
      </c>
      <c r="P21" s="2">
        <f>'CURVAS USD'!CD24</f>
        <v>0.786242</v>
      </c>
      <c r="Q21" s="1">
        <f t="shared" si="3"/>
        <v>45384</v>
      </c>
      <c r="R21" s="2">
        <f t="shared" si="4"/>
        <v>0.54616799999999999</v>
      </c>
      <c r="S21" s="1">
        <f>'CURVAS USD'!DU24</f>
        <v>45659</v>
      </c>
      <c r="T21" s="2">
        <f>'CURVAS USD'!DV24</f>
        <v>0.54341399999999995</v>
      </c>
    </row>
    <row r="22" spans="1:20" x14ac:dyDescent="0.25">
      <c r="A22" s="1">
        <f>'CURVAS USD'!Y24</f>
        <v>45659</v>
      </c>
      <c r="B22" s="18">
        <f>'CURVAS USD'!Z24</f>
        <v>0.97688801400000003</v>
      </c>
      <c r="C22" s="1">
        <f>'CURVAS USD'!AV24</f>
        <v>45659</v>
      </c>
      <c r="D22" s="2">
        <f>'CURVAS USD'!AW24</f>
        <v>0.97334698100000006</v>
      </c>
      <c r="E22" s="1">
        <f>'CURVAS USD'!BR24</f>
        <v>45659</v>
      </c>
      <c r="F22" s="2">
        <f>'CURVAS USD'!BS24</f>
        <v>0.97099059099999996</v>
      </c>
      <c r="G22" s="1">
        <f t="shared" si="2"/>
        <v>45659</v>
      </c>
      <c r="H22" s="2">
        <f t="shared" si="0"/>
        <v>0.97099059099999996</v>
      </c>
      <c r="I22" s="1">
        <f>'CURVAS USD'!DJ24</f>
        <v>45659</v>
      </c>
      <c r="J22" s="2">
        <f>'CURVAS USD'!DK24</f>
        <v>0.97983499100000004</v>
      </c>
      <c r="K22" s="1">
        <f>'CURVAS USD'!AJ25</f>
        <v>45749</v>
      </c>
      <c r="L22" s="2">
        <f>'CURVAS USD'!AK25</f>
        <v>0.69115800000000005</v>
      </c>
      <c r="M22" s="1">
        <f>'CURVAS USD'!BG25</f>
        <v>45749</v>
      </c>
      <c r="N22" s="2">
        <f>'CURVAS USD'!BH25</f>
        <v>0.790856</v>
      </c>
      <c r="O22" s="1">
        <f>'CURVAS USD'!CC25</f>
        <v>45749</v>
      </c>
      <c r="P22" s="2">
        <f>'CURVAS USD'!CD25</f>
        <v>0.859734</v>
      </c>
      <c r="Q22" s="1">
        <f t="shared" si="3"/>
        <v>45475</v>
      </c>
      <c r="R22" s="2">
        <f t="shared" si="4"/>
        <v>0.63060899999999998</v>
      </c>
      <c r="S22" s="1">
        <f>'CURVAS USD'!DU25</f>
        <v>45749</v>
      </c>
      <c r="T22" s="2">
        <f>'CURVAS USD'!DV25</f>
        <v>0.61147399999999996</v>
      </c>
    </row>
    <row r="23" spans="1:20" x14ac:dyDescent="0.25">
      <c r="A23" s="1">
        <f>'CURVAS USD'!Y25</f>
        <v>45749</v>
      </c>
      <c r="B23" s="18">
        <f>'CURVAS USD'!Z25</f>
        <v>0.97278813099999994</v>
      </c>
      <c r="C23" s="1">
        <f>'CURVAS USD'!AV25</f>
        <v>45749</v>
      </c>
      <c r="D23" s="2">
        <f>'CURVAS USD'!AW25</f>
        <v>0.96893961799999995</v>
      </c>
      <c r="E23" s="1">
        <f>'CURVAS USD'!BR25</f>
        <v>45749</v>
      </c>
      <c r="F23" s="2">
        <f>'CURVAS USD'!BS25</f>
        <v>0.96629191800000003</v>
      </c>
      <c r="G23" s="1">
        <f t="shared" si="2"/>
        <v>45749</v>
      </c>
      <c r="H23" s="2">
        <f t="shared" si="0"/>
        <v>0.96629191800000003</v>
      </c>
      <c r="I23" s="1">
        <f>'CURVAS USD'!DJ25</f>
        <v>45749</v>
      </c>
      <c r="J23" s="2">
        <f>'CURVAS USD'!DK25</f>
        <v>0.97587780700000004</v>
      </c>
      <c r="K23" s="1">
        <f>'CURVAS USD'!AJ26</f>
        <v>45840</v>
      </c>
      <c r="L23" s="2">
        <f>'CURVAS USD'!AK26</f>
        <v>0.75867200000000001</v>
      </c>
      <c r="M23" s="1">
        <f>'CURVAS USD'!BG26</f>
        <v>45840</v>
      </c>
      <c r="N23" s="2">
        <f>'CURVAS USD'!BH26</f>
        <v>0.86072300000000002</v>
      </c>
      <c r="O23" s="1">
        <f>'CURVAS USD'!CC26</f>
        <v>45840</v>
      </c>
      <c r="P23" s="2">
        <f>'CURVAS USD'!CD26</f>
        <v>0.93418000000000001</v>
      </c>
      <c r="Q23" s="1">
        <f t="shared" si="3"/>
        <v>45567</v>
      </c>
      <c r="R23" s="2">
        <f t="shared" si="4"/>
        <v>0.71003000000000005</v>
      </c>
      <c r="S23" s="1">
        <f>'CURVAS USD'!DU26</f>
        <v>45840</v>
      </c>
      <c r="T23" s="2">
        <f>'CURVAS USD'!DV26</f>
        <v>0.67927700000000002</v>
      </c>
    </row>
    <row r="24" spans="1:20" x14ac:dyDescent="0.25">
      <c r="A24" s="1">
        <f>'CURVAS USD'!Y26</f>
        <v>45840</v>
      </c>
      <c r="B24" s="18">
        <f>'CURVAS USD'!Z26</f>
        <v>0.96835348200000004</v>
      </c>
      <c r="C24" s="1">
        <f>'CURVAS USD'!AV26</f>
        <v>45840</v>
      </c>
      <c r="D24" s="2">
        <f>'CURVAS USD'!AW26</f>
        <v>0.96419155999999995</v>
      </c>
      <c r="E24" s="1">
        <f>'CURVAS USD'!BR26</f>
        <v>45840</v>
      </c>
      <c r="F24" s="2">
        <f>'CURVAS USD'!BS26</f>
        <v>0.96120946100000004</v>
      </c>
      <c r="G24" s="1">
        <f t="shared" si="2"/>
        <v>45840</v>
      </c>
      <c r="H24" s="2">
        <f t="shared" si="0"/>
        <v>0.96120946100000004</v>
      </c>
      <c r="I24" s="1">
        <f>'CURVAS USD'!DJ26</f>
        <v>45840</v>
      </c>
      <c r="J24" s="2">
        <f>'CURVAS USD'!DK26</f>
        <v>0.97160675100000005</v>
      </c>
      <c r="K24" s="1">
        <f>'CURVAS USD'!AJ27</f>
        <v>45932</v>
      </c>
      <c r="L24" s="2">
        <f>'CURVAS USD'!AK27</f>
        <v>0.82572900000000005</v>
      </c>
      <c r="M24" s="1">
        <f>'CURVAS USD'!BG27</f>
        <v>45932</v>
      </c>
      <c r="N24" s="2">
        <f>'CURVAS USD'!BH27</f>
        <v>0.93010099999999996</v>
      </c>
      <c r="O24" s="1">
        <f>'CURVAS USD'!CC27</f>
        <v>45932</v>
      </c>
      <c r="P24" s="2">
        <f>'CURVAS USD'!CD27</f>
        <v>1.0087569999999999</v>
      </c>
      <c r="Q24" s="1">
        <f t="shared" si="3"/>
        <v>45659</v>
      </c>
      <c r="R24" s="2">
        <f t="shared" si="4"/>
        <v>0.786242</v>
      </c>
      <c r="S24" s="1">
        <f>'CURVAS USD'!DU27</f>
        <v>45932</v>
      </c>
      <c r="T24" s="2">
        <f>'CURVAS USD'!DV27</f>
        <v>0.74595900000000004</v>
      </c>
    </row>
    <row r="25" spans="1:20" x14ac:dyDescent="0.25">
      <c r="A25" s="1">
        <f>'CURVAS USD'!Y27</f>
        <v>45932</v>
      </c>
      <c r="B25" s="18">
        <f>'CURVAS USD'!Z27</f>
        <v>0.96361680599999999</v>
      </c>
      <c r="C25" s="1">
        <f>'CURVAS USD'!AV27</f>
        <v>45932</v>
      </c>
      <c r="D25" s="2">
        <f>'CURVAS USD'!AW27</f>
        <v>0.95913397700000003</v>
      </c>
      <c r="E25" s="1">
        <f>'CURVAS USD'!BR27</f>
        <v>45932</v>
      </c>
      <c r="F25" s="2">
        <f>'CURVAS USD'!BS27</f>
        <v>0.95577247600000004</v>
      </c>
      <c r="G25" s="1">
        <f t="shared" si="2"/>
        <v>45932</v>
      </c>
      <c r="H25" s="2">
        <f t="shared" si="0"/>
        <v>0.95577247600000004</v>
      </c>
      <c r="I25" s="1">
        <f>'CURVAS USD'!DJ27</f>
        <v>45932</v>
      </c>
      <c r="J25" s="2">
        <f>'CURVAS USD'!DK27</f>
        <v>0.96706024700000004</v>
      </c>
      <c r="K25" s="1">
        <f>'CURVAS USD'!AJ28</f>
        <v>46024</v>
      </c>
      <c r="L25" s="2">
        <f>'CURVAS USD'!AK28</f>
        <v>0.89086600000000005</v>
      </c>
      <c r="M25" s="1">
        <f>'CURVAS USD'!BG28</f>
        <v>46024</v>
      </c>
      <c r="N25" s="2">
        <f>'CURVAS USD'!BH28</f>
        <v>0.99746199999999996</v>
      </c>
      <c r="O25" s="1">
        <f>'CURVAS USD'!CC28</f>
        <v>46024</v>
      </c>
      <c r="P25" s="2">
        <f>'CURVAS USD'!CD28</f>
        <v>1.0814630000000001</v>
      </c>
      <c r="Q25" s="1">
        <f t="shared" si="3"/>
        <v>45749</v>
      </c>
      <c r="R25" s="2">
        <f t="shared" si="4"/>
        <v>0.859734</v>
      </c>
      <c r="S25" s="1">
        <f>'CURVAS USD'!DU28</f>
        <v>46024</v>
      </c>
      <c r="T25" s="2">
        <f>'CURVAS USD'!DV28</f>
        <v>0.81009699999999996</v>
      </c>
    </row>
    <row r="26" spans="1:20" x14ac:dyDescent="0.25">
      <c r="A26" s="1">
        <f>'CURVAS USD'!Y28</f>
        <v>46024</v>
      </c>
      <c r="B26" s="18">
        <f>'CURVAS USD'!Z28</f>
        <v>0.95867059799999998</v>
      </c>
      <c r="C26" s="1">
        <f>'CURVAS USD'!AV28</f>
        <v>46024</v>
      </c>
      <c r="D26" s="2">
        <f>'CURVAS USD'!AW28</f>
        <v>0.95386504000000005</v>
      </c>
      <c r="E26" s="1">
        <f>'CURVAS USD'!BR28</f>
        <v>46024</v>
      </c>
      <c r="F26" s="2">
        <f>'CURVAS USD'!BS28</f>
        <v>0.95009863999999999</v>
      </c>
      <c r="G26" s="1">
        <f t="shared" si="2"/>
        <v>46024</v>
      </c>
      <c r="H26" s="2">
        <f t="shared" si="0"/>
        <v>0.95009863999999999</v>
      </c>
      <c r="I26" s="1">
        <f>'CURVAS USD'!DJ28</f>
        <v>46024</v>
      </c>
      <c r="J26" s="2">
        <f>'CURVAS USD'!DK28</f>
        <v>0.96233137899999999</v>
      </c>
      <c r="K26" s="1">
        <f>'CURVAS USD'!AJ29</f>
        <v>46114</v>
      </c>
      <c r="L26" s="2">
        <f>'CURVAS USD'!AK29</f>
        <v>0.95216100000000004</v>
      </c>
      <c r="M26" s="1">
        <f>'CURVAS USD'!BG29</f>
        <v>46114</v>
      </c>
      <c r="N26" s="2">
        <f>'CURVAS USD'!BH29</f>
        <v>1.060808</v>
      </c>
      <c r="O26" s="1">
        <f>'CURVAS USD'!CC29</f>
        <v>46114</v>
      </c>
      <c r="P26" s="2">
        <f>'CURVAS USD'!CD29</f>
        <v>1.149837</v>
      </c>
      <c r="Q26" s="1">
        <f t="shared" si="3"/>
        <v>45840</v>
      </c>
      <c r="R26" s="2">
        <f t="shared" si="4"/>
        <v>0.93418000000000001</v>
      </c>
      <c r="S26" s="1">
        <f>'CURVAS USD'!DU29</f>
        <v>46114</v>
      </c>
      <c r="T26" s="2">
        <f>'CURVAS USD'!DV29</f>
        <v>0.86984600000000001</v>
      </c>
    </row>
    <row r="27" spans="1:20" x14ac:dyDescent="0.25">
      <c r="A27" s="1">
        <f>'CURVAS USD'!Y29</f>
        <v>46114</v>
      </c>
      <c r="B27" s="18">
        <f>'CURVAS USD'!Z29</f>
        <v>0.95367269600000004</v>
      </c>
      <c r="C27" s="1">
        <f>'CURVAS USD'!AV29</f>
        <v>46114</v>
      </c>
      <c r="D27" s="2">
        <f>'CURVAS USD'!AW29</f>
        <v>0.94855183399999998</v>
      </c>
      <c r="E27" s="1">
        <f>'CURVAS USD'!BR29</f>
        <v>46114</v>
      </c>
      <c r="F27" s="2">
        <f>'CURVAS USD'!BS29</f>
        <v>0.944380149</v>
      </c>
      <c r="G27" s="1">
        <f t="shared" si="2"/>
        <v>46114</v>
      </c>
      <c r="H27" s="2">
        <f t="shared" si="0"/>
        <v>0.944380149</v>
      </c>
      <c r="I27" s="1">
        <f>'CURVAS USD'!DJ29</f>
        <v>46114</v>
      </c>
      <c r="J27" s="2">
        <f>'CURVAS USD'!DK29</f>
        <v>0.95757454900000005</v>
      </c>
      <c r="K27" s="1">
        <f>'CURVAS USD'!AJ30</f>
        <v>46205</v>
      </c>
      <c r="L27" s="2">
        <f>'CURVAS USD'!AK30</f>
        <v>1.011279</v>
      </c>
      <c r="M27" s="1">
        <f>'CURVAS USD'!BG30</f>
        <v>46205</v>
      </c>
      <c r="N27" s="2">
        <f>'CURVAS USD'!BH30</f>
        <v>1.121853</v>
      </c>
      <c r="O27" s="1">
        <f>'CURVAS USD'!CC30</f>
        <v>46205</v>
      </c>
      <c r="P27" s="2">
        <f>'CURVAS USD'!CD30</f>
        <v>1.2155100000000001</v>
      </c>
      <c r="Q27" s="1">
        <f t="shared" si="3"/>
        <v>45932</v>
      </c>
      <c r="R27" s="2">
        <f t="shared" si="4"/>
        <v>1.0087569999999999</v>
      </c>
      <c r="S27" s="1">
        <f>'CURVAS USD'!DU30</f>
        <v>46205</v>
      </c>
      <c r="T27" s="2">
        <f>'CURVAS USD'!DV30</f>
        <v>0.92693300000000001</v>
      </c>
    </row>
    <row r="28" spans="1:20" x14ac:dyDescent="0.25">
      <c r="A28" s="1">
        <f>'CURVAS USD'!Y30</f>
        <v>46205</v>
      </c>
      <c r="B28" s="18">
        <f>'CURVAS USD'!Z30</f>
        <v>0.94849974999999997</v>
      </c>
      <c r="C28" s="1">
        <f>'CURVAS USD'!AV30</f>
        <v>46205</v>
      </c>
      <c r="D28" s="2">
        <f>'CURVAS USD'!AW30</f>
        <v>0.94306237000000004</v>
      </c>
      <c r="E28" s="1">
        <f>'CURVAS USD'!BR30</f>
        <v>46205</v>
      </c>
      <c r="F28" s="2">
        <f>'CURVAS USD'!BS30</f>
        <v>0.93848588399999999</v>
      </c>
      <c r="G28" s="1">
        <f t="shared" si="2"/>
        <v>46205</v>
      </c>
      <c r="H28" s="2">
        <f t="shared" si="0"/>
        <v>0.93848588399999999</v>
      </c>
      <c r="I28" s="1">
        <f>'CURVAS USD'!DJ30</f>
        <v>46205</v>
      </c>
      <c r="J28" s="2">
        <f>'CURVAS USD'!DK30</f>
        <v>0.95267251500000005</v>
      </c>
      <c r="K28" s="1">
        <f>'CURVAS USD'!AJ31</f>
        <v>46297</v>
      </c>
      <c r="L28" s="2">
        <f>'CURVAS USD'!AK31</f>
        <v>1.0680430000000001</v>
      </c>
      <c r="M28" s="1">
        <f>'CURVAS USD'!BG31</f>
        <v>46297</v>
      </c>
      <c r="N28" s="2">
        <f>'CURVAS USD'!BH31</f>
        <v>1.180426</v>
      </c>
      <c r="O28" s="1">
        <f>'CURVAS USD'!CC31</f>
        <v>46297</v>
      </c>
      <c r="P28" s="2">
        <f>'CURVAS USD'!CD31</f>
        <v>1.2781899999999999</v>
      </c>
      <c r="Q28" s="1">
        <f t="shared" si="3"/>
        <v>46024</v>
      </c>
      <c r="R28" s="2">
        <f t="shared" si="4"/>
        <v>1.0814630000000001</v>
      </c>
      <c r="S28" s="1">
        <f>'CURVAS USD'!DU31</f>
        <v>46297</v>
      </c>
      <c r="T28" s="2">
        <f>'CURVAS USD'!DV31</f>
        <v>0.981491</v>
      </c>
    </row>
    <row r="29" spans="1:20" x14ac:dyDescent="0.25">
      <c r="A29" s="1">
        <f>'CURVAS USD'!Y31</f>
        <v>46297</v>
      </c>
      <c r="B29" s="18">
        <f>'CURVAS USD'!Z31</f>
        <v>0.94317478300000002</v>
      </c>
      <c r="C29" s="1">
        <f>'CURVAS USD'!AV31</f>
        <v>46297</v>
      </c>
      <c r="D29" s="2">
        <f>'CURVAS USD'!AW31</f>
        <v>0.93742021499999995</v>
      </c>
      <c r="E29" s="1">
        <f>'CURVAS USD'!BR31</f>
        <v>46297</v>
      </c>
      <c r="F29" s="2">
        <f>'CURVAS USD'!BS31</f>
        <v>0.93244793400000003</v>
      </c>
      <c r="G29" s="1">
        <f t="shared" si="2"/>
        <v>46297</v>
      </c>
      <c r="H29" s="2">
        <f t="shared" si="0"/>
        <v>0.93244793400000003</v>
      </c>
      <c r="I29" s="1">
        <f>'CURVAS USD'!DJ31</f>
        <v>46297</v>
      </c>
      <c r="J29" s="2">
        <f>'CURVAS USD'!DK31</f>
        <v>0.94763513600000004</v>
      </c>
      <c r="K29" s="1">
        <f>'CURVAS USD'!AJ32</f>
        <v>46391</v>
      </c>
      <c r="L29" s="2">
        <f>'CURVAS USD'!AK32</f>
        <v>1.1229199999999999</v>
      </c>
      <c r="M29" s="1">
        <f>'CURVAS USD'!BG32</f>
        <v>46391</v>
      </c>
      <c r="N29" s="2">
        <f>'CURVAS USD'!BH32</f>
        <v>1.237025</v>
      </c>
      <c r="O29" s="1">
        <f>'CURVAS USD'!CC32</f>
        <v>46391</v>
      </c>
      <c r="P29" s="2">
        <f>'CURVAS USD'!CD32</f>
        <v>1.338336</v>
      </c>
      <c r="Q29" s="1">
        <f t="shared" si="3"/>
        <v>46114</v>
      </c>
      <c r="R29" s="2">
        <f t="shared" si="4"/>
        <v>1.149837</v>
      </c>
      <c r="S29" s="1">
        <f>'CURVAS USD'!DU32</f>
        <v>46391</v>
      </c>
      <c r="T29" s="2">
        <f>'CURVAS USD'!DV32</f>
        <v>1.0342960000000001</v>
      </c>
    </row>
    <row r="30" spans="1:20" x14ac:dyDescent="0.25">
      <c r="A30" s="1">
        <f>'CURVAS USD'!Y32</f>
        <v>46391</v>
      </c>
      <c r="B30" s="18">
        <f>'CURVAS USD'!Z32</f>
        <v>0.93765922800000001</v>
      </c>
      <c r="C30" s="1">
        <f>'CURVAS USD'!AV32</f>
        <v>46391</v>
      </c>
      <c r="D30" s="2">
        <f>'CURVAS USD'!AW32</f>
        <v>0.93158354200000004</v>
      </c>
      <c r="E30" s="1">
        <f>'CURVAS USD'!BR32</f>
        <v>46391</v>
      </c>
      <c r="F30" s="2">
        <f>'CURVAS USD'!BS32</f>
        <v>0.92622775199999996</v>
      </c>
      <c r="G30" s="1">
        <f t="shared" si="2"/>
        <v>46391</v>
      </c>
      <c r="H30" s="2">
        <f t="shared" si="0"/>
        <v>0.92622775199999996</v>
      </c>
      <c r="I30" s="1">
        <f>'CURVAS USD'!DJ32</f>
        <v>46391</v>
      </c>
      <c r="J30" s="2">
        <f>'CURVAS USD'!DK32</f>
        <v>0.94241024900000003</v>
      </c>
      <c r="K30" s="1">
        <f>'CURVAS USD'!AJ33</f>
        <v>46479</v>
      </c>
      <c r="L30" s="2">
        <f>'CURVAS USD'!AK33</f>
        <v>1.1714260000000001</v>
      </c>
      <c r="M30" s="1">
        <f>'CURVAS USD'!BG33</f>
        <v>46479</v>
      </c>
      <c r="N30" s="2">
        <f>'CURVAS USD'!BH33</f>
        <v>1.2870379999999999</v>
      </c>
      <c r="O30" s="1">
        <f>'CURVAS USD'!CC33</f>
        <v>46479</v>
      </c>
      <c r="P30" s="2">
        <f>'CURVAS USD'!CD33</f>
        <v>1.391027</v>
      </c>
      <c r="Q30" s="1">
        <f t="shared" si="3"/>
        <v>46205</v>
      </c>
      <c r="R30" s="2">
        <f t="shared" si="4"/>
        <v>1.2155100000000001</v>
      </c>
      <c r="S30" s="1">
        <f>'CURVAS USD'!DU33</f>
        <v>46479</v>
      </c>
      <c r="T30" s="2">
        <f>'CURVAS USD'!DV33</f>
        <v>1.0812919999999999</v>
      </c>
    </row>
    <row r="31" spans="1:20" x14ac:dyDescent="0.25">
      <c r="A31" s="1">
        <f>'CURVAS USD'!Y33</f>
        <v>46479</v>
      </c>
      <c r="B31" s="18">
        <f>'CURVAS USD'!Z33</f>
        <v>0.93244893799999995</v>
      </c>
      <c r="C31" s="1">
        <f>'CURVAS USD'!AV33</f>
        <v>46479</v>
      </c>
      <c r="D31" s="2">
        <f>'CURVAS USD'!AW33</f>
        <v>0.926075396</v>
      </c>
      <c r="E31" s="1">
        <f>'CURVAS USD'!BR33</f>
        <v>46479</v>
      </c>
      <c r="F31" s="2">
        <f>'CURVAS USD'!BS33</f>
        <v>0.92038598299999996</v>
      </c>
      <c r="G31" s="1">
        <f t="shared" si="2"/>
        <v>46479</v>
      </c>
      <c r="H31" s="2">
        <f t="shared" si="0"/>
        <v>0.92038598299999996</v>
      </c>
      <c r="I31" s="1">
        <f>'CURVAS USD'!DJ33</f>
        <v>46479</v>
      </c>
      <c r="J31" s="2">
        <f>'CURVAS USD'!DK33</f>
        <v>0.93745340799999999</v>
      </c>
      <c r="K31" s="1">
        <f>'CURVAS USD'!AJ34</f>
        <v>46570</v>
      </c>
      <c r="L31" s="2">
        <f>'CURVAS USD'!AK34</f>
        <v>1.2187079999999999</v>
      </c>
      <c r="M31" s="1">
        <f>'CURVAS USD'!BG34</f>
        <v>46570</v>
      </c>
      <c r="N31" s="2">
        <f>'CURVAS USD'!BH34</f>
        <v>1.335774</v>
      </c>
      <c r="O31" s="1">
        <f>'CURVAS USD'!CC34</f>
        <v>46570</v>
      </c>
      <c r="P31" s="2">
        <f>'CURVAS USD'!CD34</f>
        <v>1.441891</v>
      </c>
      <c r="Q31" s="1">
        <f t="shared" si="3"/>
        <v>46297</v>
      </c>
      <c r="R31" s="2">
        <f t="shared" si="4"/>
        <v>1.2781899999999999</v>
      </c>
      <c r="S31" s="1">
        <f>'CURVAS USD'!DU34</f>
        <v>46570</v>
      </c>
      <c r="T31" s="2">
        <f>'CURVAS USD'!DV34</f>
        <v>1.1276250000000001</v>
      </c>
    </row>
    <row r="32" spans="1:20" x14ac:dyDescent="0.25">
      <c r="A32" s="1">
        <f>'CURVAS USD'!Y34</f>
        <v>46570</v>
      </c>
      <c r="B32" s="18">
        <f>'CURVAS USD'!Z34</f>
        <v>0.92703225099999997</v>
      </c>
      <c r="C32" s="1">
        <f>'CURVAS USD'!AV34</f>
        <v>46570</v>
      </c>
      <c r="D32" s="2">
        <f>'CURVAS USD'!AW34</f>
        <v>0.92035407800000002</v>
      </c>
      <c r="E32" s="1">
        <f>'CURVAS USD'!BR34</f>
        <v>46570</v>
      </c>
      <c r="F32" s="2">
        <f>'CURVAS USD'!BS34</f>
        <v>0.91434864900000001</v>
      </c>
      <c r="G32" s="1">
        <f t="shared" si="2"/>
        <v>46570</v>
      </c>
      <c r="H32" s="2">
        <f t="shared" si="0"/>
        <v>0.91434864900000001</v>
      </c>
      <c r="I32" s="1">
        <f>'CURVAS USD'!DJ34</f>
        <v>46570</v>
      </c>
      <c r="J32" s="2">
        <f>'CURVAS USD'!DK34</f>
        <v>0.93226708400000002</v>
      </c>
      <c r="K32" s="1">
        <f>'CURVAS USD'!AJ35</f>
        <v>46664</v>
      </c>
      <c r="L32" s="2">
        <f>'CURVAS USD'!AK35</f>
        <v>1.264769</v>
      </c>
      <c r="M32" s="1">
        <f>'CURVAS USD'!BG35</f>
        <v>46664</v>
      </c>
      <c r="N32" s="2">
        <f>'CURVAS USD'!BH35</f>
        <v>1.383184</v>
      </c>
      <c r="O32" s="1">
        <f>'CURVAS USD'!CC35</f>
        <v>46664</v>
      </c>
      <c r="P32" s="2">
        <f>'CURVAS USD'!CD35</f>
        <v>1.4910939999999999</v>
      </c>
      <c r="Q32" s="1">
        <f t="shared" si="3"/>
        <v>46391</v>
      </c>
      <c r="R32" s="2">
        <f t="shared" si="4"/>
        <v>1.338336</v>
      </c>
      <c r="S32" s="1">
        <f>'CURVAS USD'!DU35</f>
        <v>46664</v>
      </c>
      <c r="T32" s="2">
        <f>'CURVAS USD'!DV35</f>
        <v>1.1732590000000001</v>
      </c>
    </row>
    <row r="33" spans="1:20" x14ac:dyDescent="0.25">
      <c r="A33" s="1">
        <f>'CURVAS USD'!Y35</f>
        <v>46664</v>
      </c>
      <c r="B33" s="18">
        <f>'CURVAS USD'!Z35</f>
        <v>0.92141073200000001</v>
      </c>
      <c r="C33" s="1">
        <f>'CURVAS USD'!AV35</f>
        <v>46664</v>
      </c>
      <c r="D33" s="2">
        <f>'CURVAS USD'!AW35</f>
        <v>0.91442462800000002</v>
      </c>
      <c r="E33" s="1">
        <f>'CURVAS USD'!BR35</f>
        <v>46664</v>
      </c>
      <c r="F33" s="2">
        <f>'CURVAS USD'!BS35</f>
        <v>0.90811151499999998</v>
      </c>
      <c r="G33" s="1">
        <f t="shared" si="2"/>
        <v>46664</v>
      </c>
      <c r="H33" s="2">
        <f t="shared" si="0"/>
        <v>0.90811151499999998</v>
      </c>
      <c r="I33" s="1">
        <f>'CURVAS USD'!DJ35</f>
        <v>46664</v>
      </c>
      <c r="J33" s="2">
        <f>'CURVAS USD'!DK35</f>
        <v>0.92685167599999996</v>
      </c>
      <c r="K33" s="1">
        <f>'CURVAS USD'!AJ36</f>
        <v>46755</v>
      </c>
      <c r="L33" s="2">
        <f>'CURVAS USD'!AK36</f>
        <v>1.306978</v>
      </c>
      <c r="M33" s="1">
        <f>'CURVAS USD'!BG36</f>
        <v>46755</v>
      </c>
      <c r="N33" s="2">
        <f>'CURVAS USD'!BH36</f>
        <v>1.426507</v>
      </c>
      <c r="O33" s="1">
        <f>'CURVAS USD'!CC36</f>
        <v>46755</v>
      </c>
      <c r="P33" s="2">
        <f>'CURVAS USD'!CD36</f>
        <v>1.5360640000000001</v>
      </c>
      <c r="Q33" s="1">
        <f t="shared" si="3"/>
        <v>46479</v>
      </c>
      <c r="R33" s="2">
        <f t="shared" si="4"/>
        <v>1.391027</v>
      </c>
      <c r="S33" s="1">
        <f>'CURVAS USD'!DU36</f>
        <v>46755</v>
      </c>
      <c r="T33" s="2">
        <f>'CURVAS USD'!DV36</f>
        <v>1.2154400000000001</v>
      </c>
    </row>
    <row r="34" spans="1:20" x14ac:dyDescent="0.25">
      <c r="A34" s="1">
        <f>'CURVAS USD'!Y36</f>
        <v>46755</v>
      </c>
      <c r="B34" s="18">
        <f>'CURVAS USD'!Z36</f>
        <v>0.91594344100000002</v>
      </c>
      <c r="C34" s="1">
        <f>'CURVAS USD'!AV36</f>
        <v>46755</v>
      </c>
      <c r="D34" s="2">
        <f>'CURVAS USD'!AW36</f>
        <v>0.90866949500000005</v>
      </c>
      <c r="E34" s="1">
        <f>'CURVAS USD'!BR36</f>
        <v>46755</v>
      </c>
      <c r="F34" s="2">
        <f>'CURVAS USD'!BS36</f>
        <v>0.90206063700000005</v>
      </c>
      <c r="G34" s="1">
        <f t="shared" si="2"/>
        <v>46755</v>
      </c>
      <c r="H34" s="2">
        <f t="shared" ref="H34:H52" si="5">F34</f>
        <v>0.90206063700000005</v>
      </c>
      <c r="I34" s="1">
        <f>'CURVAS USD'!DJ36</f>
        <v>46755</v>
      </c>
      <c r="J34" s="2">
        <f>'CURVAS USD'!DK36</f>
        <v>0.92155919399999997</v>
      </c>
      <c r="K34" s="1">
        <f>'CURVAS USD'!AJ37</f>
        <v>46846</v>
      </c>
      <c r="L34" s="2">
        <f>'CURVAS USD'!AK37</f>
        <v>1.3476360000000001</v>
      </c>
      <c r="M34" s="1">
        <f>'CURVAS USD'!BG37</f>
        <v>46846</v>
      </c>
      <c r="N34" s="2">
        <f>'CURVAS USD'!BH37</f>
        <v>1.468097</v>
      </c>
      <c r="O34" s="1">
        <f>'CURVAS USD'!CC37</f>
        <v>46846</v>
      </c>
      <c r="P34" s="2">
        <f>'CURVAS USD'!CD37</f>
        <v>1.579523</v>
      </c>
      <c r="Q34" s="1">
        <f t="shared" si="3"/>
        <v>46570</v>
      </c>
      <c r="R34" s="2">
        <f t="shared" si="4"/>
        <v>1.441891</v>
      </c>
      <c r="S34" s="1">
        <f>'CURVAS USD'!DU37</f>
        <v>46846</v>
      </c>
      <c r="T34" s="2">
        <f>'CURVAS USD'!DV37</f>
        <v>1.2562819999999999</v>
      </c>
    </row>
    <row r="35" spans="1:20" x14ac:dyDescent="0.25">
      <c r="A35" s="1">
        <f>'CURVAS USD'!Y37</f>
        <v>46846</v>
      </c>
      <c r="B35" s="18">
        <f>'CURVAS USD'!Z37</f>
        <v>0.91045161200000002</v>
      </c>
      <c r="C35" s="1">
        <f>'CURVAS USD'!AV37</f>
        <v>46846</v>
      </c>
      <c r="D35" s="2">
        <f>'CURVAS USD'!AW37</f>
        <v>0.90290358999999998</v>
      </c>
      <c r="E35" s="1">
        <f>'CURVAS USD'!BR37</f>
        <v>46846</v>
      </c>
      <c r="F35" s="2">
        <f>'CURVAS USD'!BS37</f>
        <v>0.89598529800000004</v>
      </c>
      <c r="G35" s="1">
        <f t="shared" ref="G35:G52" si="6">E35</f>
        <v>46846</v>
      </c>
      <c r="H35" s="2">
        <f t="shared" si="5"/>
        <v>0.89598529800000004</v>
      </c>
      <c r="I35" s="1">
        <f>'CURVAS USD'!DJ37</f>
        <v>46846</v>
      </c>
      <c r="J35" s="2">
        <f>'CURVAS USD'!DK37</f>
        <v>0.91622385900000003</v>
      </c>
      <c r="K35" s="1">
        <f>'CURVAS USD'!AJ38</f>
        <v>46937</v>
      </c>
      <c r="L35" s="2">
        <f>'CURVAS USD'!AK38</f>
        <v>1.385858</v>
      </c>
      <c r="M35" s="1">
        <f>'CURVAS USD'!BG38</f>
        <v>46937</v>
      </c>
      <c r="N35" s="2">
        <f>'CURVAS USD'!BH38</f>
        <v>1.5069680000000001</v>
      </c>
      <c r="O35" s="1">
        <f>'CURVAS USD'!CC38</f>
        <v>46937</v>
      </c>
      <c r="P35" s="2">
        <f>'CURVAS USD'!CD38</f>
        <v>1.6205639999999999</v>
      </c>
      <c r="Q35" s="1">
        <f t="shared" si="3"/>
        <v>46664</v>
      </c>
      <c r="R35" s="2">
        <f t="shared" si="4"/>
        <v>1.4910939999999999</v>
      </c>
      <c r="S35" s="1">
        <f>'CURVAS USD'!DU38</f>
        <v>46937</v>
      </c>
      <c r="T35" s="2">
        <f>'CURVAS USD'!DV38</f>
        <v>1.294907</v>
      </c>
    </row>
    <row r="36" spans="1:20" x14ac:dyDescent="0.25">
      <c r="A36" s="1">
        <f>'CURVAS USD'!Y38</f>
        <v>46937</v>
      </c>
      <c r="B36" s="18">
        <f>'CURVAS USD'!Z38</f>
        <v>0.90493828200000004</v>
      </c>
      <c r="C36" s="1">
        <f>'CURVAS USD'!AV38</f>
        <v>46937</v>
      </c>
      <c r="D36" s="2">
        <f>'CURVAS USD'!AW38</f>
        <v>0.89713150200000003</v>
      </c>
      <c r="E36" s="1">
        <f>'CURVAS USD'!BR38</f>
        <v>46937</v>
      </c>
      <c r="F36" s="2">
        <f>'CURVAS USD'!BS38</f>
        <v>0.88987868400000003</v>
      </c>
      <c r="G36" s="1">
        <f t="shared" si="6"/>
        <v>46937</v>
      </c>
      <c r="H36" s="2">
        <f t="shared" si="5"/>
        <v>0.88987868400000003</v>
      </c>
      <c r="I36" s="1">
        <f>'CURVAS USD'!DJ38</f>
        <v>46937</v>
      </c>
      <c r="J36" s="2">
        <f>'CURVAS USD'!DK38</f>
        <v>0.91085184500000005</v>
      </c>
      <c r="K36" s="1">
        <f>'CURVAS USD'!AJ39</f>
        <v>47028</v>
      </c>
      <c r="L36" s="2">
        <f>'CURVAS USD'!AK39</f>
        <v>1.422147</v>
      </c>
      <c r="M36" s="1">
        <f>'CURVAS USD'!BG39</f>
        <v>47028</v>
      </c>
      <c r="N36" s="2">
        <f>'CURVAS USD'!BH39</f>
        <v>1.5438069999999999</v>
      </c>
      <c r="O36" s="1">
        <f>'CURVAS USD'!CC39</f>
        <v>47028</v>
      </c>
      <c r="P36" s="2">
        <f>'CURVAS USD'!CD39</f>
        <v>1.6597820000000001</v>
      </c>
      <c r="Q36" s="1">
        <f t="shared" si="3"/>
        <v>46755</v>
      </c>
      <c r="R36" s="2">
        <f t="shared" si="4"/>
        <v>1.5360640000000001</v>
      </c>
      <c r="S36" s="1">
        <f>'CURVAS USD'!DU39</f>
        <v>47028</v>
      </c>
      <c r="T36" s="2">
        <f>'CURVAS USD'!DV39</f>
        <v>1.3319030000000001</v>
      </c>
    </row>
    <row r="37" spans="1:20" x14ac:dyDescent="0.25">
      <c r="A37" s="1">
        <f>'CURVAS USD'!Y39</f>
        <v>47028</v>
      </c>
      <c r="B37" s="18">
        <f>'CURVAS USD'!Z39</f>
        <v>0.89941887399999998</v>
      </c>
      <c r="C37" s="1">
        <f>'CURVAS USD'!AV39</f>
        <v>47028</v>
      </c>
      <c r="D37" s="2">
        <f>'CURVAS USD'!AW39</f>
        <v>0.89136100699999998</v>
      </c>
      <c r="E37" s="1">
        <f>'CURVAS USD'!BR39</f>
        <v>47028</v>
      </c>
      <c r="F37" s="2">
        <f>'CURVAS USD'!BS39</f>
        <v>0.883755717</v>
      </c>
      <c r="G37" s="1">
        <f t="shared" si="6"/>
        <v>47028</v>
      </c>
      <c r="H37" s="2">
        <f t="shared" si="5"/>
        <v>0.883755717</v>
      </c>
      <c r="I37" s="1">
        <f>'CURVAS USD'!DJ39</f>
        <v>47028</v>
      </c>
      <c r="J37" s="2">
        <f>'CURVAS USD'!DK39</f>
        <v>0.90544932600000005</v>
      </c>
      <c r="K37" s="1">
        <f>'CURVAS USD'!AJ40</f>
        <v>47120</v>
      </c>
      <c r="L37" s="2">
        <f>'CURVAS USD'!AK40</f>
        <v>1.4567859999999999</v>
      </c>
      <c r="M37" s="1">
        <f>'CURVAS USD'!BG40</f>
        <v>47120</v>
      </c>
      <c r="N37" s="2">
        <f>'CURVAS USD'!BH40</f>
        <v>1.579059</v>
      </c>
      <c r="O37" s="1">
        <f>'CURVAS USD'!CC40</f>
        <v>47120</v>
      </c>
      <c r="P37" s="2">
        <f>'CURVAS USD'!CD40</f>
        <v>1.697452</v>
      </c>
      <c r="Q37" s="1">
        <f t="shared" ref="Q37:Q53" si="7">O34</f>
        <v>46846</v>
      </c>
      <c r="R37" s="2">
        <f t="shared" ref="R37:R53" si="8">P34</f>
        <v>1.579523</v>
      </c>
      <c r="S37" s="1">
        <f>'CURVAS USD'!DU40</f>
        <v>47120</v>
      </c>
      <c r="T37" s="2">
        <f>'CURVAS USD'!DV40</f>
        <v>1.3677330000000001</v>
      </c>
    </row>
    <row r="38" spans="1:20" x14ac:dyDescent="0.25">
      <c r="A38" s="1">
        <f>'CURVAS USD'!Y40</f>
        <v>47120</v>
      </c>
      <c r="B38" s="18">
        <f>'CURVAS USD'!Z40</f>
        <v>0.89385185700000003</v>
      </c>
      <c r="C38" s="1">
        <f>'CURVAS USD'!AV40</f>
        <v>47120</v>
      </c>
      <c r="D38" s="2">
        <f>'CURVAS USD'!AW40</f>
        <v>0.88553755099999998</v>
      </c>
      <c r="E38" s="1">
        <f>'CURVAS USD'!BR40</f>
        <v>47120</v>
      </c>
      <c r="F38" s="2">
        <f>'CURVAS USD'!BS40</f>
        <v>0.87757018099999995</v>
      </c>
      <c r="G38" s="1">
        <f t="shared" si="6"/>
        <v>47120</v>
      </c>
      <c r="H38" s="2">
        <f t="shared" si="5"/>
        <v>0.87757018099999995</v>
      </c>
      <c r="I38" s="1">
        <f>'CURVAS USD'!DJ40</f>
        <v>47120</v>
      </c>
      <c r="J38" s="2">
        <f>'CURVAS USD'!DK40</f>
        <v>0.89996272899999996</v>
      </c>
      <c r="K38" s="1">
        <f>'CURVAS USD'!AJ41</f>
        <v>47210</v>
      </c>
      <c r="L38" s="2">
        <f>'CURVAS USD'!AK41</f>
        <v>1.4885999999999999</v>
      </c>
      <c r="M38" s="1">
        <f>'CURVAS USD'!BG41</f>
        <v>47210</v>
      </c>
      <c r="N38" s="2">
        <f>'CURVAS USD'!BH41</f>
        <v>1.611669</v>
      </c>
      <c r="O38" s="1">
        <f>'CURVAS USD'!CC41</f>
        <v>47210</v>
      </c>
      <c r="P38" s="2">
        <f>'CURVAS USD'!CD41</f>
        <v>1.732262</v>
      </c>
      <c r="Q38" s="1">
        <f t="shared" si="7"/>
        <v>46937</v>
      </c>
      <c r="R38" s="2">
        <f t="shared" si="8"/>
        <v>1.6205639999999999</v>
      </c>
      <c r="S38" s="1">
        <f>'CURVAS USD'!DU41</f>
        <v>47210</v>
      </c>
      <c r="T38" s="2">
        <f>'CURVAS USD'!DV41</f>
        <v>1.401322</v>
      </c>
    </row>
    <row r="39" spans="1:20" x14ac:dyDescent="0.25">
      <c r="A39" s="1">
        <f>'CURVAS USD'!Y41</f>
        <v>47210</v>
      </c>
      <c r="B39" s="18">
        <f>'CURVAS USD'!Z41</f>
        <v>0.88843718599999999</v>
      </c>
      <c r="C39" s="1">
        <f>'CURVAS USD'!AV41</f>
        <v>47210</v>
      </c>
      <c r="D39" s="2">
        <f>'CURVAS USD'!AW41</f>
        <v>0.879859422</v>
      </c>
      <c r="E39" s="1">
        <f>'CURVAS USD'!BR41</f>
        <v>47210</v>
      </c>
      <c r="F39" s="2">
        <f>'CURVAS USD'!BS41</f>
        <v>0.87154439100000003</v>
      </c>
      <c r="G39" s="1">
        <f t="shared" si="6"/>
        <v>47210</v>
      </c>
      <c r="H39" s="2">
        <f t="shared" si="5"/>
        <v>0.87154439100000003</v>
      </c>
      <c r="I39" s="1">
        <f>'CURVAS USD'!DJ41</f>
        <v>47210</v>
      </c>
      <c r="J39" s="2">
        <f>'CURVAS USD'!DK41</f>
        <v>0.89457747300000001</v>
      </c>
      <c r="K39" s="1">
        <f>'CURVAS USD'!AJ42</f>
        <v>47301</v>
      </c>
      <c r="L39" s="2">
        <f>'CURVAS USD'!AK42</f>
        <v>1.518683</v>
      </c>
      <c r="M39" s="1">
        <f>'CURVAS USD'!BG42</f>
        <v>47301</v>
      </c>
      <c r="N39" s="2">
        <f>'CURVAS USD'!BH42</f>
        <v>1.642835</v>
      </c>
      <c r="O39" s="1">
        <f>'CURVAS USD'!CC42</f>
        <v>47301</v>
      </c>
      <c r="P39" s="2">
        <f>'CURVAS USD'!CD42</f>
        <v>1.765352</v>
      </c>
      <c r="Q39" s="1">
        <f t="shared" si="7"/>
        <v>47028</v>
      </c>
      <c r="R39" s="2">
        <f t="shared" si="8"/>
        <v>1.6597820000000001</v>
      </c>
      <c r="S39" s="1">
        <f>'CURVAS USD'!DU42</f>
        <v>47301</v>
      </c>
      <c r="T39" s="2">
        <f>'CURVAS USD'!DV42</f>
        <v>1.4338709999999999</v>
      </c>
    </row>
    <row r="40" spans="1:20" x14ac:dyDescent="0.25">
      <c r="A40" s="1">
        <f>'CURVAS USD'!Y42</f>
        <v>47301</v>
      </c>
      <c r="B40" s="18">
        <f>'CURVAS USD'!Z42</f>
        <v>0.88300734400000003</v>
      </c>
      <c r="C40" s="1">
        <f>'CURVAS USD'!AV42</f>
        <v>47301</v>
      </c>
      <c r="D40" s="2">
        <f>'CURVAS USD'!AW42</f>
        <v>0.87414347699999995</v>
      </c>
      <c r="E40" s="1">
        <f>'CURVAS USD'!BR42</f>
        <v>47301</v>
      </c>
      <c r="F40" s="2">
        <f>'CURVAS USD'!BS42</f>
        <v>0.86549398399999999</v>
      </c>
      <c r="G40" s="1">
        <f t="shared" si="6"/>
        <v>47301</v>
      </c>
      <c r="H40" s="2">
        <f t="shared" si="5"/>
        <v>0.86549398399999999</v>
      </c>
      <c r="I40" s="1">
        <f>'CURVAS USD'!DJ42</f>
        <v>47301</v>
      </c>
      <c r="J40" s="2">
        <f>'CURVAS USD'!DK42</f>
        <v>0.88912048899999996</v>
      </c>
      <c r="K40" s="1">
        <f>'CURVAS USD'!AJ43</f>
        <v>47393</v>
      </c>
      <c r="L40" s="2">
        <f>'CURVAS USD'!AK43</f>
        <v>1.5472900000000001</v>
      </c>
      <c r="M40" s="1">
        <f>'CURVAS USD'!BG43</f>
        <v>47393</v>
      </c>
      <c r="N40" s="2">
        <f>'CURVAS USD'!BH43</f>
        <v>1.6727080000000001</v>
      </c>
      <c r="O40" s="1">
        <f>'CURVAS USD'!CC43</f>
        <v>47393</v>
      </c>
      <c r="P40" s="2">
        <f>'CURVAS USD'!CD43</f>
        <v>1.7968470000000001</v>
      </c>
      <c r="Q40" s="1">
        <f t="shared" si="7"/>
        <v>47120</v>
      </c>
      <c r="R40" s="2">
        <f t="shared" si="8"/>
        <v>1.697452</v>
      </c>
      <c r="S40" s="1">
        <f>'CURVAS USD'!DU43</f>
        <v>47393</v>
      </c>
      <c r="T40" s="2">
        <f>'CURVAS USD'!DV43</f>
        <v>1.465384</v>
      </c>
    </row>
    <row r="41" spans="1:20" x14ac:dyDescent="0.25">
      <c r="A41" s="1">
        <f>'CURVAS USD'!Y43</f>
        <v>47393</v>
      </c>
      <c r="B41" s="18">
        <f>'CURVAS USD'!Z43</f>
        <v>0.87755320599999997</v>
      </c>
      <c r="C41" s="1">
        <f>'CURVAS USD'!AV43</f>
        <v>47393</v>
      </c>
      <c r="D41" s="2">
        <f>'CURVAS USD'!AW43</f>
        <v>0.86838704899999997</v>
      </c>
      <c r="E41" s="1">
        <f>'CURVAS USD'!BR43</f>
        <v>47393</v>
      </c>
      <c r="F41" s="2">
        <f>'CURVAS USD'!BS43</f>
        <v>0.85941957300000005</v>
      </c>
      <c r="G41" s="1">
        <f t="shared" si="6"/>
        <v>47393</v>
      </c>
      <c r="H41" s="2">
        <f t="shared" si="5"/>
        <v>0.85941957300000005</v>
      </c>
      <c r="I41" s="1">
        <f>'CURVAS USD'!DJ43</f>
        <v>47393</v>
      </c>
      <c r="J41" s="2">
        <f>'CURVAS USD'!DK43</f>
        <v>0.88359765999999995</v>
      </c>
      <c r="K41" s="1">
        <f>'CURVAS USD'!AJ44</f>
        <v>47485</v>
      </c>
      <c r="L41" s="2">
        <f>'CURVAS USD'!AK44</f>
        <v>1.574468</v>
      </c>
      <c r="M41" s="1">
        <f>'CURVAS USD'!BG44</f>
        <v>47485</v>
      </c>
      <c r="N41" s="2">
        <f>'CURVAS USD'!BH44</f>
        <v>1.7011639999999999</v>
      </c>
      <c r="O41" s="1">
        <f>'CURVAS USD'!CC44</f>
        <v>47485</v>
      </c>
      <c r="P41" s="2">
        <f>'CURVAS USD'!CD44</f>
        <v>1.8266180000000001</v>
      </c>
      <c r="Q41" s="1">
        <f t="shared" si="7"/>
        <v>47210</v>
      </c>
      <c r="R41" s="2">
        <f t="shared" si="8"/>
        <v>1.732262</v>
      </c>
      <c r="S41" s="1">
        <f>'CURVAS USD'!DU44</f>
        <v>47485</v>
      </c>
      <c r="T41" s="2">
        <f>'CURVAS USD'!DV44</f>
        <v>1.495539</v>
      </c>
    </row>
    <row r="42" spans="1:20" x14ac:dyDescent="0.25">
      <c r="A42" s="1">
        <f>'CURVAS USD'!Y44</f>
        <v>47485</v>
      </c>
      <c r="B42" s="18">
        <f>'CURVAS USD'!Z44</f>
        <v>0.87211696000000005</v>
      </c>
      <c r="C42" s="1">
        <f>'CURVAS USD'!AV44</f>
        <v>47485</v>
      </c>
      <c r="D42" s="2">
        <f>'CURVAS USD'!AW44</f>
        <v>0.86264666000000001</v>
      </c>
      <c r="E42" s="1">
        <f>'CURVAS USD'!BR44</f>
        <v>47485</v>
      </c>
      <c r="F42" s="2">
        <f>'CURVAS USD'!BS44</f>
        <v>0.85338194700000003</v>
      </c>
      <c r="G42" s="1">
        <f t="shared" si="6"/>
        <v>47485</v>
      </c>
      <c r="H42" s="2">
        <f t="shared" si="5"/>
        <v>0.85338194700000003</v>
      </c>
      <c r="I42" s="1">
        <f>'CURVAS USD'!DJ44</f>
        <v>47485</v>
      </c>
      <c r="J42" s="2">
        <f>'CURVAS USD'!DK44</f>
        <v>0.87807527799999996</v>
      </c>
      <c r="K42" s="1">
        <f>'CURVAS USD'!AJ45</f>
        <v>47575</v>
      </c>
      <c r="L42" s="2">
        <f>'CURVAS USD'!AK45</f>
        <v>1.6000099999999999</v>
      </c>
      <c r="M42" s="1">
        <f>'CURVAS USD'!BG45</f>
        <v>47575</v>
      </c>
      <c r="N42" s="2">
        <f>'CURVAS USD'!BH45</f>
        <v>1.7278279999999999</v>
      </c>
      <c r="O42" s="1">
        <f>'CURVAS USD'!CC45</f>
        <v>47575</v>
      </c>
      <c r="P42" s="2">
        <f>'CURVAS USD'!CD45</f>
        <v>1.8542860000000001</v>
      </c>
      <c r="Q42" s="1">
        <f t="shared" si="7"/>
        <v>47301</v>
      </c>
      <c r="R42" s="2">
        <f t="shared" si="8"/>
        <v>1.765352</v>
      </c>
      <c r="S42" s="1">
        <f>'CURVAS USD'!DU45</f>
        <v>47575</v>
      </c>
      <c r="T42" s="2">
        <f>'CURVAS USD'!DV45</f>
        <v>1.52376</v>
      </c>
    </row>
    <row r="43" spans="1:20" x14ac:dyDescent="0.25">
      <c r="A43" s="1">
        <f>'CURVAS USD'!Y45</f>
        <v>47575</v>
      </c>
      <c r="B43" s="18">
        <f>'CURVAS USD'!Z45</f>
        <v>0.86679916700000004</v>
      </c>
      <c r="C43" s="1">
        <f>'CURVAS USD'!AV45</f>
        <v>47575</v>
      </c>
      <c r="D43" s="2">
        <f>'CURVAS USD'!AW45</f>
        <v>0.85704040000000004</v>
      </c>
      <c r="E43" s="1">
        <f>'CURVAS USD'!BR45</f>
        <v>47575</v>
      </c>
      <c r="F43" s="2">
        <f>'CURVAS USD'!BS45</f>
        <v>0.84750545200000005</v>
      </c>
      <c r="G43" s="1">
        <f t="shared" si="6"/>
        <v>47575</v>
      </c>
      <c r="H43" s="2">
        <f t="shared" si="5"/>
        <v>0.84750545200000005</v>
      </c>
      <c r="I43" s="1">
        <f>'CURVAS USD'!DJ45</f>
        <v>47575</v>
      </c>
      <c r="J43" s="2">
        <f>'CURVAS USD'!DK45</f>
        <v>0.87267950900000002</v>
      </c>
      <c r="K43" s="1">
        <f>'CURVAS USD'!AJ46</f>
        <v>47666</v>
      </c>
      <c r="L43" s="2">
        <f>'CURVAS USD'!AK46</f>
        <v>1.6250439999999999</v>
      </c>
      <c r="M43" s="1">
        <f>'CURVAS USD'!BG46</f>
        <v>47666</v>
      </c>
      <c r="N43" s="2">
        <f>'CURVAS USD'!BH46</f>
        <v>1.7537640000000001</v>
      </c>
      <c r="O43" s="1">
        <f>'CURVAS USD'!CC46</f>
        <v>47666</v>
      </c>
      <c r="P43" s="2">
        <f>'CURVAS USD'!CD46</f>
        <v>1.880981</v>
      </c>
      <c r="Q43" s="1">
        <f t="shared" si="7"/>
        <v>47393</v>
      </c>
      <c r="R43" s="2">
        <f t="shared" si="8"/>
        <v>1.7968470000000001</v>
      </c>
      <c r="S43" s="1">
        <f>'CURVAS USD'!DU46</f>
        <v>47666</v>
      </c>
      <c r="T43" s="2">
        <f>'CURVAS USD'!DV46</f>
        <v>1.5510379999999999</v>
      </c>
    </row>
    <row r="44" spans="1:20" x14ac:dyDescent="0.25">
      <c r="A44" s="1">
        <f>'CURVAS USD'!Y46</f>
        <v>47666</v>
      </c>
      <c r="B44" s="18">
        <f>'CURVAS USD'!Z46</f>
        <v>0.86140926699999998</v>
      </c>
      <c r="C44" s="1">
        <f>'CURVAS USD'!AV46</f>
        <v>47666</v>
      </c>
      <c r="D44" s="2">
        <f>'CURVAS USD'!AW46</f>
        <v>0.85137679799999999</v>
      </c>
      <c r="E44" s="1">
        <f>'CURVAS USD'!BR46</f>
        <v>47666</v>
      </c>
      <c r="F44" s="2">
        <f>'CURVAS USD'!BS46</f>
        <v>0.84158859900000005</v>
      </c>
      <c r="G44" s="1">
        <f t="shared" si="6"/>
        <v>47666</v>
      </c>
      <c r="H44" s="2">
        <f t="shared" si="5"/>
        <v>0.84158859900000005</v>
      </c>
      <c r="I44" s="1">
        <f>'CURVAS USD'!DJ46</f>
        <v>47666</v>
      </c>
      <c r="J44" s="2">
        <f>'CURVAS USD'!DK46</f>
        <v>0.86723652699999998</v>
      </c>
      <c r="K44" s="1">
        <f>'CURVAS USD'!AJ47</f>
        <v>47758</v>
      </c>
      <c r="L44" s="2">
        <f>'CURVAS USD'!AK47</f>
        <v>1.649551</v>
      </c>
      <c r="M44" s="1">
        <f>'CURVAS USD'!BG47</f>
        <v>47758</v>
      </c>
      <c r="N44" s="2">
        <f>'CURVAS USD'!BH47</f>
        <v>1.7789740000000001</v>
      </c>
      <c r="O44" s="1">
        <f>'CURVAS USD'!CC47</f>
        <v>47758</v>
      </c>
      <c r="P44" s="2">
        <f>'CURVAS USD'!CD47</f>
        <v>1.906792</v>
      </c>
      <c r="Q44" s="1">
        <f t="shared" si="7"/>
        <v>47485</v>
      </c>
      <c r="R44" s="2">
        <f t="shared" si="8"/>
        <v>1.8266180000000001</v>
      </c>
      <c r="S44" s="1">
        <f>'CURVAS USD'!DU47</f>
        <v>47758</v>
      </c>
      <c r="T44" s="2">
        <f>'CURVAS USD'!DV47</f>
        <v>1.5773569999999999</v>
      </c>
    </row>
    <row r="45" spans="1:20" x14ac:dyDescent="0.25">
      <c r="A45" s="1">
        <f>'CURVAS USD'!Y47</f>
        <v>47758</v>
      </c>
      <c r="B45" s="18">
        <f>'CURVAS USD'!Z47</f>
        <v>0.85595203500000006</v>
      </c>
      <c r="C45" s="1">
        <f>'CURVAS USD'!AV47</f>
        <v>47758</v>
      </c>
      <c r="D45" s="2">
        <f>'CURVAS USD'!AW47</f>
        <v>0.84566020399999997</v>
      </c>
      <c r="E45" s="1">
        <f>'CURVAS USD'!BR47</f>
        <v>47758</v>
      </c>
      <c r="F45" s="2">
        <f>'CURVAS USD'!BS47</f>
        <v>0.83563008100000002</v>
      </c>
      <c r="G45" s="1">
        <f t="shared" si="6"/>
        <v>47758</v>
      </c>
      <c r="H45" s="2">
        <f t="shared" si="5"/>
        <v>0.83563008100000002</v>
      </c>
      <c r="I45" s="1">
        <f>'CURVAS USD'!DJ47</f>
        <v>47758</v>
      </c>
      <c r="J45" s="2">
        <f>'CURVAS USD'!DK47</f>
        <v>0.86175302899999995</v>
      </c>
      <c r="K45" s="1">
        <f>'CURVAS USD'!AJ48</f>
        <v>47850</v>
      </c>
      <c r="L45" s="2">
        <f>'CURVAS USD'!AK48</f>
        <v>1.6731860000000001</v>
      </c>
      <c r="M45" s="1">
        <f>'CURVAS USD'!BG48</f>
        <v>47850</v>
      </c>
      <c r="N45" s="2">
        <f>'CURVAS USD'!BH48</f>
        <v>1.8031630000000001</v>
      </c>
      <c r="O45" s="1">
        <f>'CURVAS USD'!CC48</f>
        <v>47850</v>
      </c>
      <c r="P45" s="2">
        <f>'CURVAS USD'!CD48</f>
        <v>1.931527</v>
      </c>
      <c r="Q45" s="1">
        <f t="shared" si="7"/>
        <v>47575</v>
      </c>
      <c r="R45" s="2">
        <f t="shared" si="8"/>
        <v>1.8542860000000001</v>
      </c>
      <c r="S45" s="1">
        <f>'CURVAS USD'!DU48</f>
        <v>47850</v>
      </c>
      <c r="T45" s="2">
        <f>'CURVAS USD'!DV48</f>
        <v>1.6024309999999999</v>
      </c>
    </row>
    <row r="46" spans="1:20" x14ac:dyDescent="0.25">
      <c r="A46" s="1">
        <f>'CURVAS USD'!Y48</f>
        <v>47850</v>
      </c>
      <c r="B46" s="18">
        <f>'CURVAS USD'!Z48</f>
        <v>0.85049761999999995</v>
      </c>
      <c r="C46" s="1">
        <f>'CURVAS USD'!AV48</f>
        <v>47850</v>
      </c>
      <c r="D46" s="2">
        <f>'CURVAS USD'!AW48</f>
        <v>0.83995979099999996</v>
      </c>
      <c r="E46" s="1">
        <f>'CURVAS USD'!BR48</f>
        <v>47850</v>
      </c>
      <c r="F46" s="2">
        <f>'CURVAS USD'!BS48</f>
        <v>0.82969382199999997</v>
      </c>
      <c r="G46" s="1">
        <f t="shared" si="6"/>
        <v>47850</v>
      </c>
      <c r="H46" s="2">
        <f t="shared" si="5"/>
        <v>0.82969382199999997</v>
      </c>
      <c r="I46" s="1">
        <f>'CURVAS USD'!DJ48</f>
        <v>47850</v>
      </c>
      <c r="J46" s="2">
        <f>'CURVAS USD'!DK48</f>
        <v>0.85629529199999999</v>
      </c>
      <c r="K46" s="1">
        <f>'CURVAS USD'!AJ49</f>
        <v>47940</v>
      </c>
      <c r="L46" s="2">
        <f>'CURVAS USD'!AK49</f>
        <v>1.6954050000000001</v>
      </c>
      <c r="M46" s="1">
        <f>'CURVAS USD'!BG49</f>
        <v>47940</v>
      </c>
      <c r="N46" s="2">
        <f>'CURVAS USD'!BH49</f>
        <v>1.825833</v>
      </c>
      <c r="O46" s="1">
        <f>'CURVAS USD'!CC49</f>
        <v>47940</v>
      </c>
      <c r="P46" s="2">
        <f>'CURVAS USD'!CD49</f>
        <v>1.9547760000000001</v>
      </c>
      <c r="Q46" s="1">
        <f t="shared" si="7"/>
        <v>47666</v>
      </c>
      <c r="R46" s="2">
        <f t="shared" si="8"/>
        <v>1.880981</v>
      </c>
      <c r="S46" s="1">
        <f>'CURVAS USD'!DU49</f>
        <v>47940</v>
      </c>
      <c r="T46" s="2">
        <f>'CURVAS USD'!DV49</f>
        <v>1.625772</v>
      </c>
    </row>
    <row r="47" spans="1:20" x14ac:dyDescent="0.25">
      <c r="A47" s="1">
        <f>'CURVAS USD'!Y49</f>
        <v>47940</v>
      </c>
      <c r="B47" s="18">
        <f>'CURVAS USD'!Z49</f>
        <v>0.84517507800000002</v>
      </c>
      <c r="C47" s="1">
        <f>'CURVAS USD'!AV49</f>
        <v>47940</v>
      </c>
      <c r="D47" s="2">
        <f>'CURVAS USD'!AW49</f>
        <v>0.83440559299999995</v>
      </c>
      <c r="E47" s="1">
        <f>'CURVAS USD'!BR49</f>
        <v>47940</v>
      </c>
      <c r="F47" s="2">
        <f>'CURVAS USD'!BS49</f>
        <v>0.82390696900000004</v>
      </c>
      <c r="G47" s="1">
        <f t="shared" si="6"/>
        <v>47940</v>
      </c>
      <c r="H47" s="2">
        <f t="shared" si="5"/>
        <v>0.82390696900000004</v>
      </c>
      <c r="I47" s="1">
        <f>'CURVAS USD'!DJ49</f>
        <v>47940</v>
      </c>
      <c r="J47" s="2">
        <f>'CURVAS USD'!DK49</f>
        <v>0.85098725900000005</v>
      </c>
      <c r="K47" s="1">
        <f>'CURVAS USD'!AJ50</f>
        <v>48673</v>
      </c>
      <c r="L47" s="2">
        <f>'CURVAS USD'!AK50</f>
        <v>1.844589</v>
      </c>
      <c r="M47" s="1">
        <f>'CURVAS USD'!BG50</f>
        <v>48673</v>
      </c>
      <c r="N47" s="2">
        <f>'CURVAS USD'!BH50</f>
        <v>1.977854</v>
      </c>
      <c r="O47" s="1">
        <f>'CURVAS USD'!CC50</f>
        <v>48673</v>
      </c>
      <c r="P47" s="2">
        <f>'CURVAS USD'!CD50</f>
        <v>2.1141610000000002</v>
      </c>
      <c r="Q47" s="1">
        <f t="shared" si="7"/>
        <v>47758</v>
      </c>
      <c r="R47" s="2">
        <f t="shared" si="8"/>
        <v>1.906792</v>
      </c>
      <c r="S47" s="1">
        <f>'CURVAS USD'!DU50</f>
        <v>48673</v>
      </c>
      <c r="T47" s="2">
        <f>'CURVAS USD'!DV50</f>
        <v>1.7784580000000001</v>
      </c>
    </row>
    <row r="48" spans="1:20" x14ac:dyDescent="0.25">
      <c r="A48" s="1">
        <f>'CURVAS USD'!Y50</f>
        <v>48673</v>
      </c>
      <c r="B48" s="18">
        <f>'CURVAS USD'!Z50</f>
        <v>0.80289264400000004</v>
      </c>
      <c r="C48" s="1">
        <f>'CURVAS USD'!AV50</f>
        <v>48673</v>
      </c>
      <c r="D48" s="2">
        <f>'CURVAS USD'!AW50</f>
        <v>0.79038075200000002</v>
      </c>
      <c r="E48" s="1">
        <f>'CURVAS USD'!BR50</f>
        <v>48673</v>
      </c>
      <c r="F48" s="2">
        <f>'CURVAS USD'!BS50</f>
        <v>0.77780142200000002</v>
      </c>
      <c r="G48" s="1">
        <f t="shared" si="6"/>
        <v>48673</v>
      </c>
      <c r="H48" s="2">
        <f t="shared" si="5"/>
        <v>0.77780142200000002</v>
      </c>
      <c r="I48" s="1">
        <f>'CURVAS USD'!DJ50</f>
        <v>48673</v>
      </c>
      <c r="J48" s="2">
        <f>'CURVAS USD'!DK50</f>
        <v>0.80918102700000005</v>
      </c>
      <c r="K48" s="1">
        <f>'CURVAS USD'!AJ51</f>
        <v>49767</v>
      </c>
      <c r="L48" s="2">
        <f>'CURVAS USD'!AK51</f>
        <v>1.9843900000000001</v>
      </c>
      <c r="M48" s="1">
        <f>'CURVAS USD'!BG51</f>
        <v>49767</v>
      </c>
      <c r="N48" s="2">
        <f>'CURVAS USD'!BH51</f>
        <v>2.1216529999999998</v>
      </c>
      <c r="O48" s="1">
        <f>'CURVAS USD'!CC51</f>
        <v>49767</v>
      </c>
      <c r="P48" s="2">
        <f>'CURVAS USD'!CD51</f>
        <v>2.2653850000000002</v>
      </c>
      <c r="Q48" s="1">
        <f t="shared" si="7"/>
        <v>47850</v>
      </c>
      <c r="R48" s="2">
        <f t="shared" si="8"/>
        <v>1.931527</v>
      </c>
      <c r="S48" s="1">
        <f>'CURVAS USD'!DU51</f>
        <v>49767</v>
      </c>
      <c r="T48" s="2">
        <f>'CURVAS USD'!DV51</f>
        <v>1.9189050000000001</v>
      </c>
    </row>
    <row r="49" spans="1:20" x14ac:dyDescent="0.25">
      <c r="A49" s="1">
        <f>'CURVAS USD'!Y51</f>
        <v>49767</v>
      </c>
      <c r="B49" s="18">
        <f>'CURVAS USD'!Z51</f>
        <v>0.74464233400000002</v>
      </c>
      <c r="C49" s="1">
        <f>'CURVAS USD'!AV51</f>
        <v>49767</v>
      </c>
      <c r="D49" s="2">
        <f>'CURVAS USD'!AW51</f>
        <v>0.72976411399999996</v>
      </c>
      <c r="E49" s="1">
        <f>'CURVAS USD'!BR51</f>
        <v>49767</v>
      </c>
      <c r="F49" s="2">
        <f>'CURVAS USD'!BS51</f>
        <v>0.71452405500000005</v>
      </c>
      <c r="G49" s="1">
        <f t="shared" si="6"/>
        <v>49767</v>
      </c>
      <c r="H49" s="2">
        <f t="shared" si="5"/>
        <v>0.71452405500000005</v>
      </c>
      <c r="I49" s="1">
        <f>'CURVAS USD'!DJ51</f>
        <v>49767</v>
      </c>
      <c r="J49" s="2">
        <f>'CURVAS USD'!DK51</f>
        <v>0.75185406200000005</v>
      </c>
      <c r="K49" s="1">
        <f>'CURVAS USD'!AJ52</f>
        <v>51593</v>
      </c>
      <c r="L49" s="2">
        <f>'CURVAS USD'!AK52</f>
        <v>2.0899899999999998</v>
      </c>
      <c r="M49" s="1">
        <f>'CURVAS USD'!BG52</f>
        <v>51593</v>
      </c>
      <c r="N49" s="2">
        <f>'CURVAS USD'!BH52</f>
        <v>2.2309640000000002</v>
      </c>
      <c r="O49" s="1">
        <f>'CURVAS USD'!CC52</f>
        <v>51593</v>
      </c>
      <c r="P49" s="2">
        <f>'CURVAS USD'!CD52</f>
        <v>2.381297</v>
      </c>
      <c r="Q49" s="1">
        <f t="shared" si="7"/>
        <v>47940</v>
      </c>
      <c r="R49" s="2">
        <f t="shared" si="8"/>
        <v>1.9547760000000001</v>
      </c>
      <c r="S49" s="1">
        <f>'CURVAS USD'!DU52</f>
        <v>51593</v>
      </c>
      <c r="T49" s="2">
        <f>'CURVAS USD'!DV52</f>
        <v>2.0290110000000001</v>
      </c>
    </row>
    <row r="50" spans="1:20" x14ac:dyDescent="0.25">
      <c r="A50" s="1">
        <f>'CURVAS USD'!Y52</f>
        <v>51593</v>
      </c>
      <c r="B50" s="18">
        <f>'CURVAS USD'!Z52</f>
        <v>0.66113105500000002</v>
      </c>
      <c r="C50" s="1">
        <f>'CURVAS USD'!AV52</f>
        <v>51593</v>
      </c>
      <c r="D50" s="2">
        <f>'CURVAS USD'!AW52</f>
        <v>0.64312939999999996</v>
      </c>
      <c r="E50" s="1">
        <f>'CURVAS USD'!BR52</f>
        <v>51593</v>
      </c>
      <c r="F50" s="2">
        <f>'CURVAS USD'!BS52</f>
        <v>0.624498573</v>
      </c>
      <c r="G50" s="1">
        <f t="shared" si="6"/>
        <v>51593</v>
      </c>
      <c r="H50" s="2">
        <f t="shared" si="5"/>
        <v>0.624498573</v>
      </c>
      <c r="I50" s="1">
        <f>'CURVAS USD'!DJ52</f>
        <v>51593</v>
      </c>
      <c r="J50" s="2">
        <f>'CURVAS USD'!DK52</f>
        <v>0.66908100800000003</v>
      </c>
      <c r="K50" s="1">
        <f>'CURVAS USD'!AJ53</f>
        <v>53419</v>
      </c>
      <c r="L50" s="2">
        <f>'CURVAS USD'!AK53</f>
        <v>2.12114</v>
      </c>
      <c r="M50" s="1">
        <f>'CURVAS USD'!BG53</f>
        <v>53419</v>
      </c>
      <c r="N50" s="2">
        <f>'CURVAS USD'!BH53</f>
        <v>2.262848</v>
      </c>
      <c r="O50" s="1">
        <f>'CURVAS USD'!CC53</f>
        <v>53419</v>
      </c>
      <c r="P50" s="2">
        <f>'CURVAS USD'!CD53</f>
        <v>2.4202080000000001</v>
      </c>
      <c r="Q50" s="1">
        <f t="shared" si="7"/>
        <v>48673</v>
      </c>
      <c r="R50" s="2">
        <f t="shared" si="8"/>
        <v>2.1141610000000002</v>
      </c>
      <c r="S50" s="1">
        <f>'CURVAS USD'!DU53</f>
        <v>53419</v>
      </c>
      <c r="T50" s="2">
        <f>'CURVAS USD'!DV53</f>
        <v>2.0597289999999999</v>
      </c>
    </row>
    <row r="51" spans="1:20" x14ac:dyDescent="0.25">
      <c r="A51" s="1">
        <f>'CURVAS USD'!Y53</f>
        <v>53419</v>
      </c>
      <c r="B51" s="18">
        <f>'CURVAS USD'!Z53</f>
        <v>0.59164156000000001</v>
      </c>
      <c r="C51" s="1">
        <f>'CURVAS USD'!AV53</f>
        <v>53419</v>
      </c>
      <c r="D51" s="2">
        <f>'CURVAS USD'!AW53</f>
        <v>0.57147816799999995</v>
      </c>
      <c r="E51" s="1">
        <f>'CURVAS USD'!BR53</f>
        <v>53419</v>
      </c>
      <c r="F51" s="2">
        <f>'CURVAS USD'!BS53</f>
        <v>0.54992282199999998</v>
      </c>
      <c r="G51" s="1">
        <f t="shared" si="6"/>
        <v>53419</v>
      </c>
      <c r="H51" s="2">
        <f t="shared" si="5"/>
        <v>0.54992282199999998</v>
      </c>
      <c r="I51" s="1">
        <f>'CURVAS USD'!DJ53</f>
        <v>53419</v>
      </c>
      <c r="J51" s="2">
        <f>'CURVAS USD'!DK53</f>
        <v>0.60060820299999995</v>
      </c>
      <c r="K51" s="1">
        <f>'CURVAS USD'!AJ54</f>
        <v>55246</v>
      </c>
      <c r="L51" s="2">
        <f>'CURVAS USD'!AK54</f>
        <v>2.1231399999999998</v>
      </c>
      <c r="M51" s="1">
        <f>'CURVAS USD'!BG54</f>
        <v>55246</v>
      </c>
      <c r="N51" s="2">
        <f>'CURVAS USD'!BH54</f>
        <v>2.266896</v>
      </c>
      <c r="O51" s="1"/>
      <c r="P51" s="2"/>
      <c r="Q51" s="1">
        <f t="shared" si="7"/>
        <v>49767</v>
      </c>
      <c r="R51" s="2">
        <f t="shared" si="8"/>
        <v>2.2653850000000002</v>
      </c>
      <c r="S51" s="1"/>
      <c r="T51" s="2"/>
    </row>
    <row r="52" spans="1:20" x14ac:dyDescent="0.25">
      <c r="A52" s="1">
        <f>'CURVAS USD'!Y54</f>
        <v>55246</v>
      </c>
      <c r="B52" s="18">
        <f>'CURVAS USD'!Z54</f>
        <v>0.53235364299999999</v>
      </c>
      <c r="C52" s="1">
        <f>'CURVAS USD'!AV54</f>
        <v>55246</v>
      </c>
      <c r="D52" s="2">
        <f>'CURVAS USD'!AW54</f>
        <v>0.51034960200000001</v>
      </c>
      <c r="E52" s="1">
        <f>'CURVAS USD'!BR54</f>
        <v>55246</v>
      </c>
      <c r="F52" s="2">
        <f>'CURVAS USD'!BS54</f>
        <v>0.48749776700000003</v>
      </c>
      <c r="G52" s="1">
        <f t="shared" si="6"/>
        <v>55246</v>
      </c>
      <c r="H52" s="2">
        <f t="shared" si="5"/>
        <v>0.48749776700000003</v>
      </c>
      <c r="I52" s="1">
        <f>'CURVAS USD'!DJ54</f>
        <v>55246</v>
      </c>
      <c r="J52" s="2">
        <f>'CURVAS USD'!DK54</f>
        <v>0.54141464699999997</v>
      </c>
      <c r="K52" s="1">
        <f>'CURVAS USD'!AJ55</f>
        <v>58900</v>
      </c>
      <c r="L52" s="2">
        <f>'CURVAS USD'!AK55</f>
        <v>2.0281289999999998</v>
      </c>
      <c r="M52" s="1">
        <f>'CURVAS USD'!BG55</f>
        <v>58900</v>
      </c>
      <c r="N52" s="2">
        <f>'CURVAS USD'!BH55</f>
        <v>2.169988</v>
      </c>
      <c r="Q52" s="1">
        <f t="shared" si="7"/>
        <v>51593</v>
      </c>
      <c r="R52" s="2">
        <f t="shared" si="8"/>
        <v>2.381297</v>
      </c>
    </row>
    <row r="53" spans="1:20" x14ac:dyDescent="0.25">
      <c r="A53" s="1">
        <f>'CURVAS USD'!Y55</f>
        <v>58900</v>
      </c>
      <c r="B53" s="18">
        <f>'CURVAS USD'!Z55</f>
        <v>0.44782418699999998</v>
      </c>
      <c r="C53" s="1">
        <f>'CURVAS USD'!AV55</f>
        <v>58900</v>
      </c>
      <c r="D53" s="2">
        <f>'CURVAS USD'!AW55</f>
        <v>0.423607976</v>
      </c>
      <c r="I53" s="1">
        <f>'CURVAS USD'!DJ55</f>
        <v>58900</v>
      </c>
      <c r="J53" s="2">
        <f>'CURVAS USD'!DK55</f>
        <v>0.45801312700000002</v>
      </c>
      <c r="M53" s="1">
        <f>'CURVAS USD'!BG56</f>
        <v>62550</v>
      </c>
      <c r="N53" s="2">
        <f>'CURVAS USD'!BH56</f>
        <v>2.026154</v>
      </c>
      <c r="Q53" s="1">
        <f t="shared" si="7"/>
        <v>53419</v>
      </c>
      <c r="R53" s="2">
        <f t="shared" si="8"/>
        <v>2.4202080000000001</v>
      </c>
    </row>
    <row r="54" spans="1:20" x14ac:dyDescent="0.25">
      <c r="C54" s="1"/>
      <c r="D54" s="2"/>
      <c r="Q54" s="1"/>
      <c r="R5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T60"/>
  <sheetViews>
    <sheetView showGridLines="0" zoomScale="85" zoomScaleNormal="85" workbookViewId="0">
      <selection activeCell="H18" sqref="H18"/>
    </sheetView>
  </sheetViews>
  <sheetFormatPr defaultRowHeight="15" x14ac:dyDescent="0.25"/>
  <cols>
    <col min="1" max="2" width="10.5703125" bestFit="1" customWidth="1"/>
    <col min="3" max="3" width="11.5703125" bestFit="1" customWidth="1"/>
    <col min="4" max="4" width="12" bestFit="1" customWidth="1"/>
    <col min="5" max="7" width="10.5703125" bestFit="1" customWidth="1"/>
    <col min="8" max="8" width="9.5703125" bestFit="1" customWidth="1"/>
    <col min="9" max="10" width="10.5703125" bestFit="1" customWidth="1"/>
    <col min="11" max="11" width="11.85546875" bestFit="1" customWidth="1"/>
    <col min="12" max="12" width="10.5703125" bestFit="1" customWidth="1"/>
    <col min="13" max="13" width="11.85546875" bestFit="1" customWidth="1"/>
    <col min="14" max="14" width="9.5703125" bestFit="1" customWidth="1"/>
    <col min="15" max="15" width="11.85546875" bestFit="1" customWidth="1"/>
    <col min="16" max="16" width="9.5703125" bestFit="1" customWidth="1"/>
    <col min="17" max="17" width="11.140625" bestFit="1" customWidth="1"/>
    <col min="18" max="18" width="10.5703125" bestFit="1" customWidth="1"/>
    <col min="19" max="19" width="12.42578125" bestFit="1" customWidth="1"/>
    <col min="20" max="20" width="9.5703125" bestFit="1" customWidth="1"/>
  </cols>
  <sheetData>
    <row r="1" spans="1:20" x14ac:dyDescent="0.25">
      <c r="A1" t="s">
        <v>697</v>
      </c>
      <c r="B1" t="s">
        <v>1</v>
      </c>
      <c r="C1" t="s">
        <v>698</v>
      </c>
      <c r="D1" t="s">
        <v>3</v>
      </c>
      <c r="E1" t="s">
        <v>699</v>
      </c>
      <c r="F1" t="s">
        <v>5</v>
      </c>
      <c r="G1" t="s">
        <v>628</v>
      </c>
      <c r="H1" t="s">
        <v>7</v>
      </c>
      <c r="I1" t="s">
        <v>700</v>
      </c>
      <c r="J1" t="s">
        <v>9</v>
      </c>
      <c r="K1" t="s">
        <v>701</v>
      </c>
      <c r="L1" t="s">
        <v>11</v>
      </c>
      <c r="M1" t="s">
        <v>702</v>
      </c>
      <c r="N1" t="s">
        <v>13</v>
      </c>
      <c r="O1" t="s">
        <v>703</v>
      </c>
      <c r="P1" t="s">
        <v>15</v>
      </c>
      <c r="Q1" t="s">
        <v>704</v>
      </c>
      <c r="R1" t="s">
        <v>17</v>
      </c>
      <c r="S1" t="s">
        <v>705</v>
      </c>
      <c r="T1" t="s">
        <v>19</v>
      </c>
    </row>
    <row r="2" spans="1:20" x14ac:dyDescent="0.25">
      <c r="A2" s="1">
        <f>'CURVAS GBP'!Y4</f>
        <v>44286</v>
      </c>
      <c r="B2" s="18">
        <f>'CURVAS GBP'!Z4</f>
        <v>1</v>
      </c>
      <c r="C2" s="1">
        <f>'CURVAS GBP'!AV4</f>
        <v>44286</v>
      </c>
      <c r="D2" s="2">
        <f>'CURVAS GBP'!AW4</f>
        <v>1</v>
      </c>
      <c r="E2" s="1">
        <f>'CURVAS GBP'!BR4</f>
        <v>44286</v>
      </c>
      <c r="F2" s="2">
        <f>'CURVAS GBP'!BS4</f>
        <v>1</v>
      </c>
      <c r="G2" s="1">
        <f>'CURVAS GBP'!CN4</f>
        <v>44286</v>
      </c>
      <c r="H2" s="2">
        <f>'CURVAS GBP'!CO4</f>
        <v>1</v>
      </c>
      <c r="I2" s="1">
        <f>'CURVAS GBP'!DJ4</f>
        <v>44286</v>
      </c>
      <c r="J2" s="2">
        <f>'CURVAS GBP'!DK4</f>
        <v>1</v>
      </c>
      <c r="K2" s="1">
        <f>'CURVAS GBP'!AJ5</f>
        <v>44287</v>
      </c>
      <c r="L2" s="2">
        <f>'CURVAS GBP'!AK5</f>
        <v>0.100324</v>
      </c>
      <c r="M2" s="1">
        <f>'CURVAS GBP'!BG5</f>
        <v>44287</v>
      </c>
      <c r="N2" s="2">
        <f>'CURVAS GBP'!BH5</f>
        <v>0.100324</v>
      </c>
      <c r="O2" s="1">
        <f>'CURVAS GBP'!CC5</f>
        <v>44287</v>
      </c>
      <c r="P2" s="2">
        <f>'CURVAS GBP'!CD5</f>
        <v>0.100324</v>
      </c>
      <c r="Q2" s="1">
        <f>'CURVAS GBP'!CY5</f>
        <v>44287</v>
      </c>
      <c r="R2" s="2">
        <f>'CURVAS GBP'!CZ5</f>
        <v>0.100324</v>
      </c>
      <c r="S2" s="1">
        <f>'CURVAS GBP'!DU5</f>
        <v>44287</v>
      </c>
      <c r="T2" s="2">
        <f>'CURVAS GBP'!DV5</f>
        <v>4.8142999999999998E-2</v>
      </c>
    </row>
    <row r="3" spans="1:20" x14ac:dyDescent="0.25">
      <c r="A3" s="1">
        <f>'CURVAS GBP'!Y5</f>
        <v>44287</v>
      </c>
      <c r="B3" s="18">
        <f>'CURVAS GBP'!Z5</f>
        <v>0.99998904099999997</v>
      </c>
      <c r="C3" s="1">
        <f>'CURVAS GBP'!AV5</f>
        <v>44287</v>
      </c>
      <c r="D3" s="2">
        <f>'CURVAS GBP'!AW5</f>
        <v>0.99998904099999997</v>
      </c>
      <c r="E3" s="1">
        <f>'CURVAS GBP'!BR5</f>
        <v>44287</v>
      </c>
      <c r="F3" s="2">
        <f>'CURVAS GBP'!BS5</f>
        <v>0.99998904099999997</v>
      </c>
      <c r="G3" s="1">
        <f>'CURVAS GBP'!CN5</f>
        <v>44287</v>
      </c>
      <c r="H3" s="2">
        <f>'CURVAS GBP'!CO5</f>
        <v>0.99998904099999997</v>
      </c>
      <c r="I3" s="1">
        <f>'CURVAS GBP'!DJ5</f>
        <v>44287</v>
      </c>
      <c r="J3" s="2">
        <f>'CURVAS GBP'!DK5</f>
        <v>0.99999473999999999</v>
      </c>
      <c r="K3" s="1">
        <f>'CURVAS GBP'!AJ6</f>
        <v>44288</v>
      </c>
      <c r="L3" s="2">
        <f>'CURVAS GBP'!AK6</f>
        <v>9.8316000000000001E-2</v>
      </c>
      <c r="M3" s="1">
        <f>'CURVAS GBP'!BG6</f>
        <v>44288</v>
      </c>
      <c r="N3" s="2">
        <f>'CURVAS GBP'!BH6</f>
        <v>9.8316000000000001E-2</v>
      </c>
      <c r="O3" s="1">
        <f>'CURVAS GBP'!CC6</f>
        <v>44288</v>
      </c>
      <c r="P3" s="2">
        <f>'CURVAS GBP'!CD6</f>
        <v>0.101328</v>
      </c>
      <c r="Q3" s="1">
        <f>'CURVAS GBP'!CY6</f>
        <v>44288</v>
      </c>
      <c r="R3" s="2">
        <f>'CURVAS GBP'!CZ6</f>
        <v>9.8316000000000001E-2</v>
      </c>
      <c r="S3" s="1">
        <f>'CURVAS GBP'!DU6</f>
        <v>44288</v>
      </c>
      <c r="T3" s="2">
        <f>'CURVAS GBP'!DV6</f>
        <v>4.7558999999999997E-2</v>
      </c>
    </row>
    <row r="4" spans="1:20" x14ac:dyDescent="0.25">
      <c r="A4" s="1">
        <f>'CURVAS GBP'!Y6</f>
        <v>44288</v>
      </c>
      <c r="B4" s="18">
        <f>'CURVAS GBP'!Z6</f>
        <v>0.99998657499999999</v>
      </c>
      <c r="C4" s="1">
        <f>'CURVAS GBP'!AV6</f>
        <v>44288</v>
      </c>
      <c r="D4" s="2">
        <f>'CURVAS GBP'!AW6</f>
        <v>0.99998657499999999</v>
      </c>
      <c r="E4" s="1">
        <f>'CURVAS GBP'!BR6</f>
        <v>44288</v>
      </c>
      <c r="F4" s="2">
        <f>'CURVAS GBP'!BS6</f>
        <v>0.99998616500000004</v>
      </c>
      <c r="G4" s="1">
        <f>'CURVAS GBP'!CN6</f>
        <v>44288</v>
      </c>
      <c r="H4" s="2">
        <f>'CURVAS GBP'!CO6</f>
        <v>0.99998657499999999</v>
      </c>
      <c r="I4" s="1">
        <f>'CURVAS GBP'!DJ6</f>
        <v>44288</v>
      </c>
      <c r="J4" s="2">
        <f>'CURVAS GBP'!DK6</f>
        <v>0.99999350399999998</v>
      </c>
      <c r="K4" s="1">
        <f>'CURVAS GBP'!AJ7</f>
        <v>44295</v>
      </c>
      <c r="L4" s="2">
        <f>'CURVAS GBP'!AK7</f>
        <v>9.3780000000000002E-2</v>
      </c>
      <c r="M4" s="1">
        <f>'CURVAS GBP'!BG7</f>
        <v>44295</v>
      </c>
      <c r="N4" s="2">
        <f>'CURVAS GBP'!BH7</f>
        <v>9.4704999999999998E-2</v>
      </c>
      <c r="O4" s="1">
        <f>'CURVAS GBP'!CC7</f>
        <v>44295</v>
      </c>
      <c r="P4" s="2">
        <f>'CURVAS GBP'!CD7</f>
        <v>0.102155</v>
      </c>
      <c r="Q4" s="1">
        <f>'CURVAS GBP'!CY7</f>
        <v>44295</v>
      </c>
      <c r="R4" s="2">
        <f>'CURVAS GBP'!CZ7</f>
        <v>2.5453E-2</v>
      </c>
      <c r="S4" s="1">
        <f>'CURVAS GBP'!DU7</f>
        <v>44295</v>
      </c>
      <c r="T4" s="2">
        <f>'CURVAS GBP'!DV7</f>
        <v>4.6358000000000003E-2</v>
      </c>
    </row>
    <row r="5" spans="1:20" x14ac:dyDescent="0.25">
      <c r="A5" s="1">
        <f>'CURVAS GBP'!Y7</f>
        <v>44295</v>
      </c>
      <c r="B5" s="18">
        <f>'CURVAS GBP'!Z7</f>
        <v>0.99998207299999997</v>
      </c>
      <c r="C5" s="1">
        <f>'CURVAS GBP'!AV7</f>
        <v>44295</v>
      </c>
      <c r="D5" s="2">
        <f>'CURVAS GBP'!AW7</f>
        <v>0.99998189599999998</v>
      </c>
      <c r="E5" s="1">
        <f>'CURVAS GBP'!BR7</f>
        <v>44295</v>
      </c>
      <c r="F5" s="2">
        <f>'CURVAS GBP'!BS7</f>
        <v>0.99998047199999995</v>
      </c>
      <c r="G5" s="1">
        <f>'CURVAS GBP'!CN7</f>
        <v>44295</v>
      </c>
      <c r="H5" s="2">
        <f>'CURVAS GBP'!CO7</f>
        <v>0.99999513299999998</v>
      </c>
      <c r="I5" s="1">
        <f>'CURVAS GBP'!DJ7</f>
        <v>44295</v>
      </c>
      <c r="J5" s="2">
        <f>'CURVAS GBP'!DK7</f>
        <v>0.999991136</v>
      </c>
      <c r="K5" s="1">
        <f>'CURVAS GBP'!AJ8</f>
        <v>44319</v>
      </c>
      <c r="L5" s="2">
        <f>'CURVAS GBP'!AK8</f>
        <v>4.7870999999999997E-2</v>
      </c>
      <c r="M5" s="1">
        <f>'CURVAS GBP'!BG8</f>
        <v>44319</v>
      </c>
      <c r="N5" s="2">
        <f>'CURVAS GBP'!BH8</f>
        <v>6.6189999999999999E-2</v>
      </c>
      <c r="O5" s="1">
        <f>'CURVAS GBP'!CC8</f>
        <v>44319</v>
      </c>
      <c r="P5" s="2">
        <f>'CURVAS GBP'!CD8</f>
        <v>9.2966999999999994E-2</v>
      </c>
      <c r="Q5" s="1">
        <f>'CURVAS GBP'!CY8</f>
        <v>44319</v>
      </c>
      <c r="R5" s="2">
        <f>'CURVAS GBP'!CZ8</f>
        <v>1.9184E-2</v>
      </c>
      <c r="S5" s="1">
        <f>'CURVAS GBP'!DU8</f>
        <v>44319</v>
      </c>
      <c r="T5" s="2">
        <f>'CURVAS GBP'!DV8</f>
        <v>4.6080000000000003E-2</v>
      </c>
    </row>
    <row r="6" spans="1:20" x14ac:dyDescent="0.25">
      <c r="A6" s="1">
        <f>'CURVAS GBP'!Y8</f>
        <v>44319</v>
      </c>
      <c r="B6" s="18">
        <f>'CURVAS GBP'!Z8</f>
        <v>0.99996207999999998</v>
      </c>
      <c r="C6" s="1">
        <f>'CURVAS GBP'!AV8</f>
        <v>44319</v>
      </c>
      <c r="D6" s="2">
        <f>'CURVAS GBP'!AW8</f>
        <v>0.99994757300000003</v>
      </c>
      <c r="E6" s="1">
        <f>'CURVAS GBP'!BR8</f>
        <v>44319</v>
      </c>
      <c r="F6" s="2">
        <f>'CURVAS GBP'!BS8</f>
        <v>0.99992637500000003</v>
      </c>
      <c r="G6" s="1">
        <f>'CURVAS GBP'!CN8</f>
        <v>44319</v>
      </c>
      <c r="H6" s="2">
        <f>'CURVAS GBP'!CO8</f>
        <v>0.99998480099999998</v>
      </c>
      <c r="I6" s="1">
        <f>'CURVAS GBP'!DJ8</f>
        <v>44319</v>
      </c>
      <c r="J6" s="2">
        <f>'CURVAS GBP'!DK8</f>
        <v>0.99996349699999998</v>
      </c>
      <c r="K6" s="1">
        <f>'CURVAS GBP'!AJ9</f>
        <v>44349</v>
      </c>
      <c r="L6" s="2">
        <f>'CURVAS GBP'!AK9</f>
        <v>1.9054000000000001E-2</v>
      </c>
      <c r="M6" s="1">
        <f>'CURVAS GBP'!BG9</f>
        <v>44349</v>
      </c>
      <c r="N6" s="2">
        <f>'CURVAS GBP'!BH9</f>
        <v>4.1836999999999999E-2</v>
      </c>
      <c r="O6" s="1">
        <f>'CURVAS GBP'!CC9</f>
        <v>44349</v>
      </c>
      <c r="P6" s="2">
        <f>'CURVAS GBP'!CD9</f>
        <v>7.8305E-2</v>
      </c>
      <c r="Q6" s="1">
        <f>'CURVAS GBP'!CY9</f>
        <v>44349</v>
      </c>
      <c r="R6" s="2">
        <f>'CURVAS GBP'!CZ9</f>
        <v>3.0467000000000001E-2</v>
      </c>
      <c r="S6" s="1">
        <f>'CURVAS GBP'!DU9</f>
        <v>44349</v>
      </c>
      <c r="T6" s="2">
        <f>'CURVAS GBP'!DV9</f>
        <v>4.1555000000000002E-2</v>
      </c>
    </row>
    <row r="7" spans="1:20" x14ac:dyDescent="0.25">
      <c r="A7" s="1">
        <f>'CURVAS GBP'!Y9</f>
        <v>44349</v>
      </c>
      <c r="B7" s="18">
        <f>'CURVAS GBP'!Z9</f>
        <v>0.99997033000000002</v>
      </c>
      <c r="C7" s="1">
        <f>'CURVAS GBP'!AV9</f>
        <v>44349</v>
      </c>
      <c r="D7" s="2">
        <f>'CURVAS GBP'!AW9</f>
        <v>0.99993485999999998</v>
      </c>
      <c r="E7" s="1">
        <f>'CURVAS GBP'!BR9</f>
        <v>44349</v>
      </c>
      <c r="F7" s="2">
        <f>'CURVAS GBP'!BS9</f>
        <v>0.99987810399999999</v>
      </c>
      <c r="G7" s="1">
        <f>'CURVAS GBP'!CN9</f>
        <v>44349</v>
      </c>
      <c r="H7" s="2">
        <f>'CURVAS GBP'!CO9</f>
        <v>0.99995255999999999</v>
      </c>
      <c r="I7" s="1">
        <f>'CURVAS GBP'!DJ9</f>
        <v>44349</v>
      </c>
      <c r="J7" s="2">
        <f>'CURVAS GBP'!DK9</f>
        <v>0.999935299</v>
      </c>
      <c r="K7" s="1">
        <f>'CURVAS GBP'!AJ10</f>
        <v>44379</v>
      </c>
      <c r="L7" s="2">
        <f>'CURVAS GBP'!AK10</f>
        <v>1.6001000000000001E-2</v>
      </c>
      <c r="M7" s="1">
        <f>'CURVAS GBP'!BG10</f>
        <v>44379</v>
      </c>
      <c r="N7" s="2">
        <f>'CURVAS GBP'!BH10</f>
        <v>2.7688999999999998E-2</v>
      </c>
      <c r="O7" s="1">
        <f>'CURVAS GBP'!CC10</f>
        <v>44379</v>
      </c>
      <c r="P7" s="2">
        <f>'CURVAS GBP'!CD10</f>
        <v>6.2392999999999997E-2</v>
      </c>
      <c r="Q7" s="1">
        <f>'CURVAS GBP'!CY10</f>
        <v>44379</v>
      </c>
      <c r="R7" s="2">
        <f>'CURVAS GBP'!CZ10</f>
        <v>2.5072000000000001E-2</v>
      </c>
      <c r="S7" s="1">
        <f>'CURVAS GBP'!DU10</f>
        <v>44379</v>
      </c>
      <c r="T7" s="2">
        <f>'CURVAS GBP'!DV10</f>
        <v>3.6005000000000002E-2</v>
      </c>
    </row>
    <row r="8" spans="1:20" x14ac:dyDescent="0.25">
      <c r="A8" s="1">
        <f>'CURVAS GBP'!Y10</f>
        <v>44379</v>
      </c>
      <c r="B8" s="18">
        <f>'CURVAS GBP'!Z10</f>
        <v>0.99996054999999995</v>
      </c>
      <c r="C8" s="1">
        <f>'CURVAS GBP'!AV10</f>
        <v>44379</v>
      </c>
      <c r="D8" s="2">
        <f>'CURVAS GBP'!AW10</f>
        <v>0.99993173800000001</v>
      </c>
      <c r="E8" s="1">
        <f>'CURVAS GBP'!BR10</f>
        <v>44379</v>
      </c>
      <c r="F8" s="2">
        <f>'CURVAS GBP'!BS10</f>
        <v>0.99984621399999996</v>
      </c>
      <c r="G8" s="1">
        <f>'CURVAS GBP'!CN10</f>
        <v>44379</v>
      </c>
      <c r="H8" s="2">
        <f>'CURVAS GBP'!CO10</f>
        <v>0.99993818800000001</v>
      </c>
      <c r="I8" s="1">
        <f>'CURVAS GBP'!DJ10</f>
        <v>44379</v>
      </c>
      <c r="J8" s="2">
        <f>'CURVAS GBP'!DK10</f>
        <v>0.99991124099999995</v>
      </c>
      <c r="K8" s="1">
        <f>'CURVAS GBP'!AJ11</f>
        <v>44473</v>
      </c>
      <c r="L8" s="2">
        <f>'CURVAS GBP'!AK11</f>
        <v>6.0000000000000001E-3</v>
      </c>
      <c r="M8" s="1">
        <f>'CURVAS GBP'!BG11</f>
        <v>44473</v>
      </c>
      <c r="N8" s="2">
        <f>'CURVAS GBP'!BH11</f>
        <v>1.7034000000000001E-2</v>
      </c>
      <c r="O8" s="1">
        <f>'CURVAS GBP'!CC11</f>
        <v>44473</v>
      </c>
      <c r="P8" s="2">
        <f>'CURVAS GBP'!CD11</f>
        <v>3.0002000000000001E-2</v>
      </c>
      <c r="Q8" s="1">
        <f>'CURVAS GBP'!CY11</f>
        <v>44473</v>
      </c>
      <c r="R8" s="2">
        <f>'CURVAS GBP'!CZ11</f>
        <v>1.4741000000000001E-2</v>
      </c>
      <c r="S8" s="1">
        <f>'CURVAS GBP'!DU11</f>
        <v>44473</v>
      </c>
      <c r="T8" s="2">
        <f>'CURVAS GBP'!DV11</f>
        <v>2.3001000000000001E-2</v>
      </c>
    </row>
    <row r="9" spans="1:20" x14ac:dyDescent="0.25">
      <c r="A9" s="1">
        <f>'CURVAS GBP'!Y11</f>
        <v>44473</v>
      </c>
      <c r="B9" s="18">
        <f>'CURVAS GBP'!Z11</f>
        <v>0.99997024700000003</v>
      </c>
      <c r="C9" s="1">
        <f>'CURVAS GBP'!AV11</f>
        <v>44473</v>
      </c>
      <c r="D9" s="2">
        <f>'CURVAS GBP'!AW11</f>
        <v>0.99991554199999999</v>
      </c>
      <c r="E9" s="1">
        <f>'CURVAS GBP'!BR11</f>
        <v>44473</v>
      </c>
      <c r="F9" s="2">
        <f>'CURVAS GBP'!BS11</f>
        <v>0.99985125500000005</v>
      </c>
      <c r="G9" s="1">
        <f>'CURVAS GBP'!CN11</f>
        <v>44473</v>
      </c>
      <c r="H9" s="2">
        <f>'CURVAS GBP'!CO11</f>
        <v>0.99992690799999995</v>
      </c>
      <c r="I9" s="1">
        <f>'CURVAS GBP'!DJ11</f>
        <v>44473</v>
      </c>
      <c r="J9" s="2">
        <f>'CURVAS GBP'!DK11</f>
        <v>0.99988595800000002</v>
      </c>
      <c r="K9" s="1">
        <f>'CURVAS GBP'!AJ12</f>
        <v>44564</v>
      </c>
      <c r="L9" s="2">
        <f>'CURVAS GBP'!AK12</f>
        <v>-5.0000000000000001E-3</v>
      </c>
      <c r="M9" s="1">
        <f>'CURVAS GBP'!BG12</f>
        <v>44564</v>
      </c>
      <c r="N9" s="2">
        <f>'CURVAS GBP'!BH12</f>
        <v>3.5140000000000002E-3</v>
      </c>
      <c r="O9" s="1">
        <f>'CURVAS GBP'!CC12</f>
        <v>44564</v>
      </c>
      <c r="P9" s="2">
        <f>'CURVAS GBP'!CD12</f>
        <v>1.8554000000000001E-2</v>
      </c>
      <c r="Q9" s="1">
        <f>'CURVAS GBP'!CY12</f>
        <v>44564</v>
      </c>
      <c r="R9" s="2">
        <f>'CURVAS GBP'!CZ12</f>
        <v>2.2190000000000001E-3</v>
      </c>
      <c r="S9" s="1">
        <f>'CURVAS GBP'!DU12</f>
        <v>44564</v>
      </c>
      <c r="T9" s="2">
        <f>'CURVAS GBP'!DV12</f>
        <v>8.5000000000000006E-3</v>
      </c>
    </row>
    <row r="10" spans="1:20" x14ac:dyDescent="0.25">
      <c r="A10" s="1">
        <f>'CURVAS GBP'!Y12</f>
        <v>44564</v>
      </c>
      <c r="B10" s="18">
        <f>'CURVAS GBP'!Z12</f>
        <v>1.000037399</v>
      </c>
      <c r="C10" s="1">
        <f>'CURVAS GBP'!AV12</f>
        <v>44564</v>
      </c>
      <c r="D10" s="2">
        <f>'CURVAS GBP'!AW12</f>
        <v>0.99997372200000001</v>
      </c>
      <c r="E10" s="1">
        <f>'CURVAS GBP'!BR12</f>
        <v>44564</v>
      </c>
      <c r="F10" s="2">
        <f>'CURVAS GBP'!BS12</f>
        <v>0.99986125199999998</v>
      </c>
      <c r="G10" s="1">
        <f>'CURVAS GBP'!CN12</f>
        <v>44564</v>
      </c>
      <c r="H10" s="2">
        <f>'CURVAS GBP'!CO12</f>
        <v>0.99998340200000002</v>
      </c>
      <c r="I10" s="1">
        <f>'CURVAS GBP'!DJ12</f>
        <v>44564</v>
      </c>
      <c r="J10" s="2">
        <f>'CURVAS GBP'!DK12</f>
        <v>0.99993642900000002</v>
      </c>
      <c r="K10" s="1">
        <f>'CURVAS GBP'!AJ13</f>
        <v>44655</v>
      </c>
      <c r="L10" s="2">
        <f>'CURVAS GBP'!AK13</f>
        <v>-1.7000000000000001E-2</v>
      </c>
      <c r="M10" s="1">
        <f>'CURVAS GBP'!BG13</f>
        <v>44655</v>
      </c>
      <c r="N10" s="2">
        <f>'CURVAS GBP'!BH13</f>
        <v>-1.1978000000000001E-2</v>
      </c>
      <c r="O10" s="1">
        <f>'CURVAS GBP'!CC13</f>
        <v>44655</v>
      </c>
      <c r="P10" s="2">
        <f>'CURVAS GBP'!CD13</f>
        <v>-2.4899999999999998E-4</v>
      </c>
      <c r="Q10" s="1">
        <f>'CURVAS GBP'!CY13</f>
        <v>44655</v>
      </c>
      <c r="R10" s="2">
        <f>'CURVAS GBP'!CZ13</f>
        <v>-1.3133000000000001E-2</v>
      </c>
      <c r="S10" s="1">
        <f>'CURVAS GBP'!DU13</f>
        <v>44655</v>
      </c>
      <c r="T10" s="2">
        <f>'CURVAS GBP'!DV13</f>
        <v>-7.0000000000000001E-3</v>
      </c>
    </row>
    <row r="11" spans="1:20" x14ac:dyDescent="0.25">
      <c r="A11" s="1">
        <f>'CURVAS GBP'!Y13</f>
        <v>44655</v>
      </c>
      <c r="B11" s="18">
        <f>'CURVAS GBP'!Z13</f>
        <v>1.000170029</v>
      </c>
      <c r="C11" s="1">
        <f>'CURVAS GBP'!AV13</f>
        <v>44655</v>
      </c>
      <c r="D11" s="2">
        <f>'CURVAS GBP'!AW13</f>
        <v>1.000119792</v>
      </c>
      <c r="E11" s="1">
        <f>'CURVAS GBP'!BR13</f>
        <v>44655</v>
      </c>
      <c r="F11" s="2">
        <f>'CURVAS GBP'!BS13</f>
        <v>1.000002488</v>
      </c>
      <c r="G11" s="1">
        <f>'CURVAS GBP'!CN13</f>
        <v>44655</v>
      </c>
      <c r="H11" s="2">
        <f>'CURVAS GBP'!CO13</f>
        <v>1.000131348</v>
      </c>
      <c r="I11" s="1">
        <f>'CURVAS GBP'!DJ13</f>
        <v>44655</v>
      </c>
      <c r="J11" s="2">
        <f>'CURVAS GBP'!DK13</f>
        <v>1.000070005</v>
      </c>
      <c r="K11" s="1">
        <f>'CURVAS GBP'!AJ14</f>
        <v>44746</v>
      </c>
      <c r="L11" s="2">
        <f>'CURVAS GBP'!AK14</f>
        <v>-2.5765E-2</v>
      </c>
      <c r="M11" s="1">
        <f>'CURVAS GBP'!BG14</f>
        <v>44746</v>
      </c>
      <c r="N11" s="2">
        <f>'CURVAS GBP'!BH14</f>
        <v>-2.0451E-2</v>
      </c>
      <c r="O11" s="1">
        <f>'CURVAS GBP'!CC14</f>
        <v>44746</v>
      </c>
      <c r="P11" s="2">
        <f>'CURVAS GBP'!CD14</f>
        <v>-1.149E-2</v>
      </c>
      <c r="Q11" s="1">
        <f>'CURVAS GBP'!CY14</f>
        <v>44746</v>
      </c>
      <c r="R11" s="2">
        <f>'CURVAS GBP'!CZ14</f>
        <v>-2.0915E-2</v>
      </c>
      <c r="S11" s="1">
        <f>'CURVAS GBP'!DU14</f>
        <v>44746</v>
      </c>
      <c r="T11" s="2">
        <f>'CURVAS GBP'!DV14</f>
        <v>-1.9998999999999999E-2</v>
      </c>
    </row>
    <row r="12" spans="1:20" x14ac:dyDescent="0.25">
      <c r="A12" s="1">
        <f>'CURVAS GBP'!Y14</f>
        <v>44746</v>
      </c>
      <c r="B12" s="18">
        <f>'CURVAS GBP'!Z14</f>
        <v>1.0003212770000001</v>
      </c>
      <c r="C12" s="1">
        <f>'CURVAS GBP'!AV14</f>
        <v>44746</v>
      </c>
      <c r="D12" s="2">
        <f>'CURVAS GBP'!AW14</f>
        <v>1.0002549999999999</v>
      </c>
      <c r="E12" s="1">
        <f>'CURVAS GBP'!BR14</f>
        <v>44746</v>
      </c>
      <c r="F12" s="2">
        <f>'CURVAS GBP'!BS14</f>
        <v>1.000143249</v>
      </c>
      <c r="G12" s="1">
        <f>'CURVAS GBP'!CN14</f>
        <v>44746</v>
      </c>
      <c r="H12" s="2">
        <f>'CURVAS GBP'!CO14</f>
        <v>1.000260785</v>
      </c>
      <c r="I12" s="1">
        <f>'CURVAS GBP'!DJ14</f>
        <v>44746</v>
      </c>
      <c r="J12" s="2">
        <f>'CURVAS GBP'!DK14</f>
        <v>1.0002493610000001</v>
      </c>
      <c r="K12" s="1">
        <f>'CURVAS GBP'!AJ15</f>
        <v>44837</v>
      </c>
      <c r="L12" s="2">
        <f>'CURVAS GBP'!AK15</f>
        <v>-3.1178000000000001E-2</v>
      </c>
      <c r="M12" s="1">
        <f>'CURVAS GBP'!BG15</f>
        <v>44837</v>
      </c>
      <c r="N12" s="2">
        <f>'CURVAS GBP'!BH15</f>
        <v>-1.6409E-2</v>
      </c>
      <c r="O12" s="1">
        <f>'CURVAS GBP'!CC15</f>
        <v>44837</v>
      </c>
      <c r="P12" s="2">
        <f>'CURVAS GBP'!CD15</f>
        <v>-7.9989999999999992E-3</v>
      </c>
      <c r="Q12" s="1">
        <f>'CURVAS GBP'!CY15</f>
        <v>44837</v>
      </c>
      <c r="R12" s="2">
        <f>'CURVAS GBP'!CZ15</f>
        <v>-1.804E-2</v>
      </c>
      <c r="S12" s="1">
        <f>'CURVAS GBP'!DU15</f>
        <v>44837</v>
      </c>
      <c r="T12" s="2">
        <f>'CURVAS GBP'!DV15</f>
        <v>-3.2995999999999998E-2</v>
      </c>
    </row>
    <row r="13" spans="1:20" x14ac:dyDescent="0.25">
      <c r="A13" s="1">
        <f>'CURVAS GBP'!Y15</f>
        <v>44837</v>
      </c>
      <c r="B13" s="18">
        <f>'CURVAS GBP'!Z15</f>
        <v>1.0004665699999999</v>
      </c>
      <c r="C13" s="1">
        <f>'CURVAS GBP'!AV15</f>
        <v>44837</v>
      </c>
      <c r="D13" s="2">
        <f>'CURVAS GBP'!AW15</f>
        <v>1.000245509</v>
      </c>
      <c r="E13" s="1">
        <f>'CURVAS GBP'!BR15</f>
        <v>44837</v>
      </c>
      <c r="F13" s="2">
        <f>'CURVAS GBP'!BS15</f>
        <v>1.0001196699999999</v>
      </c>
      <c r="G13" s="1">
        <f>'CURVAS GBP'!CN15</f>
        <v>44837</v>
      </c>
      <c r="H13" s="2">
        <f>'CURVAS GBP'!CO15</f>
        <v>1.000269919</v>
      </c>
      <c r="I13" s="1">
        <f>'CURVAS GBP'!DJ15</f>
        <v>44837</v>
      </c>
      <c r="J13" s="2">
        <f>'CURVAS GBP'!DK15</f>
        <v>1.000493788</v>
      </c>
      <c r="K13" s="1">
        <f>'CURVAS GBP'!AJ16</f>
        <v>44928</v>
      </c>
      <c r="L13" s="2">
        <f>'CURVAS GBP'!AK16</f>
        <v>-3.4383999999999998E-2</v>
      </c>
      <c r="M13" s="1">
        <f>'CURVAS GBP'!BG16</f>
        <v>44928</v>
      </c>
      <c r="N13" s="2">
        <f>'CURVAS GBP'!BH16</f>
        <v>-1.2192E-2</v>
      </c>
      <c r="O13" s="1">
        <f>'CURVAS GBP'!CC16</f>
        <v>44928</v>
      </c>
      <c r="P13" s="2">
        <f>'CURVAS GBP'!CD16</f>
        <v>1.0902E-2</v>
      </c>
      <c r="Q13" s="1">
        <f>'CURVAS GBP'!CY16</f>
        <v>44928</v>
      </c>
      <c r="R13" s="2">
        <f>'CURVAS GBP'!CZ16</f>
        <v>-9.2399999999999999E-3</v>
      </c>
      <c r="S13" s="1">
        <f>'CURVAS GBP'!DU16</f>
        <v>44928</v>
      </c>
      <c r="T13" s="2">
        <f>'CURVAS GBP'!DV16</f>
        <v>-4.1558999999999999E-2</v>
      </c>
    </row>
    <row r="14" spans="1:20" x14ac:dyDescent="0.25">
      <c r="A14" s="1">
        <f>'CURVAS GBP'!Y16</f>
        <v>44928</v>
      </c>
      <c r="B14" s="18">
        <f>'CURVAS GBP'!Z16</f>
        <v>1.0006013039999999</v>
      </c>
      <c r="C14" s="1">
        <f>'CURVAS GBP'!AV16</f>
        <v>44928</v>
      </c>
      <c r="D14" s="2">
        <f>'CURVAS GBP'!AW16</f>
        <v>1.000213145</v>
      </c>
      <c r="E14" s="1">
        <f>'CURVAS GBP'!BR16</f>
        <v>44928</v>
      </c>
      <c r="F14" s="2">
        <f>'CURVAS GBP'!BS16</f>
        <v>0.999809473</v>
      </c>
      <c r="G14" s="1">
        <f>'CURVAS GBP'!CN16</f>
        <v>44928</v>
      </c>
      <c r="H14" s="2">
        <f>'CURVAS GBP'!CO16</f>
        <v>1.0001615230000001</v>
      </c>
      <c r="I14" s="1">
        <f>'CURVAS GBP'!DJ16</f>
        <v>44928</v>
      </c>
      <c r="J14" s="2">
        <f>'CURVAS GBP'!DK16</f>
        <v>1.0007268460000001</v>
      </c>
      <c r="K14" s="1">
        <f>'CURVAS GBP'!AJ17</f>
        <v>45019</v>
      </c>
      <c r="L14" s="2">
        <f>'CURVAS GBP'!AK17</f>
        <v>-3.5941000000000001E-2</v>
      </c>
      <c r="M14" s="1">
        <f>'CURVAS GBP'!BG17</f>
        <v>45019</v>
      </c>
      <c r="N14" s="2">
        <f>'CURVAS GBP'!BH17</f>
        <v>-8.4060000000000003E-3</v>
      </c>
      <c r="O14" s="1">
        <f>'CURVAS GBP'!CC17</f>
        <v>45019</v>
      </c>
      <c r="P14" s="2">
        <f>'CURVAS GBP'!CD17</f>
        <v>3.3056000000000002E-2</v>
      </c>
      <c r="Q14" s="1">
        <f>'CURVAS GBP'!CY17</f>
        <v>45019</v>
      </c>
      <c r="R14" s="2">
        <f>'CURVAS GBP'!CZ17</f>
        <v>2.7793999999999999E-2</v>
      </c>
      <c r="S14" s="1">
        <f>'CURVAS GBP'!DU17</f>
        <v>45019</v>
      </c>
      <c r="T14" s="2">
        <f>'CURVAS GBP'!DV17</f>
        <v>-4.6940000000000003E-2</v>
      </c>
    </row>
    <row r="15" spans="1:20" x14ac:dyDescent="0.25">
      <c r="A15" s="1">
        <f>'CURVAS GBP'!Y17</f>
        <v>45019</v>
      </c>
      <c r="B15" s="18">
        <f>'CURVAS GBP'!Z17</f>
        <v>1.0007182299999999</v>
      </c>
      <c r="C15" s="1">
        <f>'CURVAS GBP'!AV17</f>
        <v>45019</v>
      </c>
      <c r="D15" s="2">
        <f>'CURVAS GBP'!AW17</f>
        <v>1.000167917</v>
      </c>
      <c r="E15" s="1">
        <f>'CURVAS GBP'!BR17</f>
        <v>45019</v>
      </c>
      <c r="F15" s="2">
        <f>'CURVAS GBP'!BS17</f>
        <v>0.99934011300000003</v>
      </c>
      <c r="G15" s="1">
        <f>'CURVAS GBP'!CN17</f>
        <v>45019</v>
      </c>
      <c r="H15" s="2">
        <f>'CURVAS GBP'!CO17</f>
        <v>0.99944510499999994</v>
      </c>
      <c r="I15" s="1">
        <f>'CURVAS GBP'!DJ17</f>
        <v>45019</v>
      </c>
      <c r="J15" s="2">
        <f>'CURVAS GBP'!DK17</f>
        <v>1.0009381749999999</v>
      </c>
      <c r="K15" s="1">
        <f>'CURVAS GBP'!AJ18</f>
        <v>45110</v>
      </c>
      <c r="L15" s="2">
        <f>'CURVAS GBP'!AK18</f>
        <v>-3.6207000000000003E-2</v>
      </c>
      <c r="M15" s="1">
        <f>'CURVAS GBP'!BG18</f>
        <v>45110</v>
      </c>
      <c r="N15" s="2">
        <f>'CURVAS GBP'!BH18</f>
        <v>-4.2090000000000001E-3</v>
      </c>
      <c r="O15" s="1">
        <f>'CURVAS GBP'!CC18</f>
        <v>45110</v>
      </c>
      <c r="P15" s="2">
        <f>'CURVAS GBP'!CD18</f>
        <v>5.1067000000000001E-2</v>
      </c>
      <c r="Q15" s="1">
        <f>'CURVAS GBP'!CY18</f>
        <v>45110</v>
      </c>
      <c r="R15" s="2">
        <f>'CURVAS GBP'!CZ18</f>
        <v>5.4170999999999997E-2</v>
      </c>
      <c r="S15" s="1">
        <f>'CURVAS GBP'!DU18</f>
        <v>45110</v>
      </c>
      <c r="T15" s="2">
        <f>'CURVAS GBP'!DV18</f>
        <v>-5.0945999999999998E-2</v>
      </c>
    </row>
    <row r="16" spans="1:20" x14ac:dyDescent="0.25">
      <c r="A16" s="1">
        <f>'CURVAS GBP'!Y18</f>
        <v>45110</v>
      </c>
      <c r="B16" s="18">
        <f>'CURVAS GBP'!Z18</f>
        <v>1.0008138959999999</v>
      </c>
      <c r="C16" s="1">
        <f>'CURVAS GBP'!AV18</f>
        <v>45110</v>
      </c>
      <c r="D16" s="2">
        <f>'CURVAS GBP'!AW18</f>
        <v>1.0000945649999999</v>
      </c>
      <c r="E16" s="1">
        <f>'CURVAS GBP'!BR18</f>
        <v>45110</v>
      </c>
      <c r="F16" s="2">
        <f>'CURVAS GBP'!BS18</f>
        <v>0.99885369700000004</v>
      </c>
      <c r="G16" s="1">
        <f>'CURVAS GBP'!CN18</f>
        <v>45110</v>
      </c>
      <c r="H16" s="2">
        <f>'CURVAS GBP'!CO18</f>
        <v>0.99878407999999996</v>
      </c>
      <c r="I16" s="1">
        <f>'CURVAS GBP'!DJ18</f>
        <v>45110</v>
      </c>
      <c r="J16" s="2">
        <f>'CURVAS GBP'!DK18</f>
        <v>1.001145492</v>
      </c>
      <c r="K16" s="1">
        <f>'CURVAS GBP'!AJ19</f>
        <v>45201</v>
      </c>
      <c r="L16" s="2">
        <f>'CURVAS GBP'!AK19</f>
        <v>-3.5255000000000002E-2</v>
      </c>
      <c r="M16" s="1">
        <f>'CURVAS GBP'!BG19</f>
        <v>45201</v>
      </c>
      <c r="N16" s="2">
        <f>'CURVAS GBP'!BH19</f>
        <v>1.586E-3</v>
      </c>
      <c r="O16" s="1">
        <f>'CURVAS GBP'!CC19</f>
        <v>45201</v>
      </c>
      <c r="P16" s="2">
        <f>'CURVAS GBP'!CD19</f>
        <v>6.5837000000000007E-2</v>
      </c>
      <c r="Q16" s="1">
        <f>'CURVAS GBP'!CY19</f>
        <v>45201</v>
      </c>
      <c r="R16" s="2">
        <f>'CURVAS GBP'!CZ19</f>
        <v>6.9067000000000003E-2</v>
      </c>
      <c r="S16" s="1">
        <f>'CURVAS GBP'!DU19</f>
        <v>45201</v>
      </c>
      <c r="T16" s="2">
        <f>'CURVAS GBP'!DV19</f>
        <v>-5.3391000000000001E-2</v>
      </c>
    </row>
    <row r="17" spans="1:20" x14ac:dyDescent="0.25">
      <c r="A17" s="1">
        <f>'CURVAS GBP'!Y19</f>
        <v>45201</v>
      </c>
      <c r="B17" s="18">
        <f>'CURVAS GBP'!Z19</f>
        <v>1.000880481</v>
      </c>
      <c r="C17" s="1">
        <f>'CURVAS GBP'!AV19</f>
        <v>45201</v>
      </c>
      <c r="D17" s="2">
        <f>'CURVAS GBP'!AW19</f>
        <v>0.99996041599999996</v>
      </c>
      <c r="E17" s="1">
        <f>'CURVAS GBP'!BR19</f>
        <v>45201</v>
      </c>
      <c r="F17" s="2">
        <f>'CURVAS GBP'!BS19</f>
        <v>0.99835867199999995</v>
      </c>
      <c r="G17" s="1">
        <f>'CURVAS GBP'!CN19</f>
        <v>45201</v>
      </c>
      <c r="H17" s="2">
        <f>'CURVAS GBP'!CO19</f>
        <v>0.99827824600000004</v>
      </c>
      <c r="I17" s="1">
        <f>'CURVAS GBP'!DJ19</f>
        <v>45201</v>
      </c>
      <c r="J17" s="2">
        <f>'CURVAS GBP'!DK19</f>
        <v>1.001333816</v>
      </c>
      <c r="K17" s="1">
        <f>'CURVAS GBP'!AJ20</f>
        <v>45293</v>
      </c>
      <c r="L17" s="2">
        <f>'CURVAS GBP'!AK20</f>
        <v>-3.3107999999999999E-2</v>
      </c>
      <c r="M17" s="1">
        <f>'CURVAS GBP'!BG20</f>
        <v>45293</v>
      </c>
      <c r="N17" s="2">
        <f>'CURVAS GBP'!BH20</f>
        <v>8.5179999999999995E-3</v>
      </c>
      <c r="O17" s="1">
        <f>'CURVAS GBP'!CC20</f>
        <v>45293</v>
      </c>
      <c r="P17" s="2">
        <f>'CURVAS GBP'!CD20</f>
        <v>7.9177999999999998E-2</v>
      </c>
      <c r="Q17" s="1">
        <f>'CURVAS GBP'!CY20</f>
        <v>45293</v>
      </c>
      <c r="R17" s="2">
        <f>'CURVAS GBP'!CZ20</f>
        <v>7.9208000000000001E-2</v>
      </c>
      <c r="S17" s="1">
        <f>'CURVAS GBP'!DU20</f>
        <v>45293</v>
      </c>
      <c r="T17" s="2">
        <f>'CURVAS GBP'!DV20</f>
        <v>-5.3853999999999999E-2</v>
      </c>
    </row>
    <row r="18" spans="1:20" x14ac:dyDescent="0.25">
      <c r="A18" s="1">
        <f>'CURVAS GBP'!Y20</f>
        <v>45293</v>
      </c>
      <c r="B18" s="18">
        <f>'CURVAS GBP'!Z20</f>
        <v>1.000909453</v>
      </c>
      <c r="C18" s="1">
        <f>'CURVAS GBP'!AV20</f>
        <v>45293</v>
      </c>
      <c r="D18" s="2">
        <f>'CURVAS GBP'!AW20</f>
        <v>0.99976620599999999</v>
      </c>
      <c r="E18" s="1">
        <f>'CURVAS GBP'!BR20</f>
        <v>45293</v>
      </c>
      <c r="F18" s="2">
        <f>'CURVAS GBP'!BS20</f>
        <v>0.99782960799999998</v>
      </c>
      <c r="G18" s="1">
        <f>'CURVAS GBP'!CN20</f>
        <v>45293</v>
      </c>
      <c r="H18" s="2">
        <f>'CURVAS GBP'!CO20</f>
        <v>0.99782879599999996</v>
      </c>
      <c r="I18" s="1">
        <f>'CURVAS GBP'!DJ20</f>
        <v>45293</v>
      </c>
      <c r="J18" s="2">
        <f>'CURVAS GBP'!DK20</f>
        <v>1.0014798949999999</v>
      </c>
      <c r="K18" s="1">
        <f>'CURVAS GBP'!AJ21</f>
        <v>45384</v>
      </c>
      <c r="L18" s="2">
        <f>'CURVAS GBP'!AK21</f>
        <v>-2.9779E-2</v>
      </c>
      <c r="M18" s="1">
        <f>'CURVAS GBP'!BG21</f>
        <v>45384</v>
      </c>
      <c r="N18" s="2">
        <f>'CURVAS GBP'!BH21</f>
        <v>1.6042000000000001E-2</v>
      </c>
      <c r="O18" s="1">
        <f>'CURVAS GBP'!CC21</f>
        <v>45384</v>
      </c>
      <c r="P18" s="2">
        <f>'CURVAS GBP'!CD21</f>
        <v>9.2301999999999995E-2</v>
      </c>
      <c r="Q18" s="1">
        <f>'CURVAS GBP'!CY21</f>
        <v>45384</v>
      </c>
      <c r="R18" s="2">
        <f>'CURVAS GBP'!CZ21</f>
        <v>8.9090000000000003E-2</v>
      </c>
      <c r="S18" s="1">
        <f>'CURVAS GBP'!DU21</f>
        <v>45384</v>
      </c>
      <c r="T18" s="2">
        <f>'CURVAS GBP'!DV21</f>
        <v>-5.2056999999999999E-2</v>
      </c>
    </row>
    <row r="19" spans="1:20" x14ac:dyDescent="0.25">
      <c r="A19" s="1">
        <f>'CURVAS GBP'!Y21</f>
        <v>45384</v>
      </c>
      <c r="B19" s="18">
        <f>'CURVAS GBP'!Z21</f>
        <v>1.0008922840000001</v>
      </c>
      <c r="C19" s="1">
        <f>'CURVAS GBP'!AV21</f>
        <v>45384</v>
      </c>
      <c r="D19" s="2">
        <f>'CURVAS GBP'!AW21</f>
        <v>0.99951978600000002</v>
      </c>
      <c r="E19" s="1">
        <f>'CURVAS GBP'!BR21</f>
        <v>45384</v>
      </c>
      <c r="F19" s="2">
        <f>'CURVAS GBP'!BS21</f>
        <v>0.99724108</v>
      </c>
      <c r="G19" s="1">
        <f>'CURVAS GBP'!CN21</f>
        <v>45384</v>
      </c>
      <c r="H19" s="2">
        <f>'CURVAS GBP'!CO21</f>
        <v>0.99733692500000004</v>
      </c>
      <c r="I19" s="1">
        <f>'CURVAS GBP'!DJ21</f>
        <v>45384</v>
      </c>
      <c r="J19" s="2">
        <f>'CURVAS GBP'!DK21</f>
        <v>1.0015604760000001</v>
      </c>
      <c r="K19" s="1">
        <f>'CURVAS GBP'!AJ22</f>
        <v>45475</v>
      </c>
      <c r="L19" s="2">
        <f>'CURVAS GBP'!AK22</f>
        <v>-2.5401E-2</v>
      </c>
      <c r="M19" s="1">
        <f>'CURVAS GBP'!BG22</f>
        <v>45475</v>
      </c>
      <c r="N19" s="2">
        <f>'CURVAS GBP'!BH22</f>
        <v>2.3747999999999998E-2</v>
      </c>
      <c r="O19" s="1">
        <f>'CURVAS GBP'!CC22</f>
        <v>45475</v>
      </c>
      <c r="P19" s="2">
        <f>'CURVAS GBP'!CD22</f>
        <v>0.10578700000000001</v>
      </c>
      <c r="Q19" s="1">
        <f>'CURVAS GBP'!CY22</f>
        <v>45475</v>
      </c>
      <c r="R19" s="2">
        <f>'CURVAS GBP'!CZ22</f>
        <v>0.101118</v>
      </c>
      <c r="S19" s="1">
        <f>'CURVAS GBP'!DU22</f>
        <v>45475</v>
      </c>
      <c r="T19" s="2">
        <f>'CURVAS GBP'!DV22</f>
        <v>-4.8093999999999998E-2</v>
      </c>
    </row>
    <row r="20" spans="1:20" x14ac:dyDescent="0.25">
      <c r="A20" s="1">
        <f>'CURVAS GBP'!Y22</f>
        <v>45475</v>
      </c>
      <c r="B20" s="18">
        <f>'CURVAS GBP'!Z22</f>
        <v>1.000823011</v>
      </c>
      <c r="C20" s="1">
        <f>'CURVAS GBP'!AV22</f>
        <v>45475</v>
      </c>
      <c r="D20" s="2">
        <f>'CURVAS GBP'!AW22</f>
        <v>0.99923133099999994</v>
      </c>
      <c r="E20" s="1">
        <f>'CURVAS GBP'!BR22</f>
        <v>45475</v>
      </c>
      <c r="F20" s="2">
        <f>'CURVAS GBP'!BS22</f>
        <v>0.99658191600000001</v>
      </c>
      <c r="G20" s="1">
        <f>'CURVAS GBP'!CN22</f>
        <v>45475</v>
      </c>
      <c r="H20" s="2">
        <f>'CURVAS GBP'!CO22</f>
        <v>0.99673245200000005</v>
      </c>
      <c r="I20" s="1">
        <f>'CURVAS GBP'!DJ22</f>
        <v>45475</v>
      </c>
      <c r="J20" s="2">
        <f>'CURVAS GBP'!DK22</f>
        <v>1.001559047</v>
      </c>
      <c r="K20" s="1">
        <f>'CURVAS GBP'!AJ23</f>
        <v>45567</v>
      </c>
      <c r="L20" s="2">
        <f>'CURVAS GBP'!AK23</f>
        <v>-1.9972E-2</v>
      </c>
      <c r="M20" s="1">
        <f>'CURVAS GBP'!BG23</f>
        <v>45567</v>
      </c>
      <c r="N20" s="2">
        <f>'CURVAS GBP'!BH23</f>
        <v>3.1745000000000002E-2</v>
      </c>
      <c r="O20" s="1">
        <f>'CURVAS GBP'!CC23</f>
        <v>45567</v>
      </c>
      <c r="P20" s="2">
        <f>'CURVAS GBP'!CD23</f>
        <v>0.119618</v>
      </c>
      <c r="Q20" s="1">
        <f>'CURVAS GBP'!CY23</f>
        <v>45567</v>
      </c>
      <c r="R20" s="2">
        <f>'CURVAS GBP'!CZ23</f>
        <v>0.11487799999999999</v>
      </c>
      <c r="S20" s="1">
        <f>'CURVAS GBP'!DU23</f>
        <v>45567</v>
      </c>
      <c r="T20" s="2">
        <f>'CURVAS GBP'!DV23</f>
        <v>-4.2535999999999997E-2</v>
      </c>
    </row>
    <row r="21" spans="1:20" x14ac:dyDescent="0.25">
      <c r="A21" s="1">
        <f>'CURVAS GBP'!Y23</f>
        <v>45567</v>
      </c>
      <c r="B21" s="18">
        <f>'CURVAS GBP'!Z23</f>
        <v>1.0006974070000001</v>
      </c>
      <c r="C21" s="1">
        <f>'CURVAS GBP'!AV23</f>
        <v>45567</v>
      </c>
      <c r="D21" s="2">
        <f>'CURVAS GBP'!AW23</f>
        <v>0.99889276500000002</v>
      </c>
      <c r="E21" s="1">
        <f>'CURVAS GBP'!BR23</f>
        <v>45567</v>
      </c>
      <c r="F21" s="2">
        <f>'CURVAS GBP'!BS23</f>
        <v>0.99583604199999998</v>
      </c>
      <c r="G21" s="1">
        <f>'CURVAS GBP'!CN23</f>
        <v>45567</v>
      </c>
      <c r="H21" s="2">
        <f>'CURVAS GBP'!CO23</f>
        <v>0.99600059699999999</v>
      </c>
      <c r="I21" s="1">
        <f>'CURVAS GBP'!DJ23</f>
        <v>45567</v>
      </c>
      <c r="J21" s="2">
        <f>'CURVAS GBP'!DK23</f>
        <v>1.0014860860000001</v>
      </c>
      <c r="K21" s="1">
        <f>'CURVAS GBP'!AJ24</f>
        <v>45659</v>
      </c>
      <c r="L21" s="2">
        <f>'CURVAS GBP'!AK24</f>
        <v>-1.3665999999999999E-2</v>
      </c>
      <c r="M21" s="1">
        <f>'CURVAS GBP'!BG24</f>
        <v>45659</v>
      </c>
      <c r="N21" s="2">
        <f>'CURVAS GBP'!BH24</f>
        <v>3.9995000000000003E-2</v>
      </c>
      <c r="O21" s="1">
        <f>'CURVAS GBP'!CC24</f>
        <v>45659</v>
      </c>
      <c r="P21" s="2">
        <f>'CURVAS GBP'!CD24</f>
        <v>0.13347400000000001</v>
      </c>
      <c r="Q21" s="1">
        <f>'CURVAS GBP'!CY24</f>
        <v>45659</v>
      </c>
      <c r="R21" s="2">
        <f>'CURVAS GBP'!CZ24</f>
        <v>0.129417</v>
      </c>
      <c r="S21" s="1">
        <f>'CURVAS GBP'!DU24</f>
        <v>45659</v>
      </c>
      <c r="T21" s="2">
        <f>'CURVAS GBP'!DV24</f>
        <v>-3.6207999999999997E-2</v>
      </c>
    </row>
    <row r="22" spans="1:20" x14ac:dyDescent="0.25">
      <c r="A22" s="1">
        <f>'CURVAS GBP'!Y24</f>
        <v>45659</v>
      </c>
      <c r="B22" s="18">
        <f>'CURVAS GBP'!Z24</f>
        <v>1.0005123659999999</v>
      </c>
      <c r="C22" s="1">
        <f>'CURVAS GBP'!AV24</f>
        <v>45659</v>
      </c>
      <c r="D22" s="2">
        <f>'CURVAS GBP'!AW24</f>
        <v>0.998502424</v>
      </c>
      <c r="E22" s="1">
        <f>'CURVAS GBP'!BR24</f>
        <v>45659</v>
      </c>
      <c r="F22" s="2">
        <f>'CURVAS GBP'!BS24</f>
        <v>0.99501329199999999</v>
      </c>
      <c r="G22" s="1">
        <f>'CURVAS GBP'!CN24</f>
        <v>45659</v>
      </c>
      <c r="H22" s="2">
        <f>'CURVAS GBP'!CO24</f>
        <v>0.99516439400000001</v>
      </c>
      <c r="I22" s="1">
        <f>'CURVAS GBP'!DJ24</f>
        <v>45659</v>
      </c>
      <c r="J22" s="2">
        <f>'CURVAS GBP'!DK24</f>
        <v>1.001358226</v>
      </c>
      <c r="K22" s="1">
        <f>'CURVAS GBP'!AJ25</f>
        <v>45749</v>
      </c>
      <c r="L22" s="2">
        <f>'CURVAS GBP'!AK25</f>
        <v>-6.9049999999999997E-3</v>
      </c>
      <c r="M22" s="1">
        <f>'CURVAS GBP'!BG25</f>
        <v>45749</v>
      </c>
      <c r="N22" s="2">
        <f>'CURVAS GBP'!BH25</f>
        <v>4.8105000000000002E-2</v>
      </c>
      <c r="O22" s="1">
        <f>'CURVAS GBP'!CC25</f>
        <v>45749</v>
      </c>
      <c r="P22" s="2">
        <f>'CURVAS GBP'!CD25</f>
        <v>0.146458</v>
      </c>
      <c r="Q22" s="1">
        <f>'CURVAS GBP'!CY25</f>
        <v>45749</v>
      </c>
      <c r="R22" s="2">
        <f>'CURVAS GBP'!CZ25</f>
        <v>0.14327300000000001</v>
      </c>
      <c r="S22" s="1">
        <f>'CURVAS GBP'!DU25</f>
        <v>45749</v>
      </c>
      <c r="T22" s="2">
        <f>'CURVAS GBP'!DV25</f>
        <v>-3.0026000000000001E-2</v>
      </c>
    </row>
    <row r="23" spans="1:20" x14ac:dyDescent="0.25">
      <c r="A23" s="1">
        <f>'CURVAS GBP'!Y25</f>
        <v>45749</v>
      </c>
      <c r="B23" s="18">
        <f>'CURVAS GBP'!Z25</f>
        <v>1.000276266</v>
      </c>
      <c r="C23" s="1">
        <f>'CURVAS GBP'!AV25</f>
        <v>45749</v>
      </c>
      <c r="D23" s="2">
        <f>'CURVAS GBP'!AW25</f>
        <v>0.99807811800000001</v>
      </c>
      <c r="E23" s="1">
        <f>'CURVAS GBP'!BR25</f>
        <v>45749</v>
      </c>
      <c r="F23" s="2">
        <f>'CURVAS GBP'!BS25</f>
        <v>0.99416305299999996</v>
      </c>
      <c r="G23" s="1">
        <f>'CURVAS GBP'!CN25</f>
        <v>45749</v>
      </c>
      <c r="H23" s="2">
        <f>'CURVAS GBP'!CO25</f>
        <v>0.994289541</v>
      </c>
      <c r="I23" s="1">
        <f>'CURVAS GBP'!DJ25</f>
        <v>45749</v>
      </c>
      <c r="J23" s="2">
        <f>'CURVAS GBP'!DK25</f>
        <v>1.001201952</v>
      </c>
      <c r="K23" s="1">
        <f>'CURVAS GBP'!AJ26</f>
        <v>45840</v>
      </c>
      <c r="L23" s="2">
        <f>'CURVAS GBP'!AK26</f>
        <v>1.5100000000000001E-4</v>
      </c>
      <c r="M23" s="1">
        <f>'CURVAS GBP'!BG26</f>
        <v>45840</v>
      </c>
      <c r="N23" s="2">
        <f>'CURVAS GBP'!BH26</f>
        <v>5.6059999999999999E-2</v>
      </c>
      <c r="O23" s="1">
        <f>'CURVAS GBP'!CC26</f>
        <v>45840</v>
      </c>
      <c r="P23" s="2">
        <f>'CURVAS GBP'!CD26</f>
        <v>0.15845999999999999</v>
      </c>
      <c r="Q23" s="1">
        <f>'CURVAS GBP'!CY26</f>
        <v>45840</v>
      </c>
      <c r="R23" s="2">
        <f>'CURVAS GBP'!CZ26</f>
        <v>0.155996</v>
      </c>
      <c r="S23" s="1">
        <f>'CURVAS GBP'!DU26</f>
        <v>45840</v>
      </c>
      <c r="T23" s="2">
        <f>'CURVAS GBP'!DV26</f>
        <v>-2.4322E-2</v>
      </c>
    </row>
    <row r="24" spans="1:20" x14ac:dyDescent="0.25">
      <c r="A24" s="1">
        <f>'CURVAS GBP'!Y26</f>
        <v>45840</v>
      </c>
      <c r="B24" s="18">
        <f>'CURVAS GBP'!Z26</f>
        <v>0.99999359700000001</v>
      </c>
      <c r="C24" s="1">
        <f>'CURVAS GBP'!AV26</f>
        <v>45840</v>
      </c>
      <c r="D24" s="2">
        <f>'CURVAS GBP'!AW26</f>
        <v>0.99762287100000002</v>
      </c>
      <c r="E24" s="1">
        <f>'CURVAS GBP'!BR26</f>
        <v>45840</v>
      </c>
      <c r="F24" s="2">
        <f>'CURVAS GBP'!BS26</f>
        <v>0.993298766</v>
      </c>
      <c r="G24" s="1">
        <f>'CURVAS GBP'!CN26</f>
        <v>45840</v>
      </c>
      <c r="H24" s="2">
        <f>'CURVAS GBP'!CO26</f>
        <v>0.99340251800000001</v>
      </c>
      <c r="I24" s="1">
        <f>'CURVAS GBP'!DJ26</f>
        <v>45840</v>
      </c>
      <c r="J24" s="2">
        <f>'CURVAS GBP'!DK26</f>
        <v>1.001033506</v>
      </c>
      <c r="K24" s="1">
        <f>'CURVAS GBP'!AJ27</f>
        <v>45932</v>
      </c>
      <c r="L24" s="2">
        <f>'CURVAS GBP'!AK27</f>
        <v>7.5940000000000001E-3</v>
      </c>
      <c r="M24" s="1">
        <f>'CURVAS GBP'!BG27</f>
        <v>45932</v>
      </c>
      <c r="N24" s="2">
        <f>'CURVAS GBP'!BH27</f>
        <v>6.4194000000000001E-2</v>
      </c>
      <c r="O24" s="1">
        <f>'CURVAS GBP'!CC27</f>
        <v>45932</v>
      </c>
      <c r="P24" s="2">
        <f>'CURVAS GBP'!CD27</f>
        <v>0.17006299999999999</v>
      </c>
      <c r="Q24" s="1">
        <f>'CURVAS GBP'!CY27</f>
        <v>45932</v>
      </c>
      <c r="R24" s="2">
        <f>'CURVAS GBP'!CZ27</f>
        <v>0.16819000000000001</v>
      </c>
      <c r="S24" s="1">
        <f>'CURVAS GBP'!DU27</f>
        <v>45932</v>
      </c>
      <c r="T24" s="2">
        <f>'CURVAS GBP'!DV27</f>
        <v>-1.8627999999999999E-2</v>
      </c>
    </row>
    <row r="25" spans="1:20" x14ac:dyDescent="0.25">
      <c r="A25" s="1">
        <f>'CURVAS GBP'!Y27</f>
        <v>45932</v>
      </c>
      <c r="B25" s="18">
        <f>'CURVAS GBP'!Z27</f>
        <v>0.99965866000000003</v>
      </c>
      <c r="C25" s="1">
        <f>'CURVAS GBP'!AV27</f>
        <v>45932</v>
      </c>
      <c r="D25" s="2">
        <f>'CURVAS GBP'!AW27</f>
        <v>0.99711899699999995</v>
      </c>
      <c r="E25" s="1">
        <f>'CURVAS GBP'!BR27</f>
        <v>45932</v>
      </c>
      <c r="F25" s="2">
        <f>'CURVAS GBP'!BS27</f>
        <v>0.99238975900000004</v>
      </c>
      <c r="G25" s="1">
        <f>'CURVAS GBP'!CN27</f>
        <v>45932</v>
      </c>
      <c r="H25" s="2">
        <f>'CURVAS GBP'!CO27</f>
        <v>0.99247316799999996</v>
      </c>
      <c r="I25" s="1">
        <f>'CURVAS GBP'!DJ27</f>
        <v>45932</v>
      </c>
      <c r="J25" s="2">
        <f>'CURVAS GBP'!DK27</f>
        <v>1.000837916</v>
      </c>
      <c r="K25" s="1">
        <f>'CURVAS GBP'!AJ28</f>
        <v>46024</v>
      </c>
      <c r="L25" s="2">
        <f>'CURVAS GBP'!AK28</f>
        <v>1.5313E-2</v>
      </c>
      <c r="M25" s="1">
        <f>'CURVAS GBP'!BG28</f>
        <v>46024</v>
      </c>
      <c r="N25" s="2">
        <f>'CURVAS GBP'!BH28</f>
        <v>7.2584999999999997E-2</v>
      </c>
      <c r="O25" s="1">
        <f>'CURVAS GBP'!CC28</f>
        <v>46024</v>
      </c>
      <c r="P25" s="2">
        <f>'CURVAS GBP'!CD28</f>
        <v>0.18146200000000001</v>
      </c>
      <c r="Q25" s="1">
        <f>'CURVAS GBP'!CY28</f>
        <v>46024</v>
      </c>
      <c r="R25" s="2">
        <f>'CURVAS GBP'!CZ28</f>
        <v>0.18009900000000001</v>
      </c>
      <c r="S25" s="1">
        <f>'CURVAS GBP'!DU28</f>
        <v>46024</v>
      </c>
      <c r="T25" s="2">
        <f>'CURVAS GBP'!DV28</f>
        <v>-1.2597000000000001E-2</v>
      </c>
    </row>
    <row r="26" spans="1:20" x14ac:dyDescent="0.25">
      <c r="A26" s="1">
        <f>'CURVAS GBP'!Y28</f>
        <v>46024</v>
      </c>
      <c r="B26" s="18">
        <f>'CURVAS GBP'!Z28</f>
        <v>0.99927325</v>
      </c>
      <c r="C26" s="1">
        <f>'CURVAS GBP'!AV28</f>
        <v>46024</v>
      </c>
      <c r="D26" s="2">
        <f>'CURVAS GBP'!AW28</f>
        <v>0.99656089699999995</v>
      </c>
      <c r="E26" s="1">
        <f>'CURVAS GBP'!BR28</f>
        <v>46024</v>
      </c>
      <c r="F26" s="2">
        <f>'CURVAS GBP'!BS28</f>
        <v>0.99142905199999998</v>
      </c>
      <c r="G26" s="1">
        <f>'CURVAS GBP'!CN28</f>
        <v>46024</v>
      </c>
      <c r="H26" s="2">
        <f>'CURVAS GBP'!CO28</f>
        <v>0.991493073</v>
      </c>
      <c r="I26" s="1">
        <f>'CURVAS GBP'!DJ28</f>
        <v>46024</v>
      </c>
      <c r="J26" s="2">
        <f>'CURVAS GBP'!DK28</f>
        <v>1.000598318</v>
      </c>
      <c r="K26" s="1">
        <f>'CURVAS GBP'!AJ29</f>
        <v>46114</v>
      </c>
      <c r="L26" s="2">
        <f>'CURVAS GBP'!AK29</f>
        <v>2.3130999999999999E-2</v>
      </c>
      <c r="M26" s="1">
        <f>'CURVAS GBP'!BG29</f>
        <v>46114</v>
      </c>
      <c r="N26" s="2">
        <f>'CURVAS GBP'!BH29</f>
        <v>8.1204999999999999E-2</v>
      </c>
      <c r="O26" s="1">
        <f>'CURVAS GBP'!CC29</f>
        <v>46114</v>
      </c>
      <c r="P26" s="2">
        <f>'CURVAS GBP'!CD29</f>
        <v>0.19269900000000001</v>
      </c>
      <c r="Q26" s="1">
        <f>'CURVAS GBP'!CY29</f>
        <v>46114</v>
      </c>
      <c r="R26" s="2">
        <f>'CURVAS GBP'!CZ29</f>
        <v>0.191803</v>
      </c>
      <c r="S26" s="1">
        <f>'CURVAS GBP'!DU29</f>
        <v>46114</v>
      </c>
      <c r="T26" s="2">
        <f>'CURVAS GBP'!DV29</f>
        <v>-6.0070000000000002E-3</v>
      </c>
    </row>
    <row r="27" spans="1:20" x14ac:dyDescent="0.25">
      <c r="A27" s="1">
        <f>'CURVAS GBP'!Y29</f>
        <v>46114</v>
      </c>
      <c r="B27" s="18">
        <f>'CURVAS GBP'!Z29</f>
        <v>0.99884426199999998</v>
      </c>
      <c r="C27" s="1">
        <f>'CURVAS GBP'!AV29</f>
        <v>46114</v>
      </c>
      <c r="D27" s="2">
        <f>'CURVAS GBP'!AW29</f>
        <v>0.995949631</v>
      </c>
      <c r="E27" s="1">
        <f>'CURVAS GBP'!BR29</f>
        <v>46114</v>
      </c>
      <c r="F27" s="2">
        <f>'CURVAS GBP'!BS29</f>
        <v>0.99042051799999997</v>
      </c>
      <c r="G27" s="1">
        <f>'CURVAS GBP'!CN29</f>
        <v>46114</v>
      </c>
      <c r="H27" s="2">
        <f>'CURVAS GBP'!CO29</f>
        <v>0.99046478999999998</v>
      </c>
      <c r="I27" s="1">
        <f>'CURVAS GBP'!DJ29</f>
        <v>46114</v>
      </c>
      <c r="J27" s="2">
        <f>'CURVAS GBP'!DK29</f>
        <v>1.0003004049999999</v>
      </c>
      <c r="K27" s="1">
        <f>'CURVAS GBP'!AJ30</f>
        <v>46205</v>
      </c>
      <c r="L27" s="2">
        <f>'CURVAS GBP'!AK30</f>
        <v>3.0821999999999999E-2</v>
      </c>
      <c r="M27" s="1">
        <f>'CURVAS GBP'!BG30</f>
        <v>46205</v>
      </c>
      <c r="N27" s="2">
        <f>'CURVAS GBP'!BH30</f>
        <v>8.9887999999999996E-2</v>
      </c>
      <c r="O27" s="1">
        <f>'CURVAS GBP'!CC30</f>
        <v>46205</v>
      </c>
      <c r="P27" s="2">
        <f>'CURVAS GBP'!CD30</f>
        <v>0.203651</v>
      </c>
      <c r="Q27" s="1">
        <f>'CURVAS GBP'!CY30</f>
        <v>46205</v>
      </c>
      <c r="R27" s="2">
        <f>'CURVAS GBP'!CZ30</f>
        <v>0.20319000000000001</v>
      </c>
      <c r="S27" s="1">
        <f>'CURVAS GBP'!DU30</f>
        <v>46205</v>
      </c>
      <c r="T27" s="2">
        <f>'CURVAS GBP'!DV30</f>
        <v>1.1249999999999999E-3</v>
      </c>
    </row>
    <row r="28" spans="1:20" x14ac:dyDescent="0.25">
      <c r="A28" s="1">
        <f>'CURVAS GBP'!Y30</f>
        <v>46205</v>
      </c>
      <c r="B28" s="18">
        <f>'CURVAS GBP'!Z30</f>
        <v>0.99838447100000005</v>
      </c>
      <c r="C28" s="1">
        <f>'CURVAS GBP'!AV30</f>
        <v>46205</v>
      </c>
      <c r="D28" s="2">
        <f>'CURVAS GBP'!AW30</f>
        <v>0.99529718499999997</v>
      </c>
      <c r="E28" s="1">
        <f>'CURVAS GBP'!BR30</f>
        <v>46205</v>
      </c>
      <c r="F28" s="2">
        <f>'CURVAS GBP'!BS30</f>
        <v>0.98938290299999998</v>
      </c>
      <c r="G28" s="1">
        <f>'CURVAS GBP'!CN30</f>
        <v>46205</v>
      </c>
      <c r="H28" s="2">
        <f>'CURVAS GBP'!CO30</f>
        <v>0.989406801</v>
      </c>
      <c r="I28" s="1">
        <f>'CURVAS GBP'!DJ30</f>
        <v>46205</v>
      </c>
      <c r="J28" s="2">
        <f>'CURVAS GBP'!DK30</f>
        <v>0.99994100200000002</v>
      </c>
      <c r="K28" s="1">
        <f>'CURVAS GBP'!AJ31</f>
        <v>46297</v>
      </c>
      <c r="L28" s="2">
        <f>'CURVAS GBP'!AK31</f>
        <v>3.8698000000000003E-2</v>
      </c>
      <c r="M28" s="1">
        <f>'CURVAS GBP'!BG31</f>
        <v>46297</v>
      </c>
      <c r="N28" s="2">
        <f>'CURVAS GBP'!BH31</f>
        <v>9.8863999999999994E-2</v>
      </c>
      <c r="O28" s="1">
        <f>'CURVAS GBP'!CC31</f>
        <v>46297</v>
      </c>
      <c r="P28" s="2">
        <f>'CURVAS GBP'!CD31</f>
        <v>0.21470900000000001</v>
      </c>
      <c r="Q28" s="1">
        <f>'CURVAS GBP'!CY31</f>
        <v>46297</v>
      </c>
      <c r="R28" s="2">
        <f>'CURVAS GBP'!CZ31</f>
        <v>0.21462100000000001</v>
      </c>
      <c r="S28" s="1">
        <f>'CURVAS GBP'!DU31</f>
        <v>46297</v>
      </c>
      <c r="T28" s="2">
        <f>'CURVAS GBP'!DV31</f>
        <v>8.8339999999999998E-3</v>
      </c>
    </row>
    <row r="29" spans="1:20" x14ac:dyDescent="0.25">
      <c r="A29" s="1">
        <f>'CURVAS GBP'!Y31</f>
        <v>46297</v>
      </c>
      <c r="B29" s="18">
        <f>'CURVAS GBP'!Z31</f>
        <v>0.99787589700000001</v>
      </c>
      <c r="C29" s="1">
        <f>'CURVAS GBP'!AV31</f>
        <v>46297</v>
      </c>
      <c r="D29" s="2">
        <f>'CURVAS GBP'!AW31</f>
        <v>0.99458394000000006</v>
      </c>
      <c r="E29" s="1">
        <f>'CURVAS GBP'!BR31</f>
        <v>46297</v>
      </c>
      <c r="F29" s="2">
        <f>'CURVAS GBP'!BS31</f>
        <v>0.98828165999999995</v>
      </c>
      <c r="G29" s="1">
        <f>'CURVAS GBP'!CN31</f>
        <v>46297</v>
      </c>
      <c r="H29" s="2">
        <f>'CURVAS GBP'!CO31</f>
        <v>0.98828642600000005</v>
      </c>
      <c r="I29" s="1">
        <f>'CURVAS GBP'!DJ31</f>
        <v>46297</v>
      </c>
      <c r="J29" s="2">
        <f>'CURVAS GBP'!DK31</f>
        <v>0.999514613</v>
      </c>
      <c r="K29" s="1">
        <f>'CURVAS GBP'!AJ32</f>
        <v>46391</v>
      </c>
      <c r="L29" s="2">
        <f>'CURVAS GBP'!AK32</f>
        <v>4.6833E-2</v>
      </c>
      <c r="M29" s="1">
        <f>'CURVAS GBP'!BG32</f>
        <v>46391</v>
      </c>
      <c r="N29" s="2">
        <f>'CURVAS GBP'!BH32</f>
        <v>0.108075</v>
      </c>
      <c r="O29" s="1">
        <f>'CURVAS GBP'!CC32</f>
        <v>46391</v>
      </c>
      <c r="P29" s="2">
        <f>'CURVAS GBP'!CD32</f>
        <v>0.22587399999999999</v>
      </c>
      <c r="Q29" s="1">
        <f>'CURVAS GBP'!CY32</f>
        <v>46391</v>
      </c>
      <c r="R29" s="2">
        <f>'CURVAS GBP'!CZ32</f>
        <v>0.22604399999999999</v>
      </c>
      <c r="S29" s="1">
        <f>'CURVAS GBP'!DU32</f>
        <v>46391</v>
      </c>
      <c r="T29" s="2">
        <f>'CURVAS GBP'!DV32</f>
        <v>1.6902E-2</v>
      </c>
    </row>
    <row r="30" spans="1:20" x14ac:dyDescent="0.25">
      <c r="A30" s="1">
        <f>'CURVAS GBP'!Y32</f>
        <v>46391</v>
      </c>
      <c r="B30" s="18">
        <f>'CURVAS GBP'!Z32</f>
        <v>0.99731229499999996</v>
      </c>
      <c r="C30" s="1">
        <f>'CURVAS GBP'!AV32</f>
        <v>46391</v>
      </c>
      <c r="D30" s="2">
        <f>'CURVAS GBP'!AW32</f>
        <v>0.99381047700000003</v>
      </c>
      <c r="E30" s="1">
        <f>'CURVAS GBP'!BR32</f>
        <v>46391</v>
      </c>
      <c r="F30" s="2">
        <f>'CURVAS GBP'!BS32</f>
        <v>0.98711525300000003</v>
      </c>
      <c r="G30" s="1">
        <f>'CURVAS GBP'!CN32</f>
        <v>46391</v>
      </c>
      <c r="H30" s="2">
        <f>'CURVAS GBP'!CO32</f>
        <v>0.98710560800000002</v>
      </c>
      <c r="I30" s="1">
        <f>'CURVAS GBP'!DJ32</f>
        <v>46391</v>
      </c>
      <c r="J30" s="2">
        <f>'CURVAS GBP'!DK32</f>
        <v>0.99902903499999995</v>
      </c>
      <c r="K30" s="1">
        <f>'CURVAS GBP'!AJ33</f>
        <v>46479</v>
      </c>
      <c r="L30" s="2">
        <f>'CURVAS GBP'!AK33</f>
        <v>5.5204000000000003E-2</v>
      </c>
      <c r="M30" s="1">
        <f>'CURVAS GBP'!BG33</f>
        <v>46479</v>
      </c>
      <c r="N30" s="2">
        <f>'CURVAS GBP'!BH33</f>
        <v>0.117368</v>
      </c>
      <c r="O30" s="1">
        <f>'CURVAS GBP'!CC33</f>
        <v>46479</v>
      </c>
      <c r="P30" s="2">
        <f>'CURVAS GBP'!CD33</f>
        <v>0.23702599999999999</v>
      </c>
      <c r="Q30" s="1">
        <f>'CURVAS GBP'!CY33</f>
        <v>46479</v>
      </c>
      <c r="R30" s="2">
        <f>'CURVAS GBP'!CZ33</f>
        <v>0.237291</v>
      </c>
      <c r="S30" s="1">
        <f>'CURVAS GBP'!DU33</f>
        <v>46479</v>
      </c>
      <c r="T30" s="2">
        <f>'CURVAS GBP'!DV33</f>
        <v>2.5044E-2</v>
      </c>
    </row>
    <row r="31" spans="1:20" x14ac:dyDescent="0.25">
      <c r="A31" s="1">
        <f>'CURVAS GBP'!Y33</f>
        <v>46479</v>
      </c>
      <c r="B31" s="18">
        <f>'CURVAS GBP'!Z33</f>
        <v>0.99669412300000004</v>
      </c>
      <c r="C31" s="1">
        <f>'CURVAS GBP'!AV33</f>
        <v>46479</v>
      </c>
      <c r="D31" s="2">
        <f>'CURVAS GBP'!AW33</f>
        <v>0.99298673900000001</v>
      </c>
      <c r="E31" s="1">
        <f>'CURVAS GBP'!BR33</f>
        <v>46479</v>
      </c>
      <c r="F31" s="2">
        <f>'CURVAS GBP'!BS33</f>
        <v>0.98589568999999999</v>
      </c>
      <c r="G31" s="1">
        <f>'CURVAS GBP'!CN33</f>
        <v>46479</v>
      </c>
      <c r="H31" s="2">
        <f>'CURVAS GBP'!CO33</f>
        <v>0.98588006399999994</v>
      </c>
      <c r="I31" s="1">
        <f>'CURVAS GBP'!DJ33</f>
        <v>46479</v>
      </c>
      <c r="J31" s="2">
        <f>'CURVAS GBP'!DK33</f>
        <v>0.99849866499999995</v>
      </c>
      <c r="K31" s="1">
        <f>'CURVAS GBP'!AJ34</f>
        <v>46570</v>
      </c>
      <c r="L31" s="2">
        <f>'CURVAS GBP'!AK34</f>
        <v>6.3648999999999997E-2</v>
      </c>
      <c r="M31" s="1">
        <f>'CURVAS GBP'!BG34</f>
        <v>46570</v>
      </c>
      <c r="N31" s="2">
        <f>'CURVAS GBP'!BH34</f>
        <v>0.1265</v>
      </c>
      <c r="O31" s="1">
        <f>'CURVAS GBP'!CC34</f>
        <v>46570</v>
      </c>
      <c r="P31" s="2">
        <f>'CURVAS GBP'!CD34</f>
        <v>0.24791199999999999</v>
      </c>
      <c r="Q31" s="1">
        <f>'CURVAS GBP'!CY34</f>
        <v>46570</v>
      </c>
      <c r="R31" s="2">
        <f>'CURVAS GBP'!CZ34</f>
        <v>0.24809999999999999</v>
      </c>
      <c r="S31" s="1">
        <f>'CURVAS GBP'!DU34</f>
        <v>46570</v>
      </c>
      <c r="T31" s="2">
        <f>'CURVAS GBP'!DV34</f>
        <v>3.2953000000000003E-2</v>
      </c>
    </row>
    <row r="32" spans="1:20" x14ac:dyDescent="0.25">
      <c r="A32" s="1">
        <f>'CURVAS GBP'!Y34</f>
        <v>46570</v>
      </c>
      <c r="B32" s="18">
        <f>'CURVAS GBP'!Z34</f>
        <v>0.99603325700000001</v>
      </c>
      <c r="C32" s="1">
        <f>'CURVAS GBP'!AV34</f>
        <v>46570</v>
      </c>
      <c r="D32" s="2">
        <f>'CURVAS GBP'!AW34</f>
        <v>0.99213416600000004</v>
      </c>
      <c r="E32" s="1">
        <f>'CURVAS GBP'!BR34</f>
        <v>46570</v>
      </c>
      <c r="F32" s="2">
        <f>'CURVAS GBP'!BS34</f>
        <v>0.98465212499999999</v>
      </c>
      <c r="G32" s="1">
        <f>'CURVAS GBP'!CN34</f>
        <v>46570</v>
      </c>
      <c r="H32" s="2">
        <f>'CURVAS GBP'!CO34</f>
        <v>0.98464064399999995</v>
      </c>
      <c r="I32" s="1">
        <f>'CURVAS GBP'!DJ34</f>
        <v>46570</v>
      </c>
      <c r="J32" s="2">
        <f>'CURVAS GBP'!DK34</f>
        <v>0.99794402400000004</v>
      </c>
      <c r="K32" s="1">
        <f>'CURVAS GBP'!AJ35</f>
        <v>46664</v>
      </c>
      <c r="L32" s="2">
        <f>'CURVAS GBP'!AK35</f>
        <v>7.2382000000000002E-2</v>
      </c>
      <c r="M32" s="1">
        <f>'CURVAS GBP'!BG35</f>
        <v>46664</v>
      </c>
      <c r="N32" s="2">
        <f>'CURVAS GBP'!BH35</f>
        <v>0.135767</v>
      </c>
      <c r="O32" s="1">
        <f>'CURVAS GBP'!CC35</f>
        <v>46664</v>
      </c>
      <c r="P32" s="2">
        <f>'CURVAS GBP'!CD35</f>
        <v>0.25884099999999999</v>
      </c>
      <c r="Q32" s="1">
        <f>'CURVAS GBP'!CY35</f>
        <v>46664</v>
      </c>
      <c r="R32" s="2">
        <f>'CURVAS GBP'!CZ35</f>
        <v>0.25886700000000001</v>
      </c>
      <c r="S32" s="1">
        <f>'CURVAS GBP'!DU35</f>
        <v>46664</v>
      </c>
      <c r="T32" s="2">
        <f>'CURVAS GBP'!DV35</f>
        <v>4.0918000000000003E-2</v>
      </c>
    </row>
    <row r="33" spans="1:20" x14ac:dyDescent="0.25">
      <c r="A33" s="1">
        <f>'CURVAS GBP'!Y35</f>
        <v>46664</v>
      </c>
      <c r="B33" s="18">
        <f>'CURVAS GBP'!Z35</f>
        <v>0.995310845</v>
      </c>
      <c r="C33" s="1">
        <f>'CURVAS GBP'!AV35</f>
        <v>46664</v>
      </c>
      <c r="D33" s="2">
        <f>'CURVAS GBP'!AW35</f>
        <v>0.991225409</v>
      </c>
      <c r="E33" s="1">
        <f>'CURVAS GBP'!BR35</f>
        <v>46664</v>
      </c>
      <c r="F33" s="2">
        <f>'CURVAS GBP'!BS35</f>
        <v>0.98334788699999998</v>
      </c>
      <c r="G33" s="1">
        <f>'CURVAS GBP'!CN35</f>
        <v>46664</v>
      </c>
      <c r="H33" s="2">
        <f>'CURVAS GBP'!CO35</f>
        <v>0.98334626400000003</v>
      </c>
      <c r="I33" s="1">
        <f>'CURVAS GBP'!DJ35</f>
        <v>46664</v>
      </c>
      <c r="J33" s="2">
        <f>'CURVAS GBP'!DK35</f>
        <v>0.99734608800000002</v>
      </c>
      <c r="K33" s="1">
        <f>'CURVAS GBP'!AJ36</f>
        <v>46755</v>
      </c>
      <c r="L33" s="2">
        <f>'CURVAS GBP'!AK36</f>
        <v>8.1335000000000005E-2</v>
      </c>
      <c r="M33" s="1">
        <f>'CURVAS GBP'!BG36</f>
        <v>46755</v>
      </c>
      <c r="N33" s="2">
        <f>'CURVAS GBP'!BH36</f>
        <v>0.14517099999999999</v>
      </c>
      <c r="O33" s="1">
        <f>'CURVAS GBP'!CC36</f>
        <v>46755</v>
      </c>
      <c r="P33" s="2">
        <f>'CURVAS GBP'!CD36</f>
        <v>0.26974900000000002</v>
      </c>
      <c r="Q33" s="1">
        <f>'CURVAS GBP'!CY36</f>
        <v>46755</v>
      </c>
      <c r="R33" s="2">
        <f>'CURVAS GBP'!CZ36</f>
        <v>0.26962700000000001</v>
      </c>
      <c r="S33" s="1">
        <f>'CURVAS GBP'!DU36</f>
        <v>46755</v>
      </c>
      <c r="T33" s="2">
        <f>'CURVAS GBP'!DV36</f>
        <v>4.8994000000000003E-2</v>
      </c>
    </row>
    <row r="34" spans="1:20" x14ac:dyDescent="0.25">
      <c r="A34" s="1">
        <f>'CURVAS GBP'!Y36</f>
        <v>46755</v>
      </c>
      <c r="B34" s="18">
        <f>'CURVAS GBP'!Z36</f>
        <v>0.99452883800000003</v>
      </c>
      <c r="C34" s="1">
        <f>'CURVAS GBP'!AV36</f>
        <v>46755</v>
      </c>
      <c r="D34" s="2">
        <f>'CURVAS GBP'!AW36</f>
        <v>0.990258792</v>
      </c>
      <c r="E34" s="1">
        <f>'CURVAS GBP'!BR36</f>
        <v>46755</v>
      </c>
      <c r="F34" s="2">
        <f>'CURVAS GBP'!BS36</f>
        <v>0.98198623799999996</v>
      </c>
      <c r="G34" s="1">
        <f>'CURVAS GBP'!CN36</f>
        <v>46755</v>
      </c>
      <c r="H34" s="2">
        <f>'CURVAS GBP'!CO36</f>
        <v>0.98199427100000003</v>
      </c>
      <c r="I34" s="1">
        <f>'CURVAS GBP'!DJ36</f>
        <v>46755</v>
      </c>
      <c r="J34" s="2">
        <f>'CURVAS GBP'!DK36</f>
        <v>0.99670020000000004</v>
      </c>
      <c r="K34" s="1">
        <f>'CURVAS GBP'!AJ37</f>
        <v>46846</v>
      </c>
      <c r="L34" s="2">
        <f>'CURVAS GBP'!AK37</f>
        <v>9.0343999999999994E-2</v>
      </c>
      <c r="M34" s="1">
        <f>'CURVAS GBP'!BG37</f>
        <v>46846</v>
      </c>
      <c r="N34" s="2">
        <f>'CURVAS GBP'!BH37</f>
        <v>0.15461</v>
      </c>
      <c r="O34" s="1">
        <f>'CURVAS GBP'!CC37</f>
        <v>46846</v>
      </c>
      <c r="P34" s="2">
        <f>'CURVAS GBP'!CD37</f>
        <v>0.28046100000000002</v>
      </c>
      <c r="Q34" s="1">
        <f>'CURVAS GBP'!CY37</f>
        <v>46846</v>
      </c>
      <c r="R34" s="2">
        <f>'CURVAS GBP'!CZ37</f>
        <v>0.28029700000000002</v>
      </c>
      <c r="S34" s="1">
        <f>'CURVAS GBP'!DU37</f>
        <v>46846</v>
      </c>
      <c r="T34" s="2">
        <f>'CURVAS GBP'!DV37</f>
        <v>5.7140999999999997E-2</v>
      </c>
    </row>
    <row r="35" spans="1:20" x14ac:dyDescent="0.25">
      <c r="A35" s="1">
        <f>'CURVAS GBP'!Y37</f>
        <v>46846</v>
      </c>
      <c r="B35" s="18">
        <f>'CURVAS GBP'!Z37</f>
        <v>0.99369868699999997</v>
      </c>
      <c r="C35" s="1">
        <f>'CURVAS GBP'!AV37</f>
        <v>46846</v>
      </c>
      <c r="D35" s="2">
        <f>'CURVAS GBP'!AW37</f>
        <v>0.98924390799999995</v>
      </c>
      <c r="E35" s="1">
        <f>'CURVAS GBP'!BR37</f>
        <v>46846</v>
      </c>
      <c r="F35" s="2">
        <f>'CURVAS GBP'!BS37</f>
        <v>0.98058614899999996</v>
      </c>
      <c r="G35" s="1">
        <f>'CURVAS GBP'!CN37</f>
        <v>46846</v>
      </c>
      <c r="H35" s="2">
        <f>'CURVAS GBP'!CO37</f>
        <v>0.98059734300000001</v>
      </c>
      <c r="I35" s="1">
        <f>'CURVAS GBP'!DJ37</f>
        <v>46846</v>
      </c>
      <c r="J35" s="2">
        <f>'CURVAS GBP'!DK37</f>
        <v>0.99600923699999999</v>
      </c>
      <c r="K35" s="1">
        <f>'CURVAS GBP'!AJ38</f>
        <v>46937</v>
      </c>
      <c r="L35" s="2">
        <f>'CURVAS GBP'!AK38</f>
        <v>9.9294999999999994E-2</v>
      </c>
      <c r="M35" s="1">
        <f>'CURVAS GBP'!BG38</f>
        <v>46937</v>
      </c>
      <c r="N35" s="2">
        <f>'CURVAS GBP'!BH38</f>
        <v>0.16403799999999999</v>
      </c>
      <c r="O35" s="1">
        <f>'CURVAS GBP'!CC38</f>
        <v>46937</v>
      </c>
      <c r="P35" s="2">
        <f>'CURVAS GBP'!CD38</f>
        <v>0.29094500000000001</v>
      </c>
      <c r="Q35" s="1">
        <f>'CURVAS GBP'!CY38</f>
        <v>46937</v>
      </c>
      <c r="R35" s="2">
        <f>'CURVAS GBP'!CZ38</f>
        <v>0.29089300000000001</v>
      </c>
      <c r="S35" s="1">
        <f>'CURVAS GBP'!DU38</f>
        <v>46937</v>
      </c>
      <c r="T35" s="2">
        <f>'CURVAS GBP'!DV38</f>
        <v>6.5324999999999994E-2</v>
      </c>
    </row>
    <row r="36" spans="1:20" x14ac:dyDescent="0.25">
      <c r="A36" s="1">
        <f>'CURVAS GBP'!Y38</f>
        <v>46937</v>
      </c>
      <c r="B36" s="18">
        <f>'CURVAS GBP'!Z38</f>
        <v>0.99283384900000005</v>
      </c>
      <c r="C36" s="1">
        <f>'CURVAS GBP'!AV38</f>
        <v>46937</v>
      </c>
      <c r="D36" s="2">
        <f>'CURVAS GBP'!AW38</f>
        <v>0.98819285899999998</v>
      </c>
      <c r="E36" s="1">
        <f>'CURVAS GBP'!BR38</f>
        <v>46937</v>
      </c>
      <c r="F36" s="2">
        <f>'CURVAS GBP'!BS38</f>
        <v>0.97916713499999997</v>
      </c>
      <c r="G36" s="1">
        <f>'CURVAS GBP'!CN38</f>
        <v>46937</v>
      </c>
      <c r="H36" s="2">
        <f>'CURVAS GBP'!CO38</f>
        <v>0.97917078999999996</v>
      </c>
      <c r="I36" s="1">
        <f>'CURVAS GBP'!DJ38</f>
        <v>46937</v>
      </c>
      <c r="J36" s="2">
        <f>'CURVAS GBP'!DK38</f>
        <v>0.99527891099999999</v>
      </c>
      <c r="K36" s="1">
        <f>'CURVAS GBP'!AJ39</f>
        <v>47028</v>
      </c>
      <c r="L36" s="2">
        <f>'CURVAS GBP'!AK39</f>
        <v>0.10817</v>
      </c>
      <c r="M36" s="1">
        <f>'CURVAS GBP'!BG39</f>
        <v>47028</v>
      </c>
      <c r="N36" s="2">
        <f>'CURVAS GBP'!BH39</f>
        <v>0.17340700000000001</v>
      </c>
      <c r="O36" s="1">
        <f>'CURVAS GBP'!CC39</f>
        <v>47028</v>
      </c>
      <c r="P36" s="2">
        <f>'CURVAS GBP'!CD39</f>
        <v>0.30113499999999999</v>
      </c>
      <c r="Q36" s="1">
        <f>'CURVAS GBP'!CY39</f>
        <v>47028</v>
      </c>
      <c r="R36" s="2">
        <f>'CURVAS GBP'!CZ39</f>
        <v>0.301292</v>
      </c>
      <c r="S36" s="1">
        <f>'CURVAS GBP'!DU39</f>
        <v>47028</v>
      </c>
      <c r="T36" s="2">
        <f>'CURVAS GBP'!DV39</f>
        <v>7.3563000000000003E-2</v>
      </c>
    </row>
    <row r="37" spans="1:20" x14ac:dyDescent="0.25">
      <c r="A37" s="1">
        <f>'CURVAS GBP'!Y39</f>
        <v>47028</v>
      </c>
      <c r="B37" s="18">
        <f>'CURVAS GBP'!Z39</f>
        <v>0.99192882500000001</v>
      </c>
      <c r="C37" s="1">
        <f>'CURVAS GBP'!AV39</f>
        <v>47028</v>
      </c>
      <c r="D37" s="2">
        <f>'CURVAS GBP'!AW39</f>
        <v>0.98709680700000002</v>
      </c>
      <c r="E37" s="1">
        <f>'CURVAS GBP'!BR39</f>
        <v>47028</v>
      </c>
      <c r="F37" s="2">
        <f>'CURVAS GBP'!BS39</f>
        <v>0.97771328099999999</v>
      </c>
      <c r="G37" s="1">
        <f>'CURVAS GBP'!CN39</f>
        <v>47028</v>
      </c>
      <c r="H37" s="2">
        <f>'CURVAS GBP'!CO39</f>
        <v>0.97770179700000004</v>
      </c>
      <c r="I37" s="1">
        <f>'CURVAS GBP'!DJ39</f>
        <v>47028</v>
      </c>
      <c r="J37" s="2">
        <f>'CURVAS GBP'!DK39</f>
        <v>0.994503005</v>
      </c>
      <c r="K37" s="1">
        <f>'CURVAS GBP'!AJ40</f>
        <v>47120</v>
      </c>
      <c r="L37" s="2">
        <f>'CURVAS GBP'!AK40</f>
        <v>0.116967</v>
      </c>
      <c r="M37" s="1">
        <f>'CURVAS GBP'!BG40</f>
        <v>47120</v>
      </c>
      <c r="N37" s="2">
        <f>'CURVAS GBP'!BH40</f>
        <v>0.18275</v>
      </c>
      <c r="O37" s="1">
        <f>'CURVAS GBP'!CC40</f>
        <v>47120</v>
      </c>
      <c r="P37" s="2">
        <f>'CURVAS GBP'!CD40</f>
        <v>0.31118699999999999</v>
      </c>
      <c r="Q37" s="1">
        <f>'CURVAS GBP'!CY40</f>
        <v>47120</v>
      </c>
      <c r="R37" s="2">
        <f>'CURVAS GBP'!CZ40</f>
        <v>0.31157699999999999</v>
      </c>
      <c r="S37" s="1">
        <f>'CURVAS GBP'!DU40</f>
        <v>47120</v>
      </c>
      <c r="T37" s="2">
        <f>'CURVAS GBP'!DV40</f>
        <v>8.1846000000000002E-2</v>
      </c>
    </row>
    <row r="38" spans="1:20" x14ac:dyDescent="0.25">
      <c r="A38" s="1">
        <f>'CURVAS GBP'!Y40</f>
        <v>47120</v>
      </c>
      <c r="B38" s="18">
        <f>'CURVAS GBP'!Z40</f>
        <v>0.99098680400000005</v>
      </c>
      <c r="C38" s="1">
        <f>'CURVAS GBP'!AV40</f>
        <v>47120</v>
      </c>
      <c r="D38" s="2">
        <f>'CURVAS GBP'!AW40</f>
        <v>0.98595810100000003</v>
      </c>
      <c r="E38" s="1">
        <f>'CURVAS GBP'!BR40</f>
        <v>47120</v>
      </c>
      <c r="F38" s="2">
        <f>'CURVAS GBP'!BS40</f>
        <v>0.97622256699999999</v>
      </c>
      <c r="G38" s="1">
        <f>'CURVAS GBP'!CN40</f>
        <v>47120</v>
      </c>
      <c r="H38" s="2">
        <f>'CURVAS GBP'!CO40</f>
        <v>0.97619316599999995</v>
      </c>
      <c r="I38" s="1">
        <f>'CURVAS GBP'!DJ40</f>
        <v>47120</v>
      </c>
      <c r="J38" s="2">
        <f>'CURVAS GBP'!DK40</f>
        <v>0.99368344799999997</v>
      </c>
      <c r="K38" s="1">
        <f>'CURVAS GBP'!AJ41</f>
        <v>47210</v>
      </c>
      <c r="L38" s="2">
        <f>'CURVAS GBP'!AK41</f>
        <v>0.12565499999999999</v>
      </c>
      <c r="M38" s="1">
        <f>'CURVAS GBP'!BG41</f>
        <v>47210</v>
      </c>
      <c r="N38" s="2">
        <f>'CURVAS GBP'!BH41</f>
        <v>0.19203999999999999</v>
      </c>
      <c r="O38" s="1">
        <f>'CURVAS GBP'!CC41</f>
        <v>47210</v>
      </c>
      <c r="P38" s="2">
        <f>'CURVAS GBP'!CD41</f>
        <v>0.32114399999999999</v>
      </c>
      <c r="Q38" s="1">
        <f>'CURVAS GBP'!CY41</f>
        <v>47210</v>
      </c>
      <c r="R38" s="2">
        <f>'CURVAS GBP'!CZ41</f>
        <v>0.32172600000000001</v>
      </c>
      <c r="S38" s="1">
        <f>'CURVAS GBP'!DU41</f>
        <v>47210</v>
      </c>
      <c r="T38" s="2">
        <f>'CURVAS GBP'!DV41</f>
        <v>9.0149000000000007E-2</v>
      </c>
    </row>
    <row r="39" spans="1:20" x14ac:dyDescent="0.25">
      <c r="A39" s="1">
        <f>'CURVAS GBP'!Y41</f>
        <v>47210</v>
      </c>
      <c r="B39" s="18">
        <f>'CURVAS GBP'!Z41</f>
        <v>0.99001097800000004</v>
      </c>
      <c r="C39" s="1">
        <f>'CURVAS GBP'!AV41</f>
        <v>47210</v>
      </c>
      <c r="D39" s="2">
        <f>'CURVAS GBP'!AW41</f>
        <v>0.98477908700000005</v>
      </c>
      <c r="E39" s="1">
        <f>'CURVAS GBP'!BR41</f>
        <v>47210</v>
      </c>
      <c r="F39" s="2">
        <f>'CURVAS GBP'!BS41</f>
        <v>0.97469297300000002</v>
      </c>
      <c r="G39" s="1">
        <f>'CURVAS GBP'!CN41</f>
        <v>47210</v>
      </c>
      <c r="H39" s="2">
        <f>'CURVAS GBP'!CO41</f>
        <v>0.97464770300000003</v>
      </c>
      <c r="I39" s="1">
        <f>'CURVAS GBP'!DJ41</f>
        <v>47210</v>
      </c>
      <c r="J39" s="2">
        <f>'CURVAS GBP'!DK41</f>
        <v>0.99282216599999995</v>
      </c>
      <c r="K39" s="1">
        <f>'CURVAS GBP'!AJ42</f>
        <v>47301</v>
      </c>
      <c r="L39" s="2">
        <f>'CURVAS GBP'!AK42</f>
        <v>0.134126</v>
      </c>
      <c r="M39" s="1">
        <f>'CURVAS GBP'!BG42</f>
        <v>47301</v>
      </c>
      <c r="N39" s="2">
        <f>'CURVAS GBP'!BH42</f>
        <v>0.201152</v>
      </c>
      <c r="O39" s="1">
        <f>'CURVAS GBP'!CC42</f>
        <v>47301</v>
      </c>
      <c r="P39" s="2">
        <f>'CURVAS GBP'!CD42</f>
        <v>0.330926</v>
      </c>
      <c r="Q39" s="1">
        <f>'CURVAS GBP'!CY42</f>
        <v>47301</v>
      </c>
      <c r="R39" s="2">
        <f>'CURVAS GBP'!CZ42</f>
        <v>0.331619</v>
      </c>
      <c r="S39" s="1">
        <f>'CURVAS GBP'!DU42</f>
        <v>47301</v>
      </c>
      <c r="T39" s="2">
        <f>'CURVAS GBP'!DV42</f>
        <v>9.8358000000000001E-2</v>
      </c>
    </row>
    <row r="40" spans="1:20" x14ac:dyDescent="0.25">
      <c r="A40" s="1">
        <f>'CURVAS GBP'!Y42</f>
        <v>47301</v>
      </c>
      <c r="B40" s="18">
        <f>'CURVAS GBP'!Z42</f>
        <v>0.98901473600000001</v>
      </c>
      <c r="C40" s="1">
        <f>'CURVAS GBP'!AV42</f>
        <v>47301</v>
      </c>
      <c r="D40" s="2">
        <f>'CURVAS GBP'!AW42</f>
        <v>0.98357589499999998</v>
      </c>
      <c r="E40" s="1">
        <f>'CURVAS GBP'!BR42</f>
        <v>47301</v>
      </c>
      <c r="F40" s="2">
        <f>'CURVAS GBP'!BS42</f>
        <v>0.97314039699999999</v>
      </c>
      <c r="G40" s="1">
        <f>'CURVAS GBP'!CN42</f>
        <v>47301</v>
      </c>
      <c r="H40" s="2">
        <f>'CURVAS GBP'!CO42</f>
        <v>0.97308501400000003</v>
      </c>
      <c r="I40" s="1">
        <f>'CURVAS GBP'!DJ42</f>
        <v>47301</v>
      </c>
      <c r="J40" s="2">
        <f>'CURVAS GBP'!DK42</f>
        <v>0.99193097100000005</v>
      </c>
      <c r="K40" s="1">
        <f>'CURVAS GBP'!AJ43</f>
        <v>47393</v>
      </c>
      <c r="L40" s="2">
        <f>'CURVAS GBP'!AK43</f>
        <v>0.14269599999999999</v>
      </c>
      <c r="M40" s="1">
        <f>'CURVAS GBP'!BG43</f>
        <v>47393</v>
      </c>
      <c r="N40" s="2">
        <f>'CURVAS GBP'!BH43</f>
        <v>0.21035599999999999</v>
      </c>
      <c r="O40" s="1">
        <f>'CURVAS GBP'!CC43</f>
        <v>47393</v>
      </c>
      <c r="P40" s="2">
        <f>'CURVAS GBP'!CD43</f>
        <v>0.340866</v>
      </c>
      <c r="Q40" s="1">
        <f>'CURVAS GBP'!CY43</f>
        <v>47393</v>
      </c>
      <c r="R40" s="2">
        <f>'CURVAS GBP'!CZ43</f>
        <v>0.34161000000000002</v>
      </c>
      <c r="S40" s="1">
        <f>'CURVAS GBP'!DU43</f>
        <v>47393</v>
      </c>
      <c r="T40" s="2">
        <f>'CURVAS GBP'!DV43</f>
        <v>0.106741</v>
      </c>
    </row>
    <row r="41" spans="1:20" x14ac:dyDescent="0.25">
      <c r="A41" s="1">
        <f>'CURVAS GBP'!Y43</f>
        <v>47393</v>
      </c>
      <c r="B41" s="18">
        <f>'CURVAS GBP'!Z43</f>
        <v>0.987962275</v>
      </c>
      <c r="C41" s="1">
        <f>'CURVAS GBP'!AV43</f>
        <v>47393</v>
      </c>
      <c r="D41" s="2">
        <f>'CURVAS GBP'!AW43</f>
        <v>0.98231126899999999</v>
      </c>
      <c r="E41" s="1">
        <f>'CURVAS GBP'!BR43</f>
        <v>47393</v>
      </c>
      <c r="F41" s="2">
        <f>'CURVAS GBP'!BS43</f>
        <v>0.97151262800000004</v>
      </c>
      <c r="G41" s="1">
        <f>'CURVAS GBP'!CN43</f>
        <v>47393</v>
      </c>
      <c r="H41" s="2">
        <f>'CURVAS GBP'!CO43</f>
        <v>0.97145146599999999</v>
      </c>
      <c r="I41" s="1">
        <f>'CURVAS GBP'!DJ43</f>
        <v>47393</v>
      </c>
      <c r="J41" s="2">
        <f>'CURVAS GBP'!DK43</f>
        <v>0.99098012300000005</v>
      </c>
      <c r="K41" s="1">
        <f>'CURVAS GBP'!AJ44</f>
        <v>47485</v>
      </c>
      <c r="L41" s="2">
        <f>'CURVAS GBP'!AK44</f>
        <v>0.15112999999999999</v>
      </c>
      <c r="M41" s="1">
        <f>'CURVAS GBP'!BG44</f>
        <v>47485</v>
      </c>
      <c r="N41" s="2">
        <f>'CURVAS GBP'!BH44</f>
        <v>0.21931700000000001</v>
      </c>
      <c r="O41" s="1">
        <f>'CURVAS GBP'!CC44</f>
        <v>47485</v>
      </c>
      <c r="P41" s="2">
        <f>'CURVAS GBP'!CD44</f>
        <v>0.35063699999999998</v>
      </c>
      <c r="Q41" s="1">
        <f>'CURVAS GBP'!CY44</f>
        <v>47485</v>
      </c>
      <c r="R41" s="2">
        <f>'CURVAS GBP'!CZ44</f>
        <v>0.35140300000000002</v>
      </c>
      <c r="S41" s="1">
        <f>'CURVAS GBP'!DU44</f>
        <v>47485</v>
      </c>
      <c r="T41" s="2">
        <f>'CURVAS GBP'!DV44</f>
        <v>0.115023</v>
      </c>
    </row>
    <row r="42" spans="1:20" x14ac:dyDescent="0.25">
      <c r="A42" s="1">
        <f>'CURVAS GBP'!Y44</f>
        <v>47485</v>
      </c>
      <c r="B42" s="18">
        <f>'CURVAS GBP'!Z44</f>
        <v>0.98688423800000002</v>
      </c>
      <c r="C42" s="1">
        <f>'CURVAS GBP'!AV44</f>
        <v>47485</v>
      </c>
      <c r="D42" s="2">
        <f>'CURVAS GBP'!AW44</f>
        <v>0.98102955300000005</v>
      </c>
      <c r="E42" s="1">
        <f>'CURVAS GBP'!BR44</f>
        <v>47485</v>
      </c>
      <c r="F42" s="2">
        <f>'CURVAS GBP'!BS44</f>
        <v>0.96986273899999997</v>
      </c>
      <c r="G42" s="1">
        <f>'CURVAS GBP'!CN44</f>
        <v>47485</v>
      </c>
      <c r="H42" s="2">
        <f>'CURVAS GBP'!CO44</f>
        <v>0.96979800999999999</v>
      </c>
      <c r="I42" s="1">
        <f>'CURVAS GBP'!DJ44</f>
        <v>47485</v>
      </c>
      <c r="J42" s="2">
        <f>'CURVAS GBP'!DK44</f>
        <v>0.99000028900000003</v>
      </c>
      <c r="K42" s="1">
        <f>'CURVAS GBP'!AJ45</f>
        <v>47575</v>
      </c>
      <c r="L42" s="2">
        <f>'CURVAS GBP'!AK45</f>
        <v>0.15984000000000001</v>
      </c>
      <c r="M42" s="1">
        <f>'CURVAS GBP'!BG45</f>
        <v>47575</v>
      </c>
      <c r="N42" s="2">
        <f>'CURVAS GBP'!BH45</f>
        <v>0.22839499999999999</v>
      </c>
      <c r="O42" s="1">
        <f>'CURVAS GBP'!CC45</f>
        <v>47575</v>
      </c>
      <c r="P42" s="2">
        <f>'CURVAS GBP'!CD45</f>
        <v>0.36066799999999999</v>
      </c>
      <c r="Q42" s="1">
        <f>'CURVAS GBP'!CY45</f>
        <v>47575</v>
      </c>
      <c r="R42" s="2">
        <f>'CURVAS GBP'!CZ45</f>
        <v>0.36145899999999997</v>
      </c>
      <c r="S42" s="1">
        <f>'CURVAS GBP'!DU45</f>
        <v>47575</v>
      </c>
      <c r="T42" s="2">
        <f>'CURVAS GBP'!DV45</f>
        <v>0.123566</v>
      </c>
    </row>
    <row r="43" spans="1:20" x14ac:dyDescent="0.25">
      <c r="A43" s="1">
        <f>'CURVAS GBP'!Y45</f>
        <v>47575</v>
      </c>
      <c r="B43" s="18">
        <f>'CURVAS GBP'!Z45</f>
        <v>0.98572870000000001</v>
      </c>
      <c r="C43" s="1">
        <f>'CURVAS GBP'!AV45</f>
        <v>47575</v>
      </c>
      <c r="D43" s="2">
        <f>'CURVAS GBP'!AW45</f>
        <v>0.97967727500000001</v>
      </c>
      <c r="E43" s="1">
        <f>'CURVAS GBP'!BR45</f>
        <v>47575</v>
      </c>
      <c r="F43" s="2">
        <f>'CURVAS GBP'!BS45</f>
        <v>0.96811757700000001</v>
      </c>
      <c r="G43" s="1">
        <f>'CURVAS GBP'!CN45</f>
        <v>47575</v>
      </c>
      <c r="H43" s="2">
        <f>'CURVAS GBP'!CO45</f>
        <v>0.96804888499999997</v>
      </c>
      <c r="I43" s="1">
        <f>'CURVAS GBP'!DJ45</f>
        <v>47575</v>
      </c>
      <c r="J43" s="2">
        <f>'CURVAS GBP'!DK45</f>
        <v>0.98894742199999996</v>
      </c>
      <c r="K43" s="1">
        <f>'CURVAS GBP'!AJ46</f>
        <v>47666</v>
      </c>
      <c r="L43" s="2">
        <f>'CURVAS GBP'!AK46</f>
        <v>0.16800699999999999</v>
      </c>
      <c r="M43" s="1">
        <f>'CURVAS GBP'!BG46</f>
        <v>47666</v>
      </c>
      <c r="N43" s="2">
        <f>'CURVAS GBP'!BH46</f>
        <v>0.236709</v>
      </c>
      <c r="O43" s="1">
        <f>'CURVAS GBP'!CC46</f>
        <v>47666</v>
      </c>
      <c r="P43" s="2">
        <f>'CURVAS GBP'!CD46</f>
        <v>0.36998900000000001</v>
      </c>
      <c r="Q43" s="1">
        <f>'CURVAS GBP'!CY46</f>
        <v>47666</v>
      </c>
      <c r="R43" s="2">
        <f>'CURVAS GBP'!CZ46</f>
        <v>0.37082300000000001</v>
      </c>
      <c r="S43" s="1">
        <f>'CURVAS GBP'!DU46</f>
        <v>47666</v>
      </c>
      <c r="T43" s="2">
        <f>'CURVAS GBP'!DV46</f>
        <v>0.13154199999999999</v>
      </c>
    </row>
    <row r="44" spans="1:20" x14ac:dyDescent="0.25">
      <c r="A44" s="1">
        <f>'CURVAS GBP'!Y46</f>
        <v>47666</v>
      </c>
      <c r="B44" s="18">
        <f>'CURVAS GBP'!Z46</f>
        <v>0.984607012</v>
      </c>
      <c r="C44" s="1">
        <f>'CURVAS GBP'!AV46</f>
        <v>47666</v>
      </c>
      <c r="D44" s="2">
        <f>'CURVAS GBP'!AW46</f>
        <v>0.97838833400000003</v>
      </c>
      <c r="E44" s="1">
        <f>'CURVAS GBP'!BR46</f>
        <v>47666</v>
      </c>
      <c r="F44" s="2">
        <f>'CURVAS GBP'!BS46</f>
        <v>0.96644783000000001</v>
      </c>
      <c r="G44" s="1">
        <f>'CURVAS GBP'!CN46</f>
        <v>47666</v>
      </c>
      <c r="H44" s="2">
        <f>'CURVAS GBP'!CO46</f>
        <v>0.96637359599999995</v>
      </c>
      <c r="I44" s="1">
        <f>'CURVAS GBP'!DJ46</f>
        <v>47666</v>
      </c>
      <c r="J44" s="2">
        <f>'CURVAS GBP'!DK46</f>
        <v>0.98792556799999998</v>
      </c>
      <c r="K44" s="1">
        <f>'CURVAS GBP'!AJ47</f>
        <v>47758</v>
      </c>
      <c r="L44" s="2">
        <f>'CURVAS GBP'!AK47</f>
        <v>0.1764</v>
      </c>
      <c r="M44" s="1">
        <f>'CURVAS GBP'!BG47</f>
        <v>47758</v>
      </c>
      <c r="N44" s="2">
        <f>'CURVAS GBP'!BH47</f>
        <v>0.24512100000000001</v>
      </c>
      <c r="O44" s="1">
        <f>'CURVAS GBP'!CC47</f>
        <v>47758</v>
      </c>
      <c r="P44" s="2">
        <f>'CURVAS GBP'!CD47</f>
        <v>0.37949699999999997</v>
      </c>
      <c r="Q44" s="1">
        <f>'CURVAS GBP'!CY47</f>
        <v>47758</v>
      </c>
      <c r="R44" s="2">
        <f>'CURVAS GBP'!CZ47</f>
        <v>0.38037700000000002</v>
      </c>
      <c r="S44" s="1">
        <f>'CURVAS GBP'!DU47</f>
        <v>47758</v>
      </c>
      <c r="T44" s="2">
        <f>'CURVAS GBP'!DV47</f>
        <v>0.139707</v>
      </c>
    </row>
    <row r="45" spans="1:20" x14ac:dyDescent="0.25">
      <c r="A45" s="1">
        <f>'CURVAS GBP'!Y47</f>
        <v>47758</v>
      </c>
      <c r="B45" s="18">
        <f>'CURVAS GBP'!Z47</f>
        <v>0.98341277800000004</v>
      </c>
      <c r="C45" s="1">
        <f>'CURVAS GBP'!AV47</f>
        <v>47758</v>
      </c>
      <c r="D45" s="2">
        <f>'CURVAS GBP'!AW47</f>
        <v>0.97703331500000001</v>
      </c>
      <c r="E45" s="1">
        <f>'CURVAS GBP'!BR47</f>
        <v>47758</v>
      </c>
      <c r="F45" s="2">
        <f>'CURVAS GBP'!BS47</f>
        <v>0.96469079499999999</v>
      </c>
      <c r="G45" s="1">
        <f>'CURVAS GBP'!CN47</f>
        <v>47758</v>
      </c>
      <c r="H45" s="2">
        <f>'CURVAS GBP'!CO47</f>
        <v>0.96461048900000002</v>
      </c>
      <c r="I45" s="1">
        <f>'CURVAS GBP'!DJ47</f>
        <v>47758</v>
      </c>
      <c r="J45" s="2">
        <f>'CURVAS GBP'!DK47</f>
        <v>0.98683785000000002</v>
      </c>
      <c r="K45" s="1">
        <f>'CURVAS GBP'!AJ48</f>
        <v>47850</v>
      </c>
      <c r="L45" s="2">
        <f>'CURVAS GBP'!AK48</f>
        <v>0.18492600000000001</v>
      </c>
      <c r="M45" s="1">
        <f>'CURVAS GBP'!BG48</f>
        <v>47850</v>
      </c>
      <c r="N45" s="2">
        <f>'CURVAS GBP'!BH48</f>
        <v>0.25362099999999999</v>
      </c>
      <c r="O45" s="1">
        <f>'CURVAS GBP'!CC48</f>
        <v>47850</v>
      </c>
      <c r="P45" s="2">
        <f>'CURVAS GBP'!CD48</f>
        <v>0.38910600000000001</v>
      </c>
      <c r="Q45" s="1">
        <f>'CURVAS GBP'!CY48</f>
        <v>47850</v>
      </c>
      <c r="R45" s="2">
        <f>'CURVAS GBP'!CZ48</f>
        <v>0.39000899999999999</v>
      </c>
      <c r="S45" s="1">
        <f>'CURVAS GBP'!DU48</f>
        <v>47850</v>
      </c>
      <c r="T45" s="2">
        <f>'CURVAS GBP'!DV48</f>
        <v>0.14798500000000001</v>
      </c>
    </row>
    <row r="46" spans="1:20" x14ac:dyDescent="0.25">
      <c r="A46" s="1">
        <f>'CURVAS GBP'!Y48</f>
        <v>47850</v>
      </c>
      <c r="B46" s="18">
        <f>'CURVAS GBP'!Z48</f>
        <v>0.98215141100000003</v>
      </c>
      <c r="C46" s="1">
        <f>'CURVAS GBP'!AV48</f>
        <v>47850</v>
      </c>
      <c r="D46" s="2">
        <f>'CURVAS GBP'!AW48</f>
        <v>0.97561076300000005</v>
      </c>
      <c r="E46" s="1">
        <f>'CURVAS GBP'!BR48</f>
        <v>47850</v>
      </c>
      <c r="F46" s="2">
        <f>'CURVAS GBP'!BS48</f>
        <v>0.96285135799999999</v>
      </c>
      <c r="G46" s="1">
        <f>'CURVAS GBP'!CN48</f>
        <v>47850</v>
      </c>
      <c r="H46" s="2">
        <f>'CURVAS GBP'!CO48</f>
        <v>0.96276692900000005</v>
      </c>
      <c r="I46" s="1">
        <f>'CURVAS GBP'!DJ48</f>
        <v>47850</v>
      </c>
      <c r="J46" s="2">
        <f>'CURVAS GBP'!DK48</f>
        <v>0.98568858699999995</v>
      </c>
      <c r="K46" s="1">
        <f>'CURVAS GBP'!AJ49</f>
        <v>47940</v>
      </c>
      <c r="L46" s="2">
        <f>'CURVAS GBP'!AK49</f>
        <v>0.19305</v>
      </c>
      <c r="M46" s="1">
        <f>'CURVAS GBP'!BG49</f>
        <v>47940</v>
      </c>
      <c r="N46" s="2">
        <f>'CURVAS GBP'!BH49</f>
        <v>0.26176199999999999</v>
      </c>
      <c r="O46" s="1">
        <f>'CURVAS GBP'!CC49</f>
        <v>47940</v>
      </c>
      <c r="P46" s="2">
        <f>'CURVAS GBP'!CD49</f>
        <v>0.39823599999999998</v>
      </c>
      <c r="Q46" s="1">
        <f>'CURVAS GBP'!CY49</f>
        <v>47940</v>
      </c>
      <c r="R46" s="2">
        <f>'CURVAS GBP'!CZ49</f>
        <v>0.39911200000000002</v>
      </c>
      <c r="S46" s="1">
        <f>'CURVAS GBP'!DU49</f>
        <v>47940</v>
      </c>
      <c r="T46" s="2">
        <f>'CURVAS GBP'!DV49</f>
        <v>0.15586900000000001</v>
      </c>
    </row>
    <row r="47" spans="1:20" x14ac:dyDescent="0.25">
      <c r="A47" s="1">
        <f>'CURVAS GBP'!Y49</f>
        <v>47940</v>
      </c>
      <c r="B47" s="18">
        <f>'CURVAS GBP'!Z49</f>
        <v>0.98089841</v>
      </c>
      <c r="C47" s="1">
        <f>'CURVAS GBP'!AV49</f>
        <v>47940</v>
      </c>
      <c r="D47" s="2">
        <f>'CURVAS GBP'!AW49</f>
        <v>0.97419674999999994</v>
      </c>
      <c r="E47" s="1">
        <f>'CURVAS GBP'!BR49</f>
        <v>47940</v>
      </c>
      <c r="F47" s="2">
        <f>'CURVAS GBP'!BS49</f>
        <v>0.96103489600000003</v>
      </c>
      <c r="G47" s="1">
        <f>'CURVAS GBP'!CN49</f>
        <v>47940</v>
      </c>
      <c r="H47" s="2">
        <f>'CURVAS GBP'!CO49</f>
        <v>0.96095105599999997</v>
      </c>
      <c r="I47" s="1">
        <f>'CURVAS GBP'!DJ49</f>
        <v>47940</v>
      </c>
      <c r="J47" s="2">
        <f>'CURVAS GBP'!DK49</f>
        <v>0.98454592600000002</v>
      </c>
      <c r="K47" s="1">
        <f>'CURVAS GBP'!AJ50</f>
        <v>48673</v>
      </c>
      <c r="L47" s="2">
        <f>'CURVAS GBP'!AK50</f>
        <v>0.24882000000000001</v>
      </c>
      <c r="M47" s="1">
        <f>'CURVAS GBP'!BG50</f>
        <v>48673</v>
      </c>
      <c r="N47" s="2">
        <f>'CURVAS GBP'!BH50</f>
        <v>0.31980199999999998</v>
      </c>
      <c r="O47" s="1">
        <f>'CURVAS GBP'!CC50</f>
        <v>48673</v>
      </c>
      <c r="P47" s="2">
        <f>'CURVAS GBP'!CD50</f>
        <v>0.46070299999999997</v>
      </c>
      <c r="Q47" s="1">
        <f>'CURVAS GBP'!CY50</f>
        <v>48673</v>
      </c>
      <c r="R47" s="2">
        <f>'CURVAS GBP'!CZ50</f>
        <v>0.46005000000000001</v>
      </c>
      <c r="S47" s="1">
        <f>'CURVAS GBP'!DU50</f>
        <v>48673</v>
      </c>
      <c r="T47" s="2">
        <f>'CURVAS GBP'!DV50</f>
        <v>0.210091</v>
      </c>
    </row>
    <row r="48" spans="1:20" x14ac:dyDescent="0.25">
      <c r="A48" s="1">
        <f>'CURVAS GBP'!Y50</f>
        <v>48673</v>
      </c>
      <c r="B48" s="18">
        <f>'CURVAS GBP'!Z50</f>
        <v>0.97061896800000003</v>
      </c>
      <c r="C48" s="1">
        <f>'CURVAS GBP'!AV50</f>
        <v>48673</v>
      </c>
      <c r="D48" s="2">
        <f>'CURVAS GBP'!AW50</f>
        <v>0.96240972199999997</v>
      </c>
      <c r="E48" s="1">
        <f>'CURVAS GBP'!BR50</f>
        <v>48673</v>
      </c>
      <c r="F48" s="2">
        <f>'CURVAS GBP'!BS50</f>
        <v>0.94633619000000002</v>
      </c>
      <c r="G48" s="1">
        <f>'CURVAS GBP'!CN50</f>
        <v>48673</v>
      </c>
      <c r="H48" s="2">
        <f>'CURVAS GBP'!CO50</f>
        <v>0.94641000500000005</v>
      </c>
      <c r="I48" s="1">
        <f>'CURVAS GBP'!DJ50</f>
        <v>48673</v>
      </c>
      <c r="J48" s="2">
        <f>'CURVAS GBP'!DK50</f>
        <v>0.97512997000000001</v>
      </c>
      <c r="K48" s="1">
        <f>'CURVAS GBP'!AJ51</f>
        <v>49767</v>
      </c>
      <c r="L48" s="2">
        <f>'CURVAS GBP'!AK51</f>
        <v>0.308618</v>
      </c>
      <c r="M48" s="1">
        <f>'CURVAS GBP'!BG51</f>
        <v>49767</v>
      </c>
      <c r="N48" s="2">
        <f>'CURVAS GBP'!BH51</f>
        <v>0.38129200000000002</v>
      </c>
      <c r="O48" s="1">
        <f>'CURVAS GBP'!CC51</f>
        <v>49767</v>
      </c>
      <c r="P48" s="2">
        <f>'CURVAS GBP'!CD51</f>
        <v>0.52724899999999997</v>
      </c>
      <c r="Q48" s="1">
        <f>'CURVAS GBP'!CY51</f>
        <v>49767</v>
      </c>
      <c r="R48" s="2">
        <f>'CURVAS GBP'!CZ51</f>
        <v>0.52620400000000001</v>
      </c>
      <c r="S48" s="1">
        <f>'CURVAS GBP'!DU51</f>
        <v>49767</v>
      </c>
      <c r="T48" s="2">
        <f>'CURVAS GBP'!DV51</f>
        <v>0.26805400000000001</v>
      </c>
    </row>
    <row r="49" spans="1:20" x14ac:dyDescent="0.25">
      <c r="A49" s="1">
        <f>'CURVAS GBP'!Y51</f>
        <v>49767</v>
      </c>
      <c r="B49" s="18">
        <f>'CURVAS GBP'!Z51</f>
        <v>0.95483057100000002</v>
      </c>
      <c r="C49" s="1">
        <f>'CURVAS GBP'!AV51</f>
        <v>49767</v>
      </c>
      <c r="D49" s="2">
        <f>'CURVAS GBP'!AW51</f>
        <v>0.94451380399999996</v>
      </c>
      <c r="E49" s="1">
        <f>'CURVAS GBP'!BR51</f>
        <v>49767</v>
      </c>
      <c r="F49" s="2">
        <f>'CURVAS GBP'!BS51</f>
        <v>0.92415119300000004</v>
      </c>
      <c r="G49" s="1">
        <f>'CURVAS GBP'!CN51</f>
        <v>49767</v>
      </c>
      <c r="H49" s="2">
        <f>'CURVAS GBP'!CO51</f>
        <v>0.92429525800000001</v>
      </c>
      <c r="I49" s="1">
        <f>'CURVAS GBP'!DJ51</f>
        <v>49767</v>
      </c>
      <c r="J49" s="2">
        <f>'CURVAS GBP'!DK51</f>
        <v>0.96064114</v>
      </c>
      <c r="K49" s="1">
        <f>'CURVAS GBP'!AJ52</f>
        <v>51593</v>
      </c>
      <c r="L49" s="2">
        <f>'CURVAS GBP'!AK52</f>
        <v>0.35338399999999998</v>
      </c>
      <c r="M49" s="1">
        <f>'CURVAS GBP'!BG52</f>
        <v>51593</v>
      </c>
      <c r="N49" s="2">
        <f>'CURVAS GBP'!BH52</f>
        <v>0.42723100000000003</v>
      </c>
      <c r="O49" s="1">
        <f>'CURVAS GBP'!CC52</f>
        <v>51593</v>
      </c>
      <c r="P49" s="2">
        <f>'CURVAS GBP'!CD52</f>
        <v>0.57855599999999996</v>
      </c>
      <c r="Q49" s="1">
        <f>'CURVAS GBP'!CY52</f>
        <v>51593</v>
      </c>
      <c r="R49" s="2">
        <f>'CURVAS GBP'!CZ52</f>
        <v>0.58082</v>
      </c>
      <c r="S49" s="1">
        <f>'CURVAS GBP'!DU52</f>
        <v>51593</v>
      </c>
      <c r="T49" s="2">
        <f>'CURVAS GBP'!DV52</f>
        <v>0.31181399999999998</v>
      </c>
    </row>
    <row r="50" spans="1:20" x14ac:dyDescent="0.25">
      <c r="A50" s="1">
        <f>'CURVAS GBP'!Y52</f>
        <v>51593</v>
      </c>
      <c r="B50" s="18">
        <f>'CURVAS GBP'!Z52</f>
        <v>0.93187906799999998</v>
      </c>
      <c r="C50" s="1">
        <f>'CURVAS GBP'!AV52</f>
        <v>51593</v>
      </c>
      <c r="D50" s="2">
        <f>'CURVAS GBP'!AW52</f>
        <v>0.91826958599999997</v>
      </c>
      <c r="E50" s="1">
        <f>'CURVAS GBP'!BR52</f>
        <v>51593</v>
      </c>
      <c r="F50" s="2">
        <f>'CURVAS GBP'!BS52</f>
        <v>0.89102956799999999</v>
      </c>
      <c r="G50" s="1">
        <f>'CURVAS GBP'!CN52</f>
        <v>51593</v>
      </c>
      <c r="H50" s="2">
        <f>'CURVAS GBP'!CO52</f>
        <v>0.89062852100000001</v>
      </c>
      <c r="I50" s="1">
        <f>'CURVAS GBP'!DJ52</f>
        <v>51593</v>
      </c>
      <c r="J50" s="2">
        <f>'CURVAS GBP'!DK52</f>
        <v>0.93963308400000001</v>
      </c>
      <c r="K50" s="1">
        <f>'CURVAS GBP'!AJ53</f>
        <v>53419</v>
      </c>
      <c r="L50" s="2">
        <f>'CURVAS GBP'!AK53</f>
        <v>0.36102600000000001</v>
      </c>
      <c r="M50" s="1">
        <f>'CURVAS GBP'!BG53</f>
        <v>53419</v>
      </c>
      <c r="N50" s="2">
        <f>'CURVAS GBP'!BH53</f>
        <v>0.43579899999999999</v>
      </c>
      <c r="O50" s="1">
        <f>'CURVAS GBP'!CC53</f>
        <v>53419</v>
      </c>
      <c r="P50" s="2">
        <f>'CURVAS GBP'!CD53</f>
        <v>0.58895500000000001</v>
      </c>
      <c r="Q50" s="1">
        <f>'CURVAS GBP'!CY53</f>
        <v>53419</v>
      </c>
      <c r="R50" s="2">
        <f>'CURVAS GBP'!CZ53</f>
        <v>0.58750100000000005</v>
      </c>
      <c r="S50" s="1">
        <f>'CURVAS GBP'!DU53</f>
        <v>53419</v>
      </c>
      <c r="T50" s="2">
        <f>'CURVAS GBP'!DV53</f>
        <v>0.31934000000000001</v>
      </c>
    </row>
    <row r="51" spans="1:20" x14ac:dyDescent="0.25">
      <c r="A51" s="1">
        <f>'CURVAS GBP'!Y53</f>
        <v>53419</v>
      </c>
      <c r="B51" s="18">
        <f>'CURVAS GBP'!Z53</f>
        <v>0.91386337500000003</v>
      </c>
      <c r="C51" s="1">
        <f>'CURVAS GBP'!AV53</f>
        <v>53419</v>
      </c>
      <c r="D51" s="2">
        <f>'CURVAS GBP'!AW53</f>
        <v>0.89700915699999995</v>
      </c>
      <c r="E51" s="1">
        <f>'CURVAS GBP'!BR53</f>
        <v>53419</v>
      </c>
      <c r="F51" s="2">
        <f>'CURVAS GBP'!BS53</f>
        <v>0.863488594</v>
      </c>
      <c r="G51" s="1">
        <f>'CURVAS GBP'!CN53</f>
        <v>53419</v>
      </c>
      <c r="H51" s="2">
        <f>'CURVAS GBP'!CO53</f>
        <v>0.86380054100000003</v>
      </c>
      <c r="I51" s="1">
        <f>'CURVAS GBP'!DJ53</f>
        <v>53419</v>
      </c>
      <c r="J51" s="2">
        <f>'CURVAS GBP'!DK53</f>
        <v>0.92340231900000003</v>
      </c>
      <c r="K51" s="1">
        <f>'CURVAS GBP'!AJ54</f>
        <v>55246</v>
      </c>
      <c r="L51" s="2">
        <f>'CURVAS GBP'!AK54</f>
        <v>0.34978399999999998</v>
      </c>
      <c r="M51" s="1">
        <f>'CURVAS GBP'!BG54</f>
        <v>55246</v>
      </c>
      <c r="N51" s="2">
        <f>'CURVAS GBP'!BH54</f>
        <v>0.424321</v>
      </c>
      <c r="O51" s="1">
        <f>'CURVAS GBP'!CC54</f>
        <v>55246</v>
      </c>
      <c r="P51" s="2">
        <f>'CURVAS GBP'!CD54</f>
        <v>0.57900799999999997</v>
      </c>
      <c r="Q51" s="1">
        <f>'CURVAS GBP'!CY54</f>
        <v>55246</v>
      </c>
      <c r="R51" s="2">
        <f>'CURVAS GBP'!CZ54</f>
        <v>0.57938100000000003</v>
      </c>
      <c r="S51" s="1">
        <f>'CURVAS GBP'!DU54</f>
        <v>55246</v>
      </c>
      <c r="T51" s="2">
        <f>'CURVAS GBP'!DV54</f>
        <v>0.30591699999999999</v>
      </c>
    </row>
    <row r="52" spans="1:20" x14ac:dyDescent="0.25">
      <c r="A52" s="1">
        <f>'CURVAS GBP'!Y54</f>
        <v>55246</v>
      </c>
      <c r="B52" s="18">
        <f>'CURVAS GBP'!Z54</f>
        <v>0.90055641500000005</v>
      </c>
      <c r="C52" s="1">
        <f>'CURVAS GBP'!AV54</f>
        <v>55246</v>
      </c>
      <c r="D52" s="2">
        <f>'CURVAS GBP'!AW54</f>
        <v>0.88072015199999998</v>
      </c>
      <c r="E52" s="1">
        <f>'CURVAS GBP'!BR54</f>
        <v>55246</v>
      </c>
      <c r="F52" s="2">
        <f>'CURVAS GBP'!BS54</f>
        <v>0.84098157200000001</v>
      </c>
      <c r="G52" s="1">
        <f>'CURVAS GBP'!CN54</f>
        <v>55246</v>
      </c>
      <c r="H52" s="2">
        <f>'CURVAS GBP'!CO54</f>
        <v>0.84088783300000003</v>
      </c>
      <c r="I52" s="1">
        <f>'CURVAS GBP'!DJ54</f>
        <v>55246</v>
      </c>
      <c r="J52" s="2">
        <f>'CURVAS GBP'!DK54</f>
        <v>0.91244563999999995</v>
      </c>
      <c r="K52" s="1">
        <f>'CURVAS GBP'!AJ55</f>
        <v>58900</v>
      </c>
      <c r="L52" s="2">
        <f>'CURVAS GBP'!AK55</f>
        <v>0.29073900000000003</v>
      </c>
      <c r="M52" s="1">
        <f>'CURVAS GBP'!BG55</f>
        <v>58900</v>
      </c>
      <c r="N52" s="2">
        <f>'CURVAS GBP'!BH55</f>
        <v>0.36700899999999997</v>
      </c>
      <c r="O52" s="1">
        <f>'CURVAS GBP'!CC55</f>
        <v>58900</v>
      </c>
      <c r="P52" s="2">
        <f>'CURVAS GBP'!CD55</f>
        <v>0.52025600000000005</v>
      </c>
      <c r="Q52" s="1">
        <f>'CURVAS GBP'!CY55</f>
        <v>58900</v>
      </c>
      <c r="R52" s="2">
        <f>'CURVAS GBP'!CZ55</f>
        <v>0.52099600000000001</v>
      </c>
      <c r="S52" s="1">
        <f>'CURVAS GBP'!DU57</f>
        <v>66203</v>
      </c>
      <c r="T52" s="2">
        <f>'CURVAS GBP'!DV57</f>
        <v>0.16928399999999999</v>
      </c>
    </row>
    <row r="53" spans="1:20" x14ac:dyDescent="0.25">
      <c r="A53" s="1">
        <f>'CURVAS GBP'!Y55</f>
        <v>58900</v>
      </c>
      <c r="B53" s="18">
        <f>'CURVAS GBP'!Z55</f>
        <v>0.89036224399999997</v>
      </c>
      <c r="C53" s="1">
        <f>'CURVAS GBP'!AV55</f>
        <v>58900</v>
      </c>
      <c r="D53" s="2">
        <f>'CURVAS GBP'!AW55</f>
        <v>0.863695514</v>
      </c>
      <c r="E53" s="1">
        <f>'CURVAS GBP'!BR55</f>
        <v>58900</v>
      </c>
      <c r="F53" s="2">
        <f>'CURVAS GBP'!BS55</f>
        <v>0.81256214699999996</v>
      </c>
      <c r="G53" s="1">
        <f>'CURVAS GBP'!CN55</f>
        <v>58900</v>
      </c>
      <c r="H53" s="2">
        <f>'CURVAS GBP'!CO55</f>
        <v>0.81232279100000004</v>
      </c>
      <c r="I53" s="1">
        <f>'CURVAS GBP'!DJ57</f>
        <v>66203</v>
      </c>
      <c r="J53" s="2">
        <f>'CURVAS GBP'!DK57</f>
        <v>0.90349511000000005</v>
      </c>
      <c r="M53" s="1">
        <f>'CURVAS GBP'!BG56</f>
        <v>62550</v>
      </c>
      <c r="N53" s="2">
        <f>'CURVAS GBP'!BH56</f>
        <v>0.31616499999999997</v>
      </c>
      <c r="O53" s="1">
        <f>'CURVAS GBP'!CC56</f>
        <v>62550</v>
      </c>
      <c r="P53" s="2">
        <f>'CURVAS GBP'!CD56</f>
        <v>0.46881800000000001</v>
      </c>
      <c r="Q53" s="1">
        <f>'CURVAS GBP'!CY56</f>
        <v>62550</v>
      </c>
      <c r="R53" s="2">
        <f>'CURVAS GBP'!CZ56</f>
        <v>0.469775</v>
      </c>
      <c r="S53" s="1">
        <f>'CURVAS GBP'!DU58</f>
        <v>69855</v>
      </c>
      <c r="T53" s="2">
        <f>'CURVAS GBP'!DV58</f>
        <v>0.15066299999999999</v>
      </c>
    </row>
    <row r="54" spans="1:20" x14ac:dyDescent="0.25">
      <c r="C54" s="1">
        <f>'CURVAS GBP'!AV56</f>
        <v>62550</v>
      </c>
      <c r="D54" s="2">
        <f>'CURVAS GBP'!AW56</f>
        <v>0.85399212400000002</v>
      </c>
      <c r="E54" s="1">
        <f>'CURVAS GBP'!BR56</f>
        <v>62550</v>
      </c>
      <c r="F54" s="2">
        <f>'CURVAS GBP'!BS56</f>
        <v>0.79147167200000001</v>
      </c>
      <c r="G54" s="1">
        <f>'CURVAS GBP'!CN56</f>
        <v>62550</v>
      </c>
      <c r="H54" s="2">
        <f>'CURVAS GBP'!CO56</f>
        <v>0.79109496599999996</v>
      </c>
      <c r="I54" s="1">
        <f>'CURVAS GBP'!DJ58</f>
        <v>69855</v>
      </c>
      <c r="J54" s="2">
        <f>'CURVAS GBP'!DK58</f>
        <v>0.89998589100000004</v>
      </c>
      <c r="M54" s="1">
        <f>'CURVAS GBP'!BG57</f>
        <v>66203</v>
      </c>
      <c r="N54" s="2">
        <f>'CURVAS GBP'!BH57</f>
        <v>0.29235299999999997</v>
      </c>
      <c r="O54" s="1">
        <f>'CURVAS GBP'!CC57</f>
        <v>66203</v>
      </c>
      <c r="P54" s="2">
        <f>'CURVAS GBP'!CD57</f>
        <v>0.44428499999999999</v>
      </c>
      <c r="Q54" s="1">
        <f>'CURVAS GBP'!CY57</f>
        <v>66203</v>
      </c>
      <c r="R54" s="2">
        <f>'CURVAS GBP'!CZ57</f>
        <v>0.44428499999999999</v>
      </c>
      <c r="S54" s="1">
        <f>'CURVAS GBP'!DU59</f>
        <v>62550</v>
      </c>
      <c r="T54" s="2">
        <f>'CURVAS GBP'!DV59</f>
        <v>0.469775</v>
      </c>
    </row>
    <row r="55" spans="1:20" x14ac:dyDescent="0.25">
      <c r="C55" s="1">
        <f>'CURVAS GBP'!AV57</f>
        <v>66203</v>
      </c>
      <c r="D55" s="2">
        <f>'CURVAS GBP'!AW57</f>
        <v>0.83932641200000002</v>
      </c>
      <c r="E55" s="1">
        <f>'CURVAS GBP'!BR57</f>
        <v>66203</v>
      </c>
      <c r="F55" s="2">
        <f>'CURVAS GBP'!BS57</f>
        <v>0.76645399700000005</v>
      </c>
      <c r="G55" s="1">
        <f>'CURVAS GBP'!CN57</f>
        <v>66203</v>
      </c>
      <c r="H55" s="2">
        <f>'CURVAS GBP'!CO57</f>
        <v>0.76645399700000005</v>
      </c>
      <c r="I55" s="1">
        <f>'CURVAS GBP'!DJ59</f>
        <v>62550</v>
      </c>
      <c r="J55" s="2">
        <f>'CURVAS GBP'!DK59</f>
        <v>0.79109496599999996</v>
      </c>
    </row>
    <row r="57" spans="1:20" x14ac:dyDescent="0.25">
      <c r="C57" s="1"/>
    </row>
    <row r="58" spans="1:20" x14ac:dyDescent="0.25">
      <c r="C58" s="40"/>
    </row>
    <row r="60" spans="1:20" x14ac:dyDescent="0.25">
      <c r="C60" s="1"/>
      <c r="D60" s="2"/>
      <c r="F6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2"/>
  <dimension ref="A1:K51"/>
  <sheetViews>
    <sheetView showGridLines="0" zoomScale="85" zoomScaleNormal="85" workbookViewId="0">
      <selection activeCell="B1" sqref="B1"/>
    </sheetView>
  </sheetViews>
  <sheetFormatPr defaultRowHeight="15" x14ac:dyDescent="0.25"/>
  <cols>
    <col min="1" max="1" width="11.42578125" bestFit="1" customWidth="1"/>
    <col min="2" max="2" width="11.85546875" customWidth="1"/>
    <col min="3" max="3" width="15" bestFit="1" customWidth="1"/>
    <col min="4" max="4" width="11" bestFit="1" customWidth="1"/>
    <col min="5" max="5" width="15.28515625" bestFit="1" customWidth="1"/>
    <col min="6" max="6" width="11" bestFit="1" customWidth="1"/>
    <col min="7" max="7" width="13.42578125" bestFit="1" customWidth="1"/>
    <col min="8" max="8" width="10.5703125" bestFit="1" customWidth="1"/>
    <col min="9" max="9" width="14.42578125" bestFit="1" customWidth="1"/>
    <col min="10" max="10" width="10.5703125" bestFit="1" customWidth="1"/>
    <col min="11" max="11" width="11.5703125" bestFit="1" customWidth="1"/>
    <col min="14" max="14" width="10.85546875" bestFit="1" customWidth="1"/>
  </cols>
  <sheetData>
    <row r="1" spans="1:11" x14ac:dyDescent="0.25">
      <c r="B1" t="s">
        <v>873</v>
      </c>
      <c r="C1" t="s">
        <v>1654</v>
      </c>
      <c r="E1" t="s">
        <v>1655</v>
      </c>
      <c r="G1" t="s">
        <v>1656</v>
      </c>
      <c r="I1" t="s">
        <v>1657</v>
      </c>
      <c r="K1" t="s">
        <v>631</v>
      </c>
    </row>
    <row r="2" spans="1:11" x14ac:dyDescent="0.25">
      <c r="B2" s="41">
        <f>+Input!$B$3</f>
        <v>44286</v>
      </c>
      <c r="C2" s="42">
        <v>1</v>
      </c>
      <c r="D2" s="41">
        <f>+Input!$B$3</f>
        <v>44286</v>
      </c>
      <c r="E2" s="42">
        <v>1</v>
      </c>
      <c r="F2" s="41">
        <f>+Input!$B$3</f>
        <v>44286</v>
      </c>
      <c r="G2" s="42">
        <v>1</v>
      </c>
      <c r="H2" s="41">
        <f>+Input!$B$3</f>
        <v>44286</v>
      </c>
      <c r="I2" s="42">
        <v>1</v>
      </c>
      <c r="J2" s="41">
        <f>+Input!$B$3</f>
        <v>44286</v>
      </c>
      <c r="K2" s="42">
        <v>1</v>
      </c>
    </row>
    <row r="3" spans="1:11" x14ac:dyDescent="0.25">
      <c r="A3" t="s">
        <v>908</v>
      </c>
      <c r="B3" s="41">
        <f>+[1]!FechaTR($B$2,$A3)</f>
        <v>44287</v>
      </c>
      <c r="C3" s="113">
        <f>+'Datos basis'!D3</f>
        <v>1.0000640000000001</v>
      </c>
      <c r="D3" s="41">
        <f>+[1]!FechaTR($D$2,'Datos basis'!E5)</f>
        <v>44287</v>
      </c>
      <c r="E3" s="111">
        <f>+'Datos basis'!I3</f>
        <v>1.0000020000000001</v>
      </c>
      <c r="F3" s="41">
        <f>+[1]!FechaTR($F$2,'Datos basis'!J5)</f>
        <v>44287</v>
      </c>
      <c r="G3" s="109" t="e">
        <f>+'Datos basis'!N3</f>
        <v>#N/A</v>
      </c>
      <c r="H3" s="41">
        <f>+[1]!FechaTR($H$2,'Datos basis'!J5)</f>
        <v>44287</v>
      </c>
      <c r="I3" s="110" t="e">
        <f>+'Datos basis'!S3</f>
        <v>#N/A</v>
      </c>
      <c r="J3" s="41">
        <f>+[1]!FechaTR($J$2,'Datos basis'!Y2)</f>
        <v>44287</v>
      </c>
      <c r="K3" s="112">
        <f>+'Datos basis'!AC3</f>
        <v>0.99998166700000002</v>
      </c>
    </row>
    <row r="4" spans="1:11" x14ac:dyDescent="0.25">
      <c r="A4" t="s">
        <v>909</v>
      </c>
      <c r="B4" s="41">
        <f>+[1]!FechaTR($B$2,$A4)</f>
        <v>44288</v>
      </c>
      <c r="C4" s="113">
        <f>+'Datos basis'!D4</f>
        <v>1.0000789999999999</v>
      </c>
      <c r="D4" s="41">
        <f>+[1]!FechaTR($D$2,'Datos basis'!E6)</f>
        <v>44288</v>
      </c>
      <c r="E4" s="113">
        <f>+'Datos basis'!I4</f>
        <v>1.000003</v>
      </c>
      <c r="F4" s="41">
        <f>+[1]!FechaTR($F$2,'Datos basis'!J6)</f>
        <v>44288</v>
      </c>
      <c r="G4" s="113" t="e">
        <f>+'Datos basis'!N4</f>
        <v>#N/A</v>
      </c>
      <c r="H4" s="41">
        <f>+[1]!FechaTR($H$2,'Datos basis'!J6)</f>
        <v>44288</v>
      </c>
      <c r="I4" s="113" t="e">
        <f>+'Datos basis'!S4</f>
        <v>#N/A</v>
      </c>
      <c r="J4" s="41">
        <f>+[1]!FechaTR($J$2,'Datos basis'!Y3)</f>
        <v>44288</v>
      </c>
      <c r="K4" s="113">
        <f>+'Datos basis'!AC4</f>
        <v>0.99997708399999996</v>
      </c>
    </row>
    <row r="5" spans="1:11" x14ac:dyDescent="0.25">
      <c r="A5" t="s">
        <v>910</v>
      </c>
      <c r="B5" s="41">
        <f>+[1]!FechaTR($B$2,$A5)</f>
        <v>44295</v>
      </c>
      <c r="C5" s="113">
        <f>+'Datos basis'!D5</f>
        <v>1.0001910000000001</v>
      </c>
      <c r="D5" s="41">
        <f>+[1]!FechaTR($D$2,'Datos basis'!E7)</f>
        <v>44295</v>
      </c>
      <c r="E5" s="113">
        <f>+'Datos basis'!I5</f>
        <v>1.000006</v>
      </c>
      <c r="F5" s="41">
        <f>+[1]!FechaTR($F$2,'Datos basis'!J7)</f>
        <v>44295</v>
      </c>
      <c r="G5" s="113" t="e">
        <f>+'Datos basis'!N5</f>
        <v>#N/A</v>
      </c>
      <c r="H5" s="41">
        <f>+[1]!FechaTR($H$2,'Datos basis'!J7)</f>
        <v>44295</v>
      </c>
      <c r="I5" s="113" t="e">
        <f>+'Datos basis'!S5</f>
        <v>#N/A</v>
      </c>
      <c r="J5" s="41">
        <f>+[1]!FechaTR($J$2,'Datos basis'!Y4)</f>
        <v>44295</v>
      </c>
      <c r="K5" s="113">
        <f>+'Datos basis'!AC5</f>
        <v>0.99994243900000002</v>
      </c>
    </row>
    <row r="6" spans="1:11" x14ac:dyDescent="0.25">
      <c r="A6" t="s">
        <v>911</v>
      </c>
      <c r="B6" s="41">
        <f>+[1]!FechaTR($B$2,$A6)</f>
        <v>44319</v>
      </c>
      <c r="C6" s="113">
        <f>+'Datos basis'!D6</f>
        <v>1.0005729999999999</v>
      </c>
      <c r="D6" s="41">
        <f>+[1]!FechaTR($D$2,'Datos basis'!E8)</f>
        <v>44319</v>
      </c>
      <c r="E6" s="113">
        <f>+'Datos basis'!I6</f>
        <v>1.0000180000000001</v>
      </c>
      <c r="F6" s="41">
        <f>+[1]!FechaTR($F$2,'Datos basis'!J8)</f>
        <v>44319</v>
      </c>
      <c r="G6" s="113" t="e">
        <f>+'Datos basis'!N6</f>
        <v>#N/A</v>
      </c>
      <c r="H6" s="41">
        <f>+[1]!FechaTR($H$2,'Datos basis'!J8)</f>
        <v>44319</v>
      </c>
      <c r="I6" s="113" t="e">
        <f>+'Datos basis'!S6</f>
        <v>#N/A</v>
      </c>
      <c r="J6" s="41">
        <f>+[1]!FechaTR($J$2,'Datos basis'!Y5)</f>
        <v>44319</v>
      </c>
      <c r="K6" s="113">
        <f>+'Datos basis'!AC6</f>
        <v>0.99979653300000004</v>
      </c>
    </row>
    <row r="7" spans="1:11" x14ac:dyDescent="0.25">
      <c r="A7" t="s">
        <v>912</v>
      </c>
      <c r="B7" s="41">
        <f>+[1]!FechaTR($B$2,$A7)</f>
        <v>44349</v>
      </c>
      <c r="C7" s="113">
        <f>+'Datos basis'!D7</f>
        <v>1.0010209999999999</v>
      </c>
      <c r="D7" s="41">
        <f>+[1]!FechaTR($D$2,'Datos basis'!E9)</f>
        <v>44349</v>
      </c>
      <c r="E7" s="113">
        <f>+'Datos basis'!I7</f>
        <v>1.0000329999999999</v>
      </c>
      <c r="F7" s="41">
        <f>+[1]!FechaTR($F$2,'Datos basis'!J9)</f>
        <v>44349</v>
      </c>
      <c r="G7" s="113" t="e">
        <f>+'Datos basis'!N7</f>
        <v>#N/A</v>
      </c>
      <c r="H7" s="41">
        <f>+[1]!FechaTR($H$2,'Datos basis'!J9)</f>
        <v>44349</v>
      </c>
      <c r="I7" s="113" t="e">
        <f>+'Datos basis'!S7</f>
        <v>#N/A</v>
      </c>
      <c r="J7" s="41">
        <f>+[1]!FechaTR($J$2,'Datos basis'!Y6)</f>
        <v>44349</v>
      </c>
      <c r="K7" s="113">
        <f>+'Datos basis'!AC7</f>
        <v>0.99960448499999999</v>
      </c>
    </row>
    <row r="8" spans="1:11" x14ac:dyDescent="0.25">
      <c r="A8" t="s">
        <v>913</v>
      </c>
      <c r="B8" s="41">
        <f>+[1]!FechaTR($B$2,$A8)</f>
        <v>44379</v>
      </c>
      <c r="C8" s="113">
        <f>+'Datos basis'!D8</f>
        <v>1.001541</v>
      </c>
      <c r="D8" s="41">
        <f>+[1]!FechaTR($D$2,'Datos basis'!E10)</f>
        <v>44379</v>
      </c>
      <c r="E8" s="113">
        <f>+'Datos basis'!I8</f>
        <v>1.0000500000000001</v>
      </c>
      <c r="F8" s="41">
        <f>+[1]!FechaTR($F$2,'Datos basis'!J10)</f>
        <v>44379</v>
      </c>
      <c r="G8" s="113" t="e">
        <f>+'Datos basis'!N8</f>
        <v>#N/A</v>
      </c>
      <c r="H8" s="41">
        <f>+[1]!FechaTR($H$2,'Datos basis'!J10)</f>
        <v>44379</v>
      </c>
      <c r="I8" s="113" t="e">
        <f>+'Datos basis'!S8</f>
        <v>#N/A</v>
      </c>
      <c r="J8" s="41">
        <f>+[1]!FechaTR($J$2,'Datos basis'!Y7)</f>
        <v>44379</v>
      </c>
      <c r="K8" s="113">
        <f>+'Datos basis'!AC8</f>
        <v>0.99941634599999996</v>
      </c>
    </row>
    <row r="9" spans="1:11" x14ac:dyDescent="0.25">
      <c r="A9" t="s">
        <v>914</v>
      </c>
      <c r="B9" s="41">
        <f>+[1]!FechaTR($B$2,$A9)</f>
        <v>44473</v>
      </c>
      <c r="C9" s="113">
        <f>+'Datos basis'!D9</f>
        <v>1.0030479999999999</v>
      </c>
      <c r="D9" s="41">
        <f>+[1]!FechaTR($D$2,'Datos basis'!E11)</f>
        <v>44473</v>
      </c>
      <c r="E9" s="113">
        <f>+'Datos basis'!I9</f>
        <v>1.000105</v>
      </c>
      <c r="F9" s="41">
        <f>+[1]!FechaTR($F$2,'Datos basis'!J11)</f>
        <v>44473</v>
      </c>
      <c r="G9" s="113" t="e">
        <f>+'Datos basis'!N9</f>
        <v>#N/A</v>
      </c>
      <c r="H9" s="41">
        <f>+[1]!FechaTR($H$2,'Datos basis'!J11)</f>
        <v>44473</v>
      </c>
      <c r="I9" s="113" t="e">
        <f>+'Datos basis'!S9</f>
        <v>#N/A</v>
      </c>
      <c r="J9" s="41">
        <f>+[1]!FechaTR($J$2,'Datos basis'!Y8)</f>
        <v>44473</v>
      </c>
      <c r="K9" s="113">
        <f>+'Datos basis'!AC9</f>
        <v>0.99900073700000003</v>
      </c>
    </row>
    <row r="10" spans="1:11" x14ac:dyDescent="0.25">
      <c r="A10" t="s">
        <v>915</v>
      </c>
      <c r="B10" s="41">
        <f>+[1]!FechaTR($B$2,$A10)</f>
        <v>44564</v>
      </c>
      <c r="C10" s="113">
        <f>+'Datos basis'!D10</f>
        <v>1.004648</v>
      </c>
      <c r="D10" s="41">
        <f>+[1]!FechaTR($D$2,'Datos basis'!E12)</f>
        <v>44564</v>
      </c>
      <c r="E10" s="113">
        <f>+'Datos basis'!I10</f>
        <v>1.0001770000000001</v>
      </c>
      <c r="F10" s="41">
        <f>+[1]!FechaTR($F$2,'Datos basis'!J12)</f>
        <v>44564</v>
      </c>
      <c r="G10" s="113" t="e">
        <f>+'Datos basis'!N10</f>
        <v>#N/A</v>
      </c>
      <c r="H10" s="41">
        <f>+[1]!FechaTR($H$2,'Datos basis'!J12)</f>
        <v>44564</v>
      </c>
      <c r="I10" s="113" t="e">
        <f>+'Datos basis'!S10</f>
        <v>#N/A</v>
      </c>
      <c r="J10" s="41">
        <f>+[1]!FechaTR($J$2,'Datos basis'!Y9)</f>
        <v>44564</v>
      </c>
      <c r="K10" s="113">
        <f>+'Datos basis'!AC10</f>
        <v>0.99857572400000005</v>
      </c>
    </row>
    <row r="11" spans="1:11" x14ac:dyDescent="0.25">
      <c r="A11" t="s">
        <v>916</v>
      </c>
      <c r="B11" s="41">
        <f>+[1]!FechaTR($B$2,$A11)</f>
        <v>44655</v>
      </c>
      <c r="C11" s="113">
        <f>+'Datos basis'!D11</f>
        <v>1.006348</v>
      </c>
      <c r="D11" s="41">
        <f>+[1]!FechaTR($D$2,'Datos basis'!E13)</f>
        <v>44655</v>
      </c>
      <c r="E11" s="113">
        <f>+'Datos basis'!I11</f>
        <v>1.000273</v>
      </c>
      <c r="F11" s="41">
        <f>+[1]!FechaTR($F$2,'Datos basis'!J13)</f>
        <v>44655</v>
      </c>
      <c r="G11" s="113" t="e">
        <f>+'Datos basis'!N11</f>
        <v>#N/A</v>
      </c>
      <c r="H11" s="41">
        <f>+[1]!FechaTR($H$2,'Datos basis'!J13)</f>
        <v>44655</v>
      </c>
      <c r="I11" s="113" t="e">
        <f>+'Datos basis'!S11</f>
        <v>#N/A</v>
      </c>
      <c r="J11" s="41">
        <f>+[1]!FechaTR($J$2,'Datos basis'!Y10)</f>
        <v>44655</v>
      </c>
      <c r="K11" s="113">
        <f>+'Datos basis'!AC11</f>
        <v>0.99811258400000002</v>
      </c>
    </row>
    <row r="12" spans="1:11" x14ac:dyDescent="0.25">
      <c r="A12" t="s">
        <v>917</v>
      </c>
      <c r="B12" s="41">
        <f>+[1]!FechaTR($B$2,$A12)</f>
        <v>44746</v>
      </c>
      <c r="C12" s="113">
        <f>+'Datos basis'!D12</f>
        <v>1.00807</v>
      </c>
      <c r="D12" s="41">
        <f>+[1]!FechaTR($D$2,'Datos basis'!E14)</f>
        <v>44746</v>
      </c>
      <c r="E12" s="113">
        <f>+'Datos basis'!I12</f>
        <v>1.0003930000000001</v>
      </c>
      <c r="F12" s="41">
        <f>+[1]!FechaTR($F$2,'Datos basis'!J14)</f>
        <v>44746</v>
      </c>
      <c r="G12" s="113" t="e">
        <f>+'Datos basis'!N12</f>
        <v>#N/A</v>
      </c>
      <c r="H12" s="41">
        <f>+[1]!FechaTR($H$2,'Datos basis'!J14)</f>
        <v>44746</v>
      </c>
      <c r="I12" s="113" t="e">
        <f>+'Datos basis'!S12</f>
        <v>#N/A</v>
      </c>
      <c r="J12" s="41">
        <f>+[1]!FechaTR($J$2,'Datos basis'!Y11)</f>
        <v>44746</v>
      </c>
      <c r="K12" s="113">
        <f>+'Datos basis'!AC12</f>
        <v>0.99758889799999995</v>
      </c>
    </row>
    <row r="13" spans="1:11" x14ac:dyDescent="0.25">
      <c r="A13" t="s">
        <v>918</v>
      </c>
      <c r="B13" s="41">
        <f>+[1]!FechaTR($B$2,$A13)</f>
        <v>44837</v>
      </c>
      <c r="C13" s="113">
        <f>+'Datos basis'!D13</f>
        <v>1.0098130000000001</v>
      </c>
      <c r="D13" s="41">
        <f>+[1]!FechaTR($D$2,'Datos basis'!E15)</f>
        <v>44837</v>
      </c>
      <c r="E13" s="113">
        <f>+'Datos basis'!I13</f>
        <v>1.0005200000000001</v>
      </c>
      <c r="F13" s="41">
        <f>+[1]!FechaTR($F$2,'Datos basis'!J15)</f>
        <v>44837</v>
      </c>
      <c r="G13" s="113" t="e">
        <f>+'Datos basis'!N13</f>
        <v>#N/A</v>
      </c>
      <c r="H13" s="41">
        <f>+[1]!FechaTR($H$2,'Datos basis'!J15)</f>
        <v>44837</v>
      </c>
      <c r="I13" s="113" t="e">
        <f>+'Datos basis'!S13</f>
        <v>#N/A</v>
      </c>
      <c r="J13" s="41">
        <f>+[1]!FechaTR($J$2,'Datos basis'!Y12)</f>
        <v>44837</v>
      </c>
      <c r="K13" s="113">
        <f>+'Datos basis'!AC13</f>
        <v>0.99713340500000003</v>
      </c>
    </row>
    <row r="14" spans="1:11" x14ac:dyDescent="0.25">
      <c r="A14" t="s">
        <v>919</v>
      </c>
      <c r="B14" s="41">
        <f>+[1]!FechaTR($B$2,$A14)</f>
        <v>44928</v>
      </c>
      <c r="C14" s="113">
        <f>+'Datos basis'!D14</f>
        <v>1.011528</v>
      </c>
      <c r="D14" s="41">
        <f>+[1]!FechaTR($D$2,'Datos basis'!E16)</f>
        <v>44928</v>
      </c>
      <c r="E14" s="113">
        <f>+'Datos basis'!I14</f>
        <v>1.0006280000000001</v>
      </c>
      <c r="F14" s="41">
        <f>+[1]!FechaTR($F$2,'Datos basis'!J16)</f>
        <v>44928</v>
      </c>
      <c r="G14" s="113" t="e">
        <f>+'Datos basis'!N14</f>
        <v>#N/A</v>
      </c>
      <c r="H14" s="41">
        <f>+[1]!FechaTR($H$2,'Datos basis'!J16)</f>
        <v>44928</v>
      </c>
      <c r="I14" s="113" t="e">
        <f>+'Datos basis'!S14</f>
        <v>#N/A</v>
      </c>
      <c r="J14" s="41">
        <f>+[1]!FechaTR($J$2,'Datos basis'!Y13)</f>
        <v>44928</v>
      </c>
      <c r="K14" s="113">
        <f>+'Datos basis'!AC14</f>
        <v>0.99663860900000001</v>
      </c>
    </row>
    <row r="15" spans="1:11" x14ac:dyDescent="0.25">
      <c r="A15" t="s">
        <v>920</v>
      </c>
      <c r="B15" s="41">
        <f>+[1]!FechaTR($B$2,$A15)</f>
        <v>45019</v>
      </c>
      <c r="C15" s="113">
        <f>+'Datos basis'!D15</f>
        <v>1.013199</v>
      </c>
      <c r="D15" s="41">
        <f>+[1]!FechaTR($D$2,'Datos basis'!E17)</f>
        <v>45019</v>
      </c>
      <c r="E15" s="113">
        <f>+'Datos basis'!I15</f>
        <v>1.000688</v>
      </c>
      <c r="F15" s="41">
        <f>+[1]!FechaTR($F$2,'Datos basis'!J17)</f>
        <v>45019</v>
      </c>
      <c r="G15" s="113" t="e">
        <f>+'Datos basis'!N15</f>
        <v>#N/A</v>
      </c>
      <c r="H15" s="41">
        <f>+[1]!FechaTR($H$2,'Datos basis'!J17)</f>
        <v>45019</v>
      </c>
      <c r="I15" s="113" t="e">
        <f>+'Datos basis'!S15</f>
        <v>#N/A</v>
      </c>
      <c r="J15" s="41">
        <f>+[1]!FechaTR($J$2,'Datos basis'!Y14)</f>
        <v>45019</v>
      </c>
      <c r="K15" s="113">
        <f>+'Datos basis'!AC15</f>
        <v>0.99608954699999996</v>
      </c>
    </row>
    <row r="16" spans="1:11" x14ac:dyDescent="0.25">
      <c r="A16" t="s">
        <v>921</v>
      </c>
      <c r="B16" s="41">
        <f>+[1]!FechaTR($B$2,$A16)</f>
        <v>45110</v>
      </c>
      <c r="C16" s="113">
        <f>+'Datos basis'!D16</f>
        <v>1.014805</v>
      </c>
      <c r="D16" s="41">
        <f>+[1]!FechaTR($D$2,'Datos basis'!E18)</f>
        <v>45110</v>
      </c>
      <c r="E16" s="113">
        <f>+'Datos basis'!I16</f>
        <v>1.00068</v>
      </c>
      <c r="F16" s="41">
        <f>+[1]!FechaTR($F$2,'Datos basis'!J18)</f>
        <v>45110</v>
      </c>
      <c r="G16" s="113" t="e">
        <f>+'Datos basis'!N16</f>
        <v>#N/A</v>
      </c>
      <c r="H16" s="41">
        <f>+[1]!FechaTR($H$2,'Datos basis'!J18)</f>
        <v>45110</v>
      </c>
      <c r="I16" s="113" t="e">
        <f>+'Datos basis'!S16</f>
        <v>#N/A</v>
      </c>
      <c r="J16" s="41">
        <f>+[1]!FechaTR($J$2,'Datos basis'!Y15)</f>
        <v>45110</v>
      </c>
      <c r="K16" s="113">
        <f>+'Datos basis'!AC16</f>
        <v>0.99542903999999999</v>
      </c>
    </row>
    <row r="17" spans="1:11" x14ac:dyDescent="0.25">
      <c r="A17" t="s">
        <v>922</v>
      </c>
      <c r="B17" s="41">
        <f>+[1]!FechaTR($B$2,$A17)</f>
        <v>45201</v>
      </c>
      <c r="C17" s="113">
        <f>+'Datos basis'!D17</f>
        <v>1.016405</v>
      </c>
      <c r="D17" s="41">
        <f>+[1]!FechaTR($D$2,'Datos basis'!E19)</f>
        <v>45201</v>
      </c>
      <c r="E17" s="113">
        <f>+'Datos basis'!I17</f>
        <v>1.0006029999999999</v>
      </c>
      <c r="F17" s="41">
        <f>+[1]!FechaTR($F$2,'Datos basis'!J19)</f>
        <v>45201</v>
      </c>
      <c r="G17" s="113" t="e">
        <f>+'Datos basis'!N17</f>
        <v>#N/A</v>
      </c>
      <c r="H17" s="41">
        <f>+[1]!FechaTR($H$2,'Datos basis'!J19)</f>
        <v>45201</v>
      </c>
      <c r="I17" s="113" t="e">
        <f>+'Datos basis'!S17</f>
        <v>#N/A</v>
      </c>
      <c r="J17" s="41">
        <f>+[1]!FechaTR($J$2,'Datos basis'!Y16)</f>
        <v>45201</v>
      </c>
      <c r="K17" s="113">
        <f>+'Datos basis'!AC17</f>
        <v>0.99478265799999999</v>
      </c>
    </row>
    <row r="18" spans="1:11" x14ac:dyDescent="0.25">
      <c r="A18" t="s">
        <v>923</v>
      </c>
      <c r="B18" s="41">
        <f>+[1]!FechaTR($B$2,$A18)</f>
        <v>45293</v>
      </c>
      <c r="C18" s="113">
        <f>+'Datos basis'!D18</f>
        <v>1.0179959999999999</v>
      </c>
      <c r="D18" s="41">
        <f>+[1]!FechaTR($D$2,'Datos basis'!E20)</f>
        <v>45293</v>
      </c>
      <c r="E18" s="113">
        <f>+'Datos basis'!I18</f>
        <v>1.000461</v>
      </c>
      <c r="F18" s="41">
        <f>+[1]!FechaTR($F$2,'Datos basis'!J20)</f>
        <v>45293</v>
      </c>
      <c r="G18" s="113" t="e">
        <f>+'Datos basis'!N18</f>
        <v>#N/A</v>
      </c>
      <c r="H18" s="41">
        <f>+[1]!FechaTR($H$2,'Datos basis'!J20)</f>
        <v>45293</v>
      </c>
      <c r="I18" s="113" t="e">
        <f>+'Datos basis'!S18</f>
        <v>#N/A</v>
      </c>
      <c r="J18" s="41">
        <f>+[1]!FechaTR($J$2,'Datos basis'!Y17)</f>
        <v>45293</v>
      </c>
      <c r="K18" s="113">
        <f>+'Datos basis'!AC18</f>
        <v>0.99396733999999998</v>
      </c>
    </row>
    <row r="19" spans="1:11" x14ac:dyDescent="0.25">
      <c r="A19" t="s">
        <v>924</v>
      </c>
      <c r="B19" s="41">
        <f>+[1]!FechaTR($B$2,$A19)</f>
        <v>45384</v>
      </c>
      <c r="C19" s="113">
        <f>+'Datos basis'!D19</f>
        <v>1.0195639999999999</v>
      </c>
      <c r="D19" s="41">
        <f>+[1]!FechaTR($D$2,'Datos basis'!E21)</f>
        <v>45384</v>
      </c>
      <c r="E19" s="113">
        <f>+'Datos basis'!I19</f>
        <v>1.0002580000000001</v>
      </c>
      <c r="F19" s="41">
        <f>+[1]!FechaTR($F$2,'Datos basis'!J21)</f>
        <v>45384</v>
      </c>
      <c r="G19" s="113" t="e">
        <f>+'Datos basis'!N19</f>
        <v>#N/A</v>
      </c>
      <c r="H19" s="41">
        <f>+[1]!FechaTR($H$2,'Datos basis'!J21)</f>
        <v>45384</v>
      </c>
      <c r="I19" s="113" t="e">
        <f>+'Datos basis'!S19</f>
        <v>#N/A</v>
      </c>
      <c r="J19" s="41">
        <f>+[1]!FechaTR($J$2,'Datos basis'!Y18)</f>
        <v>45384</v>
      </c>
      <c r="K19" s="113">
        <f>+'Datos basis'!AC19</f>
        <v>0.99280982200000001</v>
      </c>
    </row>
    <row r="20" spans="1:11" x14ac:dyDescent="0.25">
      <c r="A20" t="s">
        <v>925</v>
      </c>
      <c r="B20" s="41">
        <f>+[1]!FechaTR($B$2,$A20)</f>
        <v>45475</v>
      </c>
      <c r="C20" s="113">
        <f>+'Datos basis'!D20</f>
        <v>1.0210920000000001</v>
      </c>
      <c r="D20" s="41">
        <f>+[1]!FechaTR($D$2,'Datos basis'!E22)</f>
        <v>45475</v>
      </c>
      <c r="E20" s="113">
        <f>+'Datos basis'!I20</f>
        <v>1.0000009999999999</v>
      </c>
      <c r="F20" s="41">
        <f>+[1]!FechaTR($F$2,'Datos basis'!J22)</f>
        <v>45475</v>
      </c>
      <c r="G20" s="113" t="e">
        <f>+'Datos basis'!N20</f>
        <v>#N/A</v>
      </c>
      <c r="H20" s="41">
        <f>+[1]!FechaTR($H$2,'Datos basis'!J22)</f>
        <v>45475</v>
      </c>
      <c r="I20" s="113" t="e">
        <f>+'Datos basis'!S20</f>
        <v>#N/A</v>
      </c>
      <c r="J20" s="41">
        <f>+[1]!FechaTR($J$2,'Datos basis'!Y19)</f>
        <v>45475</v>
      </c>
      <c r="K20" s="113">
        <f>+'Datos basis'!AC20</f>
        <v>0.99155127200000004</v>
      </c>
    </row>
    <row r="21" spans="1:11" x14ac:dyDescent="0.25">
      <c r="A21" t="s">
        <v>926</v>
      </c>
      <c r="B21" s="41">
        <f>+[1]!FechaTR($B$2,$A21)</f>
        <v>45567</v>
      </c>
      <c r="C21" s="113">
        <f>+'Datos basis'!D21</f>
        <v>1.022599</v>
      </c>
      <c r="D21" s="41">
        <f>+[1]!FechaTR($D$2,'Datos basis'!E23)</f>
        <v>45567</v>
      </c>
      <c r="E21" s="113">
        <f>+'Datos basis'!I21</f>
        <v>0.999691</v>
      </c>
      <c r="F21" s="41">
        <f>+[1]!FechaTR($F$2,'Datos basis'!J23)</f>
        <v>45567</v>
      </c>
      <c r="G21" s="113" t="e">
        <f>+'Datos basis'!N21</f>
        <v>#N/A</v>
      </c>
      <c r="H21" s="41">
        <f>+[1]!FechaTR($H$2,'Datos basis'!J23)</f>
        <v>45567</v>
      </c>
      <c r="I21" s="113" t="e">
        <f>+'Datos basis'!S21</f>
        <v>#N/A</v>
      </c>
      <c r="J21" s="41">
        <f>+[1]!FechaTR($J$2,'Datos basis'!Y20)</f>
        <v>45567</v>
      </c>
      <c r="K21" s="113">
        <f>+'Datos basis'!AC21</f>
        <v>0.99021022400000003</v>
      </c>
    </row>
    <row r="22" spans="1:11" x14ac:dyDescent="0.25">
      <c r="A22" t="s">
        <v>927</v>
      </c>
      <c r="B22" s="41">
        <f>+[1]!FechaTR($B$2,$A22)</f>
        <v>45659</v>
      </c>
      <c r="C22" s="113">
        <f>+'Datos basis'!D22</f>
        <v>1.0241359999999999</v>
      </c>
      <c r="D22" s="41">
        <f>+[1]!FechaTR($D$2,'Datos basis'!E24)</f>
        <v>45659</v>
      </c>
      <c r="E22" s="113">
        <f>+'Datos basis'!I22</f>
        <v>0.99931599999999998</v>
      </c>
      <c r="F22" s="41">
        <f>+[1]!FechaTR($F$2,'Datos basis'!J24)</f>
        <v>45659</v>
      </c>
      <c r="G22" s="113" t="e">
        <f>+'Datos basis'!N22</f>
        <v>#N/A</v>
      </c>
      <c r="H22" s="41">
        <f>+[1]!FechaTR($H$2,'Datos basis'!J24)</f>
        <v>45659</v>
      </c>
      <c r="I22" s="113" t="e">
        <f>+'Datos basis'!S22</f>
        <v>#N/A</v>
      </c>
      <c r="J22" s="41">
        <f>+[1]!FechaTR($J$2,'Datos basis'!Y21)</f>
        <v>45659</v>
      </c>
      <c r="K22" s="113">
        <f>+'Datos basis'!AC22</f>
        <v>0.98869928399999996</v>
      </c>
    </row>
    <row r="23" spans="1:11" x14ac:dyDescent="0.25">
      <c r="A23" t="s">
        <v>928</v>
      </c>
      <c r="B23" s="41">
        <f>+[1]!FechaTR($B$2,$A23)</f>
        <v>45749</v>
      </c>
      <c r="C23" s="113">
        <f>+'Datos basis'!D23</f>
        <v>1.025606</v>
      </c>
      <c r="D23" s="41">
        <f>+[1]!FechaTR($D$2,'Datos basis'!E25)</f>
        <v>45749</v>
      </c>
      <c r="E23" s="113">
        <f>+'Datos basis'!I23</f>
        <v>0.99890199999999996</v>
      </c>
      <c r="F23" s="41">
        <f>+[1]!FechaTR($F$2,'Datos basis'!J25)</f>
        <v>45749</v>
      </c>
      <c r="G23" s="113" t="e">
        <f>+'Datos basis'!N23</f>
        <v>#N/A</v>
      </c>
      <c r="H23" s="41">
        <f>+[1]!FechaTR($H$2,'Datos basis'!J25)</f>
        <v>45749</v>
      </c>
      <c r="I23" s="113" t="e">
        <f>+'Datos basis'!S23</f>
        <v>#N/A</v>
      </c>
      <c r="J23" s="41">
        <f>+[1]!FechaTR($J$2,'Datos basis'!Y22)</f>
        <v>45749</v>
      </c>
      <c r="K23" s="113">
        <f>+'Datos basis'!AC23</f>
        <v>0.98707708599999999</v>
      </c>
    </row>
    <row r="24" spans="1:11" x14ac:dyDescent="0.25">
      <c r="A24" t="s">
        <v>929</v>
      </c>
      <c r="B24" s="41">
        <f>+[1]!FechaTR($B$2,$A24)</f>
        <v>45840</v>
      </c>
      <c r="C24" s="113">
        <f>+'Datos basis'!D24</f>
        <v>1.0270619999999999</v>
      </c>
      <c r="D24" s="41">
        <f>+[1]!FechaTR($D$2,'Datos basis'!E26)</f>
        <v>45840</v>
      </c>
      <c r="E24" s="113">
        <f>+'Datos basis'!I24</f>
        <v>0.99843899999999997</v>
      </c>
      <c r="F24" s="41">
        <f>+[1]!FechaTR($F$2,'Datos basis'!J26)</f>
        <v>45840</v>
      </c>
      <c r="G24" s="113" t="e">
        <f>+'Datos basis'!N24</f>
        <v>#N/A</v>
      </c>
      <c r="H24" s="41">
        <f>+[1]!FechaTR($H$2,'Datos basis'!J26)</f>
        <v>45840</v>
      </c>
      <c r="I24" s="113" t="e">
        <f>+'Datos basis'!S24</f>
        <v>#N/A</v>
      </c>
      <c r="J24" s="41">
        <f>+[1]!FechaTR($J$2,'Datos basis'!Y23)</f>
        <v>45840</v>
      </c>
      <c r="K24" s="113">
        <f>+'Datos basis'!AC24</f>
        <v>0.98526800299999995</v>
      </c>
    </row>
    <row r="25" spans="1:11" x14ac:dyDescent="0.25">
      <c r="A25" t="s">
        <v>930</v>
      </c>
      <c r="B25" s="41">
        <f>+[1]!FechaTR($B$2,$A25)</f>
        <v>45932</v>
      </c>
      <c r="C25" s="113">
        <f>+'Datos basis'!D25</f>
        <v>1.0285</v>
      </c>
      <c r="D25" s="41">
        <f>+[1]!FechaTR($D$2,'Datos basis'!E27)</f>
        <v>45932</v>
      </c>
      <c r="E25" s="113">
        <f>+'Datos basis'!I25</f>
        <v>0.99792800000000004</v>
      </c>
      <c r="F25" s="41">
        <f>+[1]!FechaTR($F$2,'Datos basis'!J27)</f>
        <v>45932</v>
      </c>
      <c r="G25" s="113" t="e">
        <f>+'Datos basis'!N25</f>
        <v>#N/A</v>
      </c>
      <c r="H25" s="41">
        <f>+[1]!FechaTR($H$2,'Datos basis'!J27)</f>
        <v>45932</v>
      </c>
      <c r="I25" s="113" t="e">
        <f>+'Datos basis'!S25</f>
        <v>#N/A</v>
      </c>
      <c r="J25" s="41">
        <f>+[1]!FechaTR($J$2,'Datos basis'!Y24)</f>
        <v>45932</v>
      </c>
      <c r="K25" s="113">
        <f>+'Datos basis'!AC25</f>
        <v>0.98327127000000003</v>
      </c>
    </row>
    <row r="26" spans="1:11" x14ac:dyDescent="0.25">
      <c r="A26" t="s">
        <v>931</v>
      </c>
      <c r="B26" s="41">
        <f>+[1]!FechaTR($B$2,$A26)</f>
        <v>46024</v>
      </c>
      <c r="C26" s="113">
        <f>+'Datos basis'!D26</f>
        <v>1.0299179999999999</v>
      </c>
      <c r="D26" s="41">
        <f>+[1]!FechaTR($D$2,'Datos basis'!E28)</f>
        <v>46024</v>
      </c>
      <c r="E26" s="113">
        <f>+'Datos basis'!I26</f>
        <v>0.99736800000000003</v>
      </c>
      <c r="F26" s="41">
        <f>+[1]!FechaTR($F$2,'Datos basis'!J28)</f>
        <v>46024</v>
      </c>
      <c r="G26" s="113" t="e">
        <f>+'Datos basis'!N26</f>
        <v>#N/A</v>
      </c>
      <c r="H26" s="41">
        <f>+[1]!FechaTR($H$2,'Datos basis'!J28)</f>
        <v>46024</v>
      </c>
      <c r="I26" s="113" t="e">
        <f>+'Datos basis'!S26</f>
        <v>#N/A</v>
      </c>
      <c r="J26" s="41">
        <f>+[1]!FechaTR($J$2,'Datos basis'!Y25)</f>
        <v>46024</v>
      </c>
      <c r="K26" s="113">
        <f>+'Datos basis'!AC26</f>
        <v>0.98109332599999999</v>
      </c>
    </row>
    <row r="27" spans="1:11" x14ac:dyDescent="0.25">
      <c r="A27" t="s">
        <v>932</v>
      </c>
      <c r="B27" s="41">
        <f>+[1]!FechaTR($B$2,$A27)</f>
        <v>46114</v>
      </c>
      <c r="C27" s="113">
        <f>+'Datos basis'!D27</f>
        <v>1.031315</v>
      </c>
      <c r="D27" s="41">
        <f>+[1]!FechaTR($D$2,'Datos basis'!E29)</f>
        <v>46114</v>
      </c>
      <c r="E27" s="113">
        <f>+'Datos basis'!I27</f>
        <v>0.99676100000000001</v>
      </c>
      <c r="F27" s="41">
        <f>+[1]!FechaTR($F$2,'Datos basis'!J29)</f>
        <v>46114</v>
      </c>
      <c r="G27" s="113" t="e">
        <f>+'Datos basis'!N27</f>
        <v>#N/A</v>
      </c>
      <c r="H27" s="41">
        <f>+[1]!FechaTR($H$2,'Datos basis'!J29)</f>
        <v>46114</v>
      </c>
      <c r="I27" s="113" t="e">
        <f>+'Datos basis'!S27</f>
        <v>#N/A</v>
      </c>
      <c r="J27" s="41">
        <f>+[1]!FechaTR($J$2,'Datos basis'!Y26)</f>
        <v>46114</v>
      </c>
      <c r="K27" s="113">
        <f>+'Datos basis'!AC27</f>
        <v>0.97874061400000001</v>
      </c>
    </row>
    <row r="28" spans="1:11" x14ac:dyDescent="0.25">
      <c r="A28" t="s">
        <v>933</v>
      </c>
      <c r="B28" s="41">
        <f>+[1]!FechaTR($B$2,$A28)</f>
        <v>46205</v>
      </c>
      <c r="C28" s="113">
        <f>+'Datos basis'!D28</f>
        <v>1.0327</v>
      </c>
      <c r="D28" s="41">
        <f>+[1]!FechaTR($D$2,'Datos basis'!E30)</f>
        <v>46205</v>
      </c>
      <c r="E28" s="113">
        <f>+'Datos basis'!I28</f>
        <v>0.99609899999999996</v>
      </c>
      <c r="F28" s="41">
        <f>+[1]!FechaTR($F$2,'Datos basis'!J30)</f>
        <v>46205</v>
      </c>
      <c r="G28" s="113" t="e">
        <f>+'Datos basis'!N28</f>
        <v>#N/A</v>
      </c>
      <c r="H28" s="41">
        <f>+[1]!FechaTR($H$2,'Datos basis'!J30)</f>
        <v>46205</v>
      </c>
      <c r="I28" s="113" t="e">
        <f>+'Datos basis'!S28</f>
        <v>#N/A</v>
      </c>
      <c r="J28" s="41">
        <f>+[1]!FechaTR($J$2,'Datos basis'!Y27)</f>
        <v>46205</v>
      </c>
      <c r="K28" s="113">
        <f>+'Datos basis'!AC28</f>
        <v>0.97622081999999999</v>
      </c>
    </row>
    <row r="29" spans="1:11" x14ac:dyDescent="0.25">
      <c r="A29" t="s">
        <v>934</v>
      </c>
      <c r="B29" s="41">
        <f>+[1]!FechaTR($B$2,$A29)</f>
        <v>46297</v>
      </c>
      <c r="C29" s="113">
        <f>+'Datos basis'!D29</f>
        <v>1.034025</v>
      </c>
      <c r="D29" s="41">
        <f>+[1]!FechaTR($D$2,'Datos basis'!E31)</f>
        <v>46297</v>
      </c>
      <c r="E29" s="113">
        <f>+'Datos basis'!I29</f>
        <v>0.99540099999999998</v>
      </c>
      <c r="F29" s="41">
        <f>+[1]!FechaTR($F$2,'Datos basis'!J31)</f>
        <v>46297</v>
      </c>
      <c r="G29" s="113" t="e">
        <f>+'Datos basis'!N29</f>
        <v>#N/A</v>
      </c>
      <c r="H29" s="41">
        <f>+[1]!FechaTR($H$2,'Datos basis'!J31)</f>
        <v>46297</v>
      </c>
      <c r="I29" s="113" t="e">
        <f>+'Datos basis'!S29</f>
        <v>#N/A</v>
      </c>
      <c r="J29" s="41">
        <f>+[1]!FechaTR($J$2,'Datos basis'!Y28)</f>
        <v>46297</v>
      </c>
      <c r="K29" s="113">
        <f>+'Datos basis'!AC29</f>
        <v>0.973546621</v>
      </c>
    </row>
    <row r="30" spans="1:11" x14ac:dyDescent="0.25">
      <c r="A30" t="s">
        <v>935</v>
      </c>
      <c r="B30" s="41">
        <f>+[1]!FechaTR($B$2,$A30)</f>
        <v>46391</v>
      </c>
      <c r="C30" s="113">
        <f>+'Datos basis'!D30</f>
        <v>1.035326</v>
      </c>
      <c r="D30" s="41">
        <f>+[1]!FechaTR($D$2,'Datos basis'!E32)</f>
        <v>46391</v>
      </c>
      <c r="E30" s="113">
        <f>+'Datos basis'!I30</f>
        <v>0.99464200000000003</v>
      </c>
      <c r="F30" s="41">
        <f>+[1]!FechaTR($F$2,'Datos basis'!J32)</f>
        <v>46391</v>
      </c>
      <c r="G30" s="113" t="e">
        <f>+'Datos basis'!N30</f>
        <v>#N/A</v>
      </c>
      <c r="H30" s="41">
        <f>+[1]!FechaTR($H$2,'Datos basis'!J32)</f>
        <v>46391</v>
      </c>
      <c r="I30" s="113" t="e">
        <f>+'Datos basis'!S30</f>
        <v>#N/A</v>
      </c>
      <c r="J30" s="41">
        <f>+[1]!FechaTR($J$2,'Datos basis'!Y29)</f>
        <v>46391</v>
      </c>
      <c r="K30" s="113">
        <f>+'Datos basis'!AC30</f>
        <v>0.97073193999999996</v>
      </c>
    </row>
    <row r="31" spans="1:11" x14ac:dyDescent="0.25">
      <c r="A31" t="s">
        <v>936</v>
      </c>
      <c r="B31" s="41">
        <f>+[1]!FechaTR($B$2,$A31)</f>
        <v>46479</v>
      </c>
      <c r="C31" s="113">
        <f>+'Datos basis'!D31</f>
        <v>1.036594</v>
      </c>
      <c r="D31" s="41">
        <f>+[1]!FechaTR($D$2,'Datos basis'!E33)</f>
        <v>46479</v>
      </c>
      <c r="E31" s="113">
        <f>+'Datos basis'!I31</f>
        <v>0.993815</v>
      </c>
      <c r="F31" s="41">
        <f>+[1]!FechaTR($F$2,'Datos basis'!J33)</f>
        <v>46479</v>
      </c>
      <c r="G31" s="113" t="e">
        <f>+'Datos basis'!N31</f>
        <v>#N/A</v>
      </c>
      <c r="H31" s="41">
        <f>+[1]!FechaTR($H$2,'Datos basis'!J33)</f>
        <v>46479</v>
      </c>
      <c r="I31" s="113" t="e">
        <f>+'Datos basis'!S31</f>
        <v>#N/A</v>
      </c>
      <c r="J31" s="41">
        <f>+[1]!FechaTR($J$2,'Datos basis'!Y30)</f>
        <v>46479</v>
      </c>
      <c r="K31" s="113">
        <f>+'Datos basis'!AC31</f>
        <v>0.96775772900000001</v>
      </c>
    </row>
    <row r="32" spans="1:11" x14ac:dyDescent="0.25">
      <c r="A32" t="s">
        <v>937</v>
      </c>
      <c r="B32" s="41">
        <f>+[1]!FechaTR($B$2,$A32)</f>
        <v>46570</v>
      </c>
      <c r="C32" s="113">
        <f>+'Datos basis'!D32</f>
        <v>1.037784</v>
      </c>
      <c r="D32" s="41">
        <f>+[1]!FechaTR($D$2,'Datos basis'!E34)</f>
        <v>46570</v>
      </c>
      <c r="E32" s="113">
        <f>+'Datos basis'!I32</f>
        <v>0.99294700000000002</v>
      </c>
      <c r="F32" s="41">
        <f>+[1]!FechaTR($F$2,'Datos basis'!J34)</f>
        <v>46570</v>
      </c>
      <c r="G32" s="113" t="e">
        <f>+'Datos basis'!N32</f>
        <v>#N/A</v>
      </c>
      <c r="H32" s="41">
        <f>+[1]!FechaTR($H$2,'Datos basis'!J34)</f>
        <v>46570</v>
      </c>
      <c r="I32" s="113" t="e">
        <f>+'Datos basis'!S32</f>
        <v>#N/A</v>
      </c>
      <c r="J32" s="41">
        <f>+[1]!FechaTR($J$2,'Datos basis'!Y31)</f>
        <v>46570</v>
      </c>
      <c r="K32" s="113">
        <f>+'Datos basis'!AC32</f>
        <v>0.96473687399999997</v>
      </c>
    </row>
    <row r="33" spans="1:11" x14ac:dyDescent="0.25">
      <c r="A33" t="s">
        <v>938</v>
      </c>
      <c r="B33" s="41">
        <f>+[1]!FechaTR($B$2,$A33)</f>
        <v>46664</v>
      </c>
      <c r="C33" s="113">
        <f>+'Datos basis'!D33</f>
        <v>1.038926</v>
      </c>
      <c r="D33" s="41">
        <f>+[1]!FechaTR($D$2,'Datos basis'!E35)</f>
        <v>46664</v>
      </c>
      <c r="E33" s="113">
        <f>+'Datos basis'!I33</f>
        <v>0.992012</v>
      </c>
      <c r="F33" s="41">
        <f>+[1]!FechaTR($F$2,'Datos basis'!J35)</f>
        <v>46664</v>
      </c>
      <c r="G33" s="113" t="e">
        <f>+'Datos basis'!N33</f>
        <v>#N/A</v>
      </c>
      <c r="H33" s="41">
        <f>+[1]!FechaTR($H$2,'Datos basis'!J35)</f>
        <v>46664</v>
      </c>
      <c r="I33" s="113" t="e">
        <f>+'Datos basis'!S33</f>
        <v>#N/A</v>
      </c>
      <c r="J33" s="41">
        <f>+[1]!FechaTR($J$2,'Datos basis'!Y32)</f>
        <v>46664</v>
      </c>
      <c r="K33" s="113">
        <f>+'Datos basis'!AC33</f>
        <v>0.96154948799999995</v>
      </c>
    </row>
    <row r="34" spans="1:11" x14ac:dyDescent="0.25">
      <c r="A34" t="s">
        <v>939</v>
      </c>
      <c r="B34" s="41">
        <f>+[1]!FechaTR($B$2,$A34)</f>
        <v>46755</v>
      </c>
      <c r="C34" s="113">
        <f>+'Datos basis'!D34</f>
        <v>1.040014</v>
      </c>
      <c r="D34" s="41">
        <f>+[1]!FechaTR($D$2,'Datos basis'!E36)</f>
        <v>46755</v>
      </c>
      <c r="E34" s="113">
        <f>+'Datos basis'!I34</f>
        <v>0.99100999999999995</v>
      </c>
      <c r="F34" s="41">
        <f>+[1]!FechaTR($F$2,'Datos basis'!J36)</f>
        <v>46755</v>
      </c>
      <c r="G34" s="113" t="e">
        <f>+'Datos basis'!N34</f>
        <v>#N/A</v>
      </c>
      <c r="H34" s="41">
        <f>+[1]!FechaTR($H$2,'Datos basis'!J36)</f>
        <v>46755</v>
      </c>
      <c r="I34" s="113" t="e">
        <f>+'Datos basis'!S34</f>
        <v>#N/A</v>
      </c>
      <c r="J34" s="41">
        <f>+[1]!FechaTR($J$2,'Datos basis'!Y33)</f>
        <v>46755</v>
      </c>
      <c r="K34" s="113">
        <f>+'Datos basis'!AC34</f>
        <v>0.95831217700000004</v>
      </c>
    </row>
    <row r="35" spans="1:11" x14ac:dyDescent="0.25">
      <c r="A35" t="s">
        <v>940</v>
      </c>
      <c r="B35" s="41">
        <f>+[1]!FechaTR($B$2,$A35)</f>
        <v>46846</v>
      </c>
      <c r="C35" s="113">
        <f>+'Datos basis'!D35</f>
        <v>1.041026</v>
      </c>
      <c r="D35" s="41">
        <f>+[1]!FechaTR($D$2,'Datos basis'!E37)</f>
        <v>46846</v>
      </c>
      <c r="E35" s="113">
        <f>+'Datos basis'!I35</f>
        <v>0.98995500000000003</v>
      </c>
      <c r="F35" s="41">
        <f>+[1]!FechaTR($F$2,'Datos basis'!J37)</f>
        <v>46846</v>
      </c>
      <c r="G35" s="113" t="e">
        <f>+'Datos basis'!N35</f>
        <v>#N/A</v>
      </c>
      <c r="H35" s="41">
        <f>+[1]!FechaTR($H$2,'Datos basis'!J37)</f>
        <v>46846</v>
      </c>
      <c r="I35" s="113" t="e">
        <f>+'Datos basis'!S35</f>
        <v>#N/A</v>
      </c>
      <c r="J35" s="41">
        <f>+[1]!FechaTR($J$2,'Datos basis'!Y34)</f>
        <v>46846</v>
      </c>
      <c r="K35" s="113">
        <f>+'Datos basis'!AC35</f>
        <v>0.954968343</v>
      </c>
    </row>
    <row r="36" spans="1:11" x14ac:dyDescent="0.25">
      <c r="A36" t="s">
        <v>941</v>
      </c>
      <c r="B36" s="41">
        <f>+[1]!FechaTR($B$2,$A36)</f>
        <v>46937</v>
      </c>
      <c r="C36" s="113">
        <f>+'Datos basis'!D36</f>
        <v>1.0419480000000001</v>
      </c>
      <c r="D36" s="41">
        <f>+[1]!FechaTR($D$2,'Datos basis'!E38)</f>
        <v>46937</v>
      </c>
      <c r="E36" s="113">
        <f>+'Datos basis'!I36</f>
        <v>0.98886300000000005</v>
      </c>
      <c r="F36" s="41">
        <f>+[1]!FechaTR($F$2,'Datos basis'!J38)</f>
        <v>46937</v>
      </c>
      <c r="G36" s="113" t="e">
        <f>+'Datos basis'!N36</f>
        <v>#N/A</v>
      </c>
      <c r="H36" s="41">
        <f>+[1]!FechaTR($H$2,'Datos basis'!J38)</f>
        <v>46937</v>
      </c>
      <c r="I36" s="113" t="e">
        <f>+'Datos basis'!S36</f>
        <v>#N/A</v>
      </c>
      <c r="J36" s="41">
        <f>+[1]!FechaTR($J$2,'Datos basis'!Y35)</f>
        <v>46937</v>
      </c>
      <c r="K36" s="113">
        <f>+'Datos basis'!AC36</f>
        <v>0.95160176600000002</v>
      </c>
    </row>
    <row r="37" spans="1:11" x14ac:dyDescent="0.25">
      <c r="A37" t="s">
        <v>942</v>
      </c>
      <c r="B37" s="41">
        <f>+[1]!FechaTR($B$2,$A37)</f>
        <v>47028</v>
      </c>
      <c r="C37" s="113">
        <f>+'Datos basis'!D37</f>
        <v>1.0427900000000001</v>
      </c>
      <c r="D37" s="41">
        <f>+[1]!FechaTR($D$2,'Datos basis'!E39)</f>
        <v>47028</v>
      </c>
      <c r="E37" s="113">
        <f>+'Datos basis'!I37</f>
        <v>0.98773100000000003</v>
      </c>
      <c r="F37" s="41">
        <f>+[1]!FechaTR($F$2,'Datos basis'!J39)</f>
        <v>47028</v>
      </c>
      <c r="G37" s="113" t="e">
        <f>+'Datos basis'!N37</f>
        <v>#N/A</v>
      </c>
      <c r="H37" s="41">
        <f>+[1]!FechaTR($H$2,'Datos basis'!J39)</f>
        <v>47028</v>
      </c>
      <c r="I37" s="113" t="e">
        <f>+'Datos basis'!S37</f>
        <v>#N/A</v>
      </c>
      <c r="J37" s="41">
        <f>+[1]!FechaTR($J$2,'Datos basis'!Y36)</f>
        <v>47028</v>
      </c>
      <c r="K37" s="113">
        <f>+'Datos basis'!AC37</f>
        <v>0.94817438899999995</v>
      </c>
    </row>
    <row r="38" spans="1:11" x14ac:dyDescent="0.25">
      <c r="A38" t="s">
        <v>943</v>
      </c>
      <c r="B38" s="41">
        <f>+[1]!FechaTR($B$2,$A38)</f>
        <v>47120</v>
      </c>
      <c r="C38" s="113">
        <f>+'Datos basis'!D38</f>
        <v>1.043563</v>
      </c>
      <c r="D38" s="41">
        <f>+[1]!FechaTR($D$2,'Datos basis'!E40)</f>
        <v>47120</v>
      </c>
      <c r="E38" s="113">
        <f>+'Datos basis'!I38</f>
        <v>0.98655499999999996</v>
      </c>
      <c r="F38" s="41">
        <f>+[1]!FechaTR($F$2,'Datos basis'!J40)</f>
        <v>47120</v>
      </c>
      <c r="G38" s="113" t="e">
        <f>+'Datos basis'!N38</f>
        <v>#N/A</v>
      </c>
      <c r="H38" s="41">
        <f>+[1]!FechaTR($H$2,'Datos basis'!J40)</f>
        <v>47120</v>
      </c>
      <c r="I38" s="113" t="e">
        <f>+'Datos basis'!S38</f>
        <v>#N/A</v>
      </c>
      <c r="J38" s="41">
        <f>+[1]!FechaTR($J$2,'Datos basis'!Y37)</f>
        <v>47120</v>
      </c>
      <c r="K38" s="113">
        <f>+'Datos basis'!AC38</f>
        <v>0.94464210999999998</v>
      </c>
    </row>
    <row r="39" spans="1:11" x14ac:dyDescent="0.25">
      <c r="A39" t="s">
        <v>944</v>
      </c>
      <c r="B39" s="41">
        <f>+[1]!FechaTR($B$2,$A39)</f>
        <v>47210</v>
      </c>
      <c r="C39" s="113">
        <f>+'Datos basis'!D39</f>
        <v>1.044259</v>
      </c>
      <c r="D39" s="41">
        <f>+[1]!FechaTR($D$2,'Datos basis'!E41)</f>
        <v>47210</v>
      </c>
      <c r="E39" s="113">
        <f>+'Datos basis'!I39</f>
        <v>0.98535700000000004</v>
      </c>
      <c r="F39" s="41">
        <f>+[1]!FechaTR($F$2,'Datos basis'!J41)</f>
        <v>47210</v>
      </c>
      <c r="G39" s="113" t="e">
        <f>+'Datos basis'!N39</f>
        <v>#N/A</v>
      </c>
      <c r="H39" s="41">
        <f>+[1]!FechaTR($H$2,'Datos basis'!J41)</f>
        <v>47210</v>
      </c>
      <c r="I39" s="113" t="e">
        <f>+'Datos basis'!S39</f>
        <v>#N/A</v>
      </c>
      <c r="J39" s="41">
        <f>+[1]!FechaTR($J$2,'Datos basis'!Y38)</f>
        <v>47210</v>
      </c>
      <c r="K39" s="113">
        <f>+'Datos basis'!AC39</f>
        <v>0.94103674199999998</v>
      </c>
    </row>
    <row r="40" spans="1:11" x14ac:dyDescent="0.25">
      <c r="A40" t="s">
        <v>945</v>
      </c>
      <c r="B40" s="41">
        <f>+[1]!FechaTR($B$2,$A40)</f>
        <v>47393</v>
      </c>
      <c r="C40" s="113">
        <f>+'Datos basis'!D40</f>
        <v>1.045412</v>
      </c>
      <c r="D40" s="41">
        <f>+[1]!FechaTR($D$2,'Datos basis'!E42)</f>
        <v>47393</v>
      </c>
      <c r="E40" s="113">
        <f>+'Datos basis'!I40</f>
        <v>0.98294700000000002</v>
      </c>
      <c r="F40" s="41">
        <f>+[1]!FechaTR($F$2,'Datos basis'!J42)</f>
        <v>47393</v>
      </c>
      <c r="G40" s="113" t="e">
        <f>+'Datos basis'!N40</f>
        <v>#N/A</v>
      </c>
      <c r="H40" s="41">
        <f>+[1]!FechaTR($H$2,'Datos basis'!J42)</f>
        <v>47393</v>
      </c>
      <c r="I40" s="113" t="e">
        <f>+'Datos basis'!S40</f>
        <v>#N/A</v>
      </c>
      <c r="J40" s="41">
        <f>+[1]!FechaTR($J$2,'Datos basis'!Y39)</f>
        <v>47301</v>
      </c>
      <c r="K40" s="113">
        <f>+'Datos basis'!AC40</f>
        <v>0.93743669399999996</v>
      </c>
    </row>
    <row r="41" spans="1:11" x14ac:dyDescent="0.25">
      <c r="A41" t="s">
        <v>946</v>
      </c>
      <c r="B41" s="41">
        <f>+[1]!FechaTR($B$2,$A41)</f>
        <v>47575</v>
      </c>
      <c r="C41" s="113">
        <f>+'Datos basis'!D41</f>
        <v>1.0463089999999999</v>
      </c>
      <c r="D41" s="41">
        <f>+[1]!FechaTR($D$2,'Datos basis'!E43)</f>
        <v>47575</v>
      </c>
      <c r="E41" s="113">
        <f>+'Datos basis'!I41</f>
        <v>0.980348</v>
      </c>
      <c r="F41" s="41">
        <f>+[1]!FechaTR($F$2,'Datos basis'!J43)</f>
        <v>47575</v>
      </c>
      <c r="G41" s="113" t="e">
        <f>+'Datos basis'!N41</f>
        <v>#N/A</v>
      </c>
      <c r="H41" s="41">
        <f>+[1]!FechaTR($H$2,'Datos basis'!J43)</f>
        <v>47575</v>
      </c>
      <c r="I41" s="113" t="e">
        <f>+'Datos basis'!S41</f>
        <v>#N/A</v>
      </c>
      <c r="J41" s="41">
        <f>+[1]!FechaTR($J$2,'Datos basis'!Y40)</f>
        <v>47393</v>
      </c>
      <c r="K41" s="113">
        <f>+'Datos basis'!AC41</f>
        <v>0.93373298199999999</v>
      </c>
    </row>
    <row r="42" spans="1:11" x14ac:dyDescent="0.25">
      <c r="A42" t="s">
        <v>947</v>
      </c>
      <c r="B42" s="41">
        <f>+[1]!FechaTR($B$2,$A42)</f>
        <v>47758</v>
      </c>
      <c r="C42" s="113">
        <f>+'Datos basis'!D42</f>
        <v>1.046913</v>
      </c>
      <c r="D42" s="41">
        <f>+[1]!FechaTR($D$2,'Datos basis'!E44)</f>
        <v>47758</v>
      </c>
      <c r="E42" s="113">
        <f>+'Datos basis'!I42</f>
        <v>0.977684</v>
      </c>
      <c r="F42" s="41">
        <f>+[1]!FechaTR($F$2,'Datos basis'!J44)</f>
        <v>47758</v>
      </c>
      <c r="G42" s="113" t="e">
        <f>+'Datos basis'!N42</f>
        <v>#N/A</v>
      </c>
      <c r="H42" s="41">
        <f>+[1]!FechaTR($H$2,'Datos basis'!J44)</f>
        <v>47758</v>
      </c>
      <c r="I42" s="113" t="e">
        <f>+'Datos basis'!S42</f>
        <v>#N/A</v>
      </c>
      <c r="J42" s="41">
        <f>+[1]!FechaTR($J$2,'Datos basis'!Y41)</f>
        <v>47485</v>
      </c>
      <c r="K42" s="113">
        <f>+'Datos basis'!AC42</f>
        <v>0.92993668399999996</v>
      </c>
    </row>
    <row r="43" spans="1:11" x14ac:dyDescent="0.25">
      <c r="A43" t="s">
        <v>948</v>
      </c>
      <c r="B43" s="41">
        <f>+[1]!FechaTR($B$2,$A43)</f>
        <v>47940</v>
      </c>
      <c r="C43" s="113">
        <f>+'Datos basis'!D43</f>
        <v>1.0472840000000001</v>
      </c>
      <c r="D43" s="41">
        <f>+[1]!FechaTR($D$2,'Datos basis'!E45)</f>
        <v>47940</v>
      </c>
      <c r="E43" s="113">
        <f>+'Datos basis'!I43</f>
        <v>0.974831</v>
      </c>
      <c r="F43" s="41">
        <f>+[1]!FechaTR($F$2,'Datos basis'!J45)</f>
        <v>47940</v>
      </c>
      <c r="G43" s="113" t="e">
        <f>+'Datos basis'!N43</f>
        <v>#N/A</v>
      </c>
      <c r="H43" s="41">
        <f>+[1]!FechaTR($H$2,'Datos basis'!J45)</f>
        <v>47940</v>
      </c>
      <c r="I43" s="113" t="e">
        <f>+'Datos basis'!S43</f>
        <v>#N/A</v>
      </c>
      <c r="J43" s="41">
        <f>+[1]!FechaTR($J$2,'Datos basis'!Y42)</f>
        <v>47575</v>
      </c>
      <c r="K43" s="113">
        <f>+'Datos basis'!AC43</f>
        <v>0.92601786799999997</v>
      </c>
    </row>
    <row r="44" spans="1:11" x14ac:dyDescent="0.25">
      <c r="A44" t="s">
        <v>962</v>
      </c>
      <c r="B44" s="41">
        <f>+[1]!FechaTR($B$2,$A44)</f>
        <v>48306</v>
      </c>
      <c r="C44" s="113">
        <f>+'Datos basis'!D44</f>
        <v>1.0473410000000001</v>
      </c>
      <c r="D44" s="41">
        <f>+[1]!FechaTR($D$2,'Datos basis'!E46)</f>
        <v>48306</v>
      </c>
      <c r="E44" s="113">
        <f>+'Datos basis'!I44</f>
        <v>0.96919500000000003</v>
      </c>
      <c r="F44" s="41">
        <f>+[1]!FechaTR($F$2,'Datos basis'!J46)</f>
        <v>48306</v>
      </c>
      <c r="G44" s="113" t="e">
        <f>+'Datos basis'!N44</f>
        <v>#N/A</v>
      </c>
      <c r="H44" s="41">
        <f>+[1]!FechaTR($H$2,'Datos basis'!J46)</f>
        <v>48306</v>
      </c>
      <c r="I44" s="113" t="e">
        <f>+'Datos basis'!S44</f>
        <v>#N/A</v>
      </c>
      <c r="J44" s="41">
        <f>+[1]!FechaTR($J$2,'Datos basis'!Y43)</f>
        <v>47666</v>
      </c>
      <c r="K44" s="113">
        <f>+'Datos basis'!AC44</f>
        <v>0.92232307099999999</v>
      </c>
    </row>
    <row r="45" spans="1:11" x14ac:dyDescent="0.25">
      <c r="A45" t="s">
        <v>949</v>
      </c>
      <c r="B45" s="41">
        <f>+[1]!FechaTR($B$2,$A45)</f>
        <v>48673</v>
      </c>
      <c r="C45" s="113">
        <f>+'Datos basis'!D45</f>
        <v>1.0466759999999999</v>
      </c>
      <c r="D45" s="41">
        <f>+[1]!FechaTR($D$2,'Datos basis'!E47)</f>
        <v>48673</v>
      </c>
      <c r="E45" s="113">
        <f>+'Datos basis'!I45</f>
        <v>0.96363500000000002</v>
      </c>
      <c r="F45" s="41">
        <f>+[1]!FechaTR($F$2,'Datos basis'!J47)</f>
        <v>48673</v>
      </c>
      <c r="G45" s="113" t="e">
        <f>+'Datos basis'!N45</f>
        <v>#N/A</v>
      </c>
      <c r="H45" s="41">
        <f>+[1]!FechaTR($H$2,'Datos basis'!J47)</f>
        <v>48673</v>
      </c>
      <c r="I45" s="113" t="e">
        <f>+'Datos basis'!S45</f>
        <v>#N/A</v>
      </c>
      <c r="J45" s="41">
        <f>+[1]!FechaTR($J$2,'Datos basis'!Y44)</f>
        <v>47758</v>
      </c>
      <c r="K45" s="113">
        <f>+'Datos basis'!AC45</f>
        <v>0.91847736400000002</v>
      </c>
    </row>
    <row r="46" spans="1:11" x14ac:dyDescent="0.25">
      <c r="A46" t="s">
        <v>963</v>
      </c>
      <c r="B46" s="41">
        <f>+[1]!FechaTR($B$2,$A46)</f>
        <v>49037</v>
      </c>
      <c r="C46" s="113">
        <f>+'Datos basis'!D46</f>
        <v>1.0455099999999999</v>
      </c>
      <c r="D46" s="41">
        <f>+[1]!FechaTR($D$2,'Datos basis'!E48)</f>
        <v>49037</v>
      </c>
      <c r="E46" s="113">
        <f>+'Datos basis'!I46</f>
        <v>0.95830800000000005</v>
      </c>
      <c r="F46" s="41">
        <f>+[1]!FechaTR($F$2,'Datos basis'!J48)</f>
        <v>49037</v>
      </c>
      <c r="G46" s="113" t="e">
        <f>+'Datos basis'!N46</f>
        <v>#N/A</v>
      </c>
      <c r="H46" s="41">
        <f>+[1]!FechaTR($H$2,'Datos basis'!J48)</f>
        <v>49037</v>
      </c>
      <c r="I46" s="113" t="e">
        <f>+'Datos basis'!S46</f>
        <v>#N/A</v>
      </c>
      <c r="J46" s="41">
        <f>+[1]!FechaTR($J$2,'Datos basis'!Y45)</f>
        <v>47850</v>
      </c>
      <c r="K46" s="113">
        <f>+'Datos basis'!AC46</f>
        <v>0.91447738999999995</v>
      </c>
    </row>
    <row r="47" spans="1:11" x14ac:dyDescent="0.25">
      <c r="A47" t="s">
        <v>964</v>
      </c>
      <c r="B47" s="41">
        <f>+[1]!FechaTR($B$2,$A47)</f>
        <v>49401</v>
      </c>
      <c r="C47" s="113">
        <f>+'Datos basis'!D47</f>
        <v>1.0440609999999999</v>
      </c>
      <c r="D47" s="41">
        <f>+[1]!FechaTR($D$2,'Datos basis'!E49)</f>
        <v>49401</v>
      </c>
      <c r="E47" s="113">
        <f>+'Datos basis'!I47</f>
        <v>0.95327899999999999</v>
      </c>
      <c r="F47" s="41">
        <f>+[1]!FechaTR($F$2,'Datos basis'!J49)</f>
        <v>49401</v>
      </c>
      <c r="G47" s="113" t="e">
        <f>+'Datos basis'!N47</f>
        <v>#N/A</v>
      </c>
      <c r="H47" s="41">
        <f>+[1]!FechaTR($H$2,'Datos basis'!J49)</f>
        <v>49401</v>
      </c>
      <c r="I47" s="113" t="e">
        <f>+'Datos basis'!S47</f>
        <v>#N/A</v>
      </c>
      <c r="J47" s="41">
        <f>+[1]!FechaTR($J$2,'Datos basis'!Y46)</f>
        <v>47940</v>
      </c>
      <c r="K47" s="113">
        <f>+'Datos basis'!AC47</f>
        <v>0.91057763300000005</v>
      </c>
    </row>
    <row r="48" spans="1:11" x14ac:dyDescent="0.25">
      <c r="A48" t="s">
        <v>950</v>
      </c>
      <c r="B48" s="41">
        <f>+[1]!FechaTR($B$2,$A48)</f>
        <v>49767</v>
      </c>
      <c r="C48" s="113">
        <f>+'Datos basis'!D48</f>
        <v>1.04254</v>
      </c>
      <c r="D48" s="41">
        <f>+[1]!FechaTR($D$2,'Datos basis'!E50)</f>
        <v>49767</v>
      </c>
      <c r="E48" s="113">
        <f>+'Datos basis'!I48</f>
        <v>0.94859700000000002</v>
      </c>
      <c r="F48" s="41">
        <f>+[1]!FechaTR($F$2,'Datos basis'!J50)</f>
        <v>49767</v>
      </c>
      <c r="G48" s="113" t="e">
        <f>+'Datos basis'!N48</f>
        <v>#N/A</v>
      </c>
      <c r="H48" s="41">
        <f>+[1]!FechaTR($H$2,'Datos basis'!J50)</f>
        <v>49767</v>
      </c>
      <c r="I48" s="113" t="e">
        <f>+'Datos basis'!S48</f>
        <v>#N/A</v>
      </c>
      <c r="J48" s="41">
        <f>+[1]!FechaTR($J$2,'Datos basis'!Y47)</f>
        <v>48673</v>
      </c>
      <c r="K48" s="113">
        <f>+'Datos basis'!AC48</f>
        <v>0.87889868800000004</v>
      </c>
    </row>
    <row r="49" spans="1:11" x14ac:dyDescent="0.25">
      <c r="A49" t="s">
        <v>951</v>
      </c>
      <c r="B49" s="41">
        <f>+[1]!FechaTR($B$2,$A49)</f>
        <v>51593</v>
      </c>
      <c r="C49" s="113">
        <f>+'Datos basis'!D49</f>
        <v>1.038028</v>
      </c>
      <c r="D49" s="41">
        <f>+[1]!FechaTR($D$2,'Datos basis'!E51)</f>
        <v>51593</v>
      </c>
      <c r="E49" s="113">
        <f>+'Datos basis'!I49</f>
        <v>0.92991000000000001</v>
      </c>
      <c r="F49" s="41">
        <f>+[1]!FechaTR($F$2,'Datos basis'!J51)</f>
        <v>51593</v>
      </c>
      <c r="G49" s="113" t="e">
        <f>+'Datos basis'!N49</f>
        <v>#N/A</v>
      </c>
      <c r="H49" s="41">
        <f>+[1]!FechaTR($H$2,'Datos basis'!J51)</f>
        <v>51593</v>
      </c>
      <c r="I49" s="113" t="e">
        <f>+'Datos basis'!S49</f>
        <v>#N/A</v>
      </c>
      <c r="J49" s="41">
        <f>+[1]!FechaTR($J$2,'Datos basis'!Y48)</f>
        <v>49767</v>
      </c>
      <c r="K49" s="113">
        <f>+'Datos basis'!AC49</f>
        <v>0.83346008699999996</v>
      </c>
    </row>
    <row r="50" spans="1:11" x14ac:dyDescent="0.25">
      <c r="A50" t="s">
        <v>952</v>
      </c>
      <c r="B50" s="41">
        <f>+[1]!FechaTR($B$2,$A50)</f>
        <v>53419</v>
      </c>
      <c r="C50" s="113">
        <f>+'Datos basis'!D50</f>
        <v>1.041669</v>
      </c>
      <c r="D50" s="41">
        <f>+[1]!FechaTR($D$2,'Datos basis'!E52)</f>
        <v>53419</v>
      </c>
      <c r="E50" s="113">
        <f>+'Datos basis'!I50</f>
        <v>0.91245600000000004</v>
      </c>
      <c r="F50" s="41">
        <f>+[1]!FechaTR($F$2,'Datos basis'!J52)</f>
        <v>53419</v>
      </c>
      <c r="G50" s="113" t="e">
        <f>+'Datos basis'!N50</f>
        <v>#N/A</v>
      </c>
      <c r="H50" s="41">
        <f>+[1]!FechaTR($H$2,'Datos basis'!J52)</f>
        <v>53419</v>
      </c>
      <c r="I50" s="113" t="e">
        <f>+'Datos basis'!S50</f>
        <v>#N/A</v>
      </c>
      <c r="J50" s="41">
        <f>+[1]!FechaTR($J$2,'Datos basis'!Y49)</f>
        <v>51593</v>
      </c>
      <c r="K50" s="113">
        <f>+'Datos basis'!AC50</f>
        <v>0.76343212100000002</v>
      </c>
    </row>
    <row r="51" spans="1:11" x14ac:dyDescent="0.25">
      <c r="A51" t="s">
        <v>953</v>
      </c>
      <c r="B51" s="41">
        <f>+[1]!FechaTR($B$2,$A51)</f>
        <v>55246</v>
      </c>
      <c r="C51" s="113">
        <f>+'Datos basis'!D51</f>
        <v>1.052149</v>
      </c>
      <c r="D51" s="41">
        <f>+[1]!FechaTR($D$2,'Datos basis'!E53)</f>
        <v>55246</v>
      </c>
      <c r="E51" s="113">
        <f>+'Datos basis'!I51</f>
        <v>0.89454900000000004</v>
      </c>
      <c r="F51" s="41">
        <f>+[1]!FechaTR($F$2,'Datos basis'!J53)</f>
        <v>55246</v>
      </c>
      <c r="G51" s="113" t="e">
        <f>+'Datos basis'!N51</f>
        <v>#N/A</v>
      </c>
      <c r="H51" s="41">
        <f>+[1]!FechaTR($H$2,'Datos basis'!J53)</f>
        <v>55246</v>
      </c>
      <c r="I51" s="113" t="e">
        <f>+'Datos basis'!S51</f>
        <v>#N/A</v>
      </c>
      <c r="J51" s="41">
        <f>+[1]!FechaTR($J$2,'Datos basis'!Y50)</f>
        <v>53419</v>
      </c>
      <c r="K51" s="113">
        <f>+'Datos basis'!AC51</f>
        <v>0.70317785799999999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3"/>
  <dimension ref="A1:AE55"/>
  <sheetViews>
    <sheetView showGridLines="0" topLeftCell="F1" zoomScale="85" zoomScaleNormal="85" workbookViewId="0">
      <selection activeCell="AE53" sqref="AE53"/>
    </sheetView>
  </sheetViews>
  <sheetFormatPr defaultRowHeight="15" outlineLevelCol="1" x14ac:dyDescent="0.25"/>
  <cols>
    <col min="1" max="1" width="18.42578125" bestFit="1" customWidth="1"/>
    <col min="2" max="2" width="36.5703125" customWidth="1" outlineLevel="1"/>
    <col min="3" max="3" width="8.5703125" customWidth="1" outlineLevel="1"/>
    <col min="4" max="4" width="12.85546875" customWidth="1"/>
    <col min="5" max="5" width="11.42578125" customWidth="1"/>
    <col min="6" max="6" width="18.42578125" bestFit="1" customWidth="1"/>
    <col min="7" max="7" width="14.7109375" customWidth="1"/>
    <col min="8" max="8" width="13.85546875" bestFit="1" customWidth="1"/>
    <col min="9" max="9" width="10.140625" bestFit="1" customWidth="1"/>
    <col min="11" max="11" width="17.5703125" bestFit="1" customWidth="1"/>
    <col min="16" max="16" width="18.42578125" bestFit="1" customWidth="1"/>
    <col min="21" max="21" width="18.42578125" bestFit="1" customWidth="1"/>
    <col min="26" max="26" width="17.42578125" bestFit="1" customWidth="1"/>
    <col min="27" max="27" width="16.42578125" bestFit="1" customWidth="1"/>
    <col min="31" max="31" width="16.42578125" bestFit="1" customWidth="1"/>
  </cols>
  <sheetData>
    <row r="1" spans="1:31" x14ac:dyDescent="0.25">
      <c r="A1" s="133">
        <f>Input!B3</f>
        <v>44286</v>
      </c>
      <c r="B1" t="str">
        <f>"START:"&amp;A1&amp;" END:"&amp;A1&amp;" INTERVAL:1D"</f>
        <v>START:44286 END:44286 INTERVAL:1D</v>
      </c>
      <c r="C1" t="s">
        <v>233</v>
      </c>
      <c r="D1" s="1">
        <f>+A1</f>
        <v>44286</v>
      </c>
      <c r="E1" t="str">
        <f>"START:"&amp;D1&amp;" END:"&amp;D1&amp;" INTERVAL:1D"</f>
        <v>START:44286 END:44286 INTERVAL:1D</v>
      </c>
    </row>
    <row r="2" spans="1:31" x14ac:dyDescent="0.25">
      <c r="A2" s="13" t="s">
        <v>26</v>
      </c>
      <c r="B2" t="e">
        <f ca="1">_xll.RHistory(A5:A55,C1,B1,,"CH:In;Fd TRANSPOSE:Y",B3)</f>
        <v>#NAME?</v>
      </c>
      <c r="F2" s="13" t="s">
        <v>415</v>
      </c>
      <c r="G2" t="e">
        <f ca="1">_xll.RHistory(F5:F55,C1,B1,,"CH:In;Fd TRANSPOSE:Y",G3)</f>
        <v>#NAME?</v>
      </c>
      <c r="K2" s="13" t="s">
        <v>978</v>
      </c>
      <c r="L2" s="47" t="e">
        <f ca="1">_xll.RHistory(K5:K55,C1,E1,,"CH:In;Fd TRANSPOSE:Y",L3)</f>
        <v>#NAME?</v>
      </c>
      <c r="P2" s="13" t="s">
        <v>1251</v>
      </c>
      <c r="Q2" t="e">
        <f ca="1">_xll.RHistory(P5:P55,C1,E1,,"CH:In;Fd TRANSPOSE:Y",Q3)</f>
        <v>#NAME?</v>
      </c>
      <c r="U2" s="13" t="s">
        <v>1408</v>
      </c>
      <c r="V2" t="e">
        <f ca="1">_xll.RHistory(U5:U55,C1,E1,,"CH:In;Fd TRANSPOSE:Y",V3)</f>
        <v>#NAME?</v>
      </c>
      <c r="Y2" s="113" t="str">
        <f>+MID(Z2,8,LEN(Z2)-8-2)</f>
        <v>ON</v>
      </c>
      <c r="Z2" s="13" t="s">
        <v>310</v>
      </c>
      <c r="AA2" t="e">
        <f ca="1">_xll.RHistory(Z2:Z55,C1,B1,,"CH:In;Fd TRANSPOSE:Y",AA3)</f>
        <v>#NAME?</v>
      </c>
      <c r="AE2" t="s">
        <v>908</v>
      </c>
    </row>
    <row r="3" spans="1:31" x14ac:dyDescent="0.25">
      <c r="A3" s="13" t="s">
        <v>27</v>
      </c>
      <c r="B3" t="s">
        <v>1409</v>
      </c>
      <c r="C3" t="s">
        <v>234</v>
      </c>
      <c r="D3">
        <v>1.0000640000000001</v>
      </c>
      <c r="F3" s="13" t="s">
        <v>27</v>
      </c>
      <c r="G3" t="s">
        <v>1410</v>
      </c>
      <c r="H3" t="s">
        <v>234</v>
      </c>
      <c r="I3">
        <v>1.0000020000000001</v>
      </c>
      <c r="K3" s="13" t="s">
        <v>27</v>
      </c>
      <c r="L3" t="s">
        <v>1411</v>
      </c>
      <c r="M3" t="s">
        <v>973</v>
      </c>
      <c r="N3" t="e">
        <v>#N/A</v>
      </c>
      <c r="P3" s="13" t="s">
        <v>27</v>
      </c>
      <c r="Q3" t="s">
        <v>1412</v>
      </c>
      <c r="R3" t="s">
        <v>973</v>
      </c>
      <c r="S3" t="e">
        <v>#N/A</v>
      </c>
      <c r="U3" s="13" t="s">
        <v>27</v>
      </c>
      <c r="V3" t="s">
        <v>1413</v>
      </c>
      <c r="W3" t="s">
        <v>973</v>
      </c>
      <c r="X3" t="e">
        <v>#N/A</v>
      </c>
      <c r="Y3" s="113" t="str">
        <f t="shared" ref="Y3:Y54" si="0">+MID(Z3,8,LEN(Z3)-8-2)</f>
        <v>TN</v>
      </c>
      <c r="Z3" s="13" t="s">
        <v>311</v>
      </c>
      <c r="AA3" t="s">
        <v>310</v>
      </c>
      <c r="AB3" t="s">
        <v>234</v>
      </c>
      <c r="AC3">
        <v>0.99998166700000002</v>
      </c>
      <c r="AE3" t="s">
        <v>909</v>
      </c>
    </row>
    <row r="4" spans="1:31" x14ac:dyDescent="0.25">
      <c r="A4" s="13" t="s">
        <v>26</v>
      </c>
      <c r="B4" t="s">
        <v>1414</v>
      </c>
      <c r="C4" t="s">
        <v>234</v>
      </c>
      <c r="D4">
        <v>1.0000789999999999</v>
      </c>
      <c r="F4" s="13" t="s">
        <v>415</v>
      </c>
      <c r="G4" t="s">
        <v>1415</v>
      </c>
      <c r="H4" t="s">
        <v>234</v>
      </c>
      <c r="I4">
        <v>1.000003</v>
      </c>
      <c r="K4" s="13" t="s">
        <v>978</v>
      </c>
      <c r="L4" t="s">
        <v>1416</v>
      </c>
      <c r="M4" t="s">
        <v>973</v>
      </c>
      <c r="N4" t="e">
        <v>#N/A</v>
      </c>
      <c r="P4" s="13" t="s">
        <v>1251</v>
      </c>
      <c r="Q4" t="s">
        <v>1417</v>
      </c>
      <c r="R4" t="s">
        <v>973</v>
      </c>
      <c r="S4" t="e">
        <v>#N/A</v>
      </c>
      <c r="U4" s="13" t="s">
        <v>1408</v>
      </c>
      <c r="V4" t="s">
        <v>1418</v>
      </c>
      <c r="W4" t="s">
        <v>973</v>
      </c>
      <c r="X4" t="e">
        <v>#N/A</v>
      </c>
      <c r="Y4" s="113" t="str">
        <f t="shared" si="0"/>
        <v>1W</v>
      </c>
      <c r="Z4" s="13" t="s">
        <v>312</v>
      </c>
      <c r="AA4" t="s">
        <v>311</v>
      </c>
      <c r="AB4" t="s">
        <v>234</v>
      </c>
      <c r="AC4">
        <v>0.99997708399999996</v>
      </c>
      <c r="AE4" t="s">
        <v>910</v>
      </c>
    </row>
    <row r="5" spans="1:31" x14ac:dyDescent="0.25">
      <c r="A5" s="13" t="s">
        <v>1409</v>
      </c>
      <c r="B5" t="s">
        <v>1419</v>
      </c>
      <c r="C5" t="s">
        <v>234</v>
      </c>
      <c r="D5">
        <v>1.0001910000000001</v>
      </c>
      <c r="E5" t="str">
        <f>+MID(F5,9,LEN(F5)-9-2)</f>
        <v>ON</v>
      </c>
      <c r="F5" s="13" t="s">
        <v>1410</v>
      </c>
      <c r="G5" t="s">
        <v>1420</v>
      </c>
      <c r="H5" t="s">
        <v>234</v>
      </c>
      <c r="I5">
        <v>1.000006</v>
      </c>
      <c r="J5" s="113" t="str">
        <f>+MID(K5,9,LEN(K5)-9-2)</f>
        <v>ON</v>
      </c>
      <c r="K5" s="13" t="s">
        <v>1411</v>
      </c>
      <c r="L5" t="s">
        <v>1421</v>
      </c>
      <c r="M5" t="s">
        <v>973</v>
      </c>
      <c r="N5" t="e">
        <v>#N/A</v>
      </c>
      <c r="O5" s="113" t="str">
        <f>+MID(P5,9,LEN(P5)-9-2)</f>
        <v>ON</v>
      </c>
      <c r="P5" s="13" t="s">
        <v>1412</v>
      </c>
      <c r="Q5" t="s">
        <v>1422</v>
      </c>
      <c r="R5" t="s">
        <v>973</v>
      </c>
      <c r="S5" t="e">
        <v>#N/A</v>
      </c>
      <c r="T5" s="113" t="str">
        <f>+MID(U5,9,LEN(U5)-9-2)</f>
        <v>ON</v>
      </c>
      <c r="U5" s="13" t="s">
        <v>1413</v>
      </c>
      <c r="V5" t="s">
        <v>1423</v>
      </c>
      <c r="W5" t="s">
        <v>973</v>
      </c>
      <c r="X5" t="e">
        <v>#N/A</v>
      </c>
      <c r="Y5" s="113" t="str">
        <f t="shared" si="0"/>
        <v>1M</v>
      </c>
      <c r="Z5" s="13" t="s">
        <v>313</v>
      </c>
      <c r="AA5" t="s">
        <v>312</v>
      </c>
      <c r="AB5" t="s">
        <v>234</v>
      </c>
      <c r="AC5">
        <v>0.99994243900000002</v>
      </c>
      <c r="AE5" t="s">
        <v>911</v>
      </c>
    </row>
    <row r="6" spans="1:31" x14ac:dyDescent="0.25">
      <c r="A6" s="13" t="s">
        <v>1414</v>
      </c>
      <c r="B6" t="s">
        <v>1424</v>
      </c>
      <c r="C6" t="s">
        <v>234</v>
      </c>
      <c r="D6">
        <v>1.0005729999999999</v>
      </c>
      <c r="E6" s="113" t="str">
        <f t="shared" ref="E6:E53" si="1">+MID(F6,9,LEN(F6)-9-2)</f>
        <v>TN</v>
      </c>
      <c r="F6" s="13" t="s">
        <v>1415</v>
      </c>
      <c r="G6" t="s">
        <v>1425</v>
      </c>
      <c r="H6" t="s">
        <v>234</v>
      </c>
      <c r="I6">
        <v>1.0000180000000001</v>
      </c>
      <c r="J6" s="113" t="str">
        <f t="shared" ref="J6:J53" si="2">+MID(K6,9,LEN(K6)-9-2)</f>
        <v>TN</v>
      </c>
      <c r="K6" s="13" t="s">
        <v>1416</v>
      </c>
      <c r="L6" t="s">
        <v>1426</v>
      </c>
      <c r="M6" t="s">
        <v>973</v>
      </c>
      <c r="N6" t="e">
        <v>#N/A</v>
      </c>
      <c r="O6" s="113" t="str">
        <f t="shared" ref="O6:O53" si="3">+MID(P6,9,LEN(P6)-9-2)</f>
        <v>TN</v>
      </c>
      <c r="P6" s="13" t="s">
        <v>1417</v>
      </c>
      <c r="Q6" t="s">
        <v>1427</v>
      </c>
      <c r="R6" t="s">
        <v>973</v>
      </c>
      <c r="S6" t="e">
        <v>#N/A</v>
      </c>
      <c r="T6" s="113" t="str">
        <f t="shared" ref="T6:T53" si="4">+MID(U6,9,LEN(U6)-9-2)</f>
        <v>TN</v>
      </c>
      <c r="U6" s="13" t="s">
        <v>1418</v>
      </c>
      <c r="V6" t="s">
        <v>1428</v>
      </c>
      <c r="W6" t="s">
        <v>973</v>
      </c>
      <c r="X6" t="e">
        <v>#N/A</v>
      </c>
      <c r="Y6" s="113" t="str">
        <f t="shared" si="0"/>
        <v>2M</v>
      </c>
      <c r="Z6" s="13" t="s">
        <v>314</v>
      </c>
      <c r="AA6" t="s">
        <v>313</v>
      </c>
      <c r="AB6" t="s">
        <v>234</v>
      </c>
      <c r="AC6">
        <v>0.99979653300000004</v>
      </c>
      <c r="AE6" t="s">
        <v>912</v>
      </c>
    </row>
    <row r="7" spans="1:31" x14ac:dyDescent="0.25">
      <c r="A7" s="13" t="s">
        <v>1419</v>
      </c>
      <c r="B7" t="s">
        <v>1429</v>
      </c>
      <c r="C7" t="s">
        <v>234</v>
      </c>
      <c r="D7">
        <v>1.0010209999999999</v>
      </c>
      <c r="E7" s="113" t="str">
        <f t="shared" si="1"/>
        <v>1W</v>
      </c>
      <c r="F7" s="13" t="s">
        <v>1420</v>
      </c>
      <c r="G7" t="s">
        <v>1430</v>
      </c>
      <c r="H7" t="s">
        <v>234</v>
      </c>
      <c r="I7">
        <v>1.0000329999999999</v>
      </c>
      <c r="J7" s="113" t="str">
        <f t="shared" si="2"/>
        <v>1W</v>
      </c>
      <c r="K7" s="13" t="s">
        <v>1421</v>
      </c>
      <c r="L7" t="s">
        <v>1431</v>
      </c>
      <c r="M7" t="s">
        <v>973</v>
      </c>
      <c r="N7" t="e">
        <v>#N/A</v>
      </c>
      <c r="O7" s="113" t="str">
        <f t="shared" si="3"/>
        <v>1W</v>
      </c>
      <c r="P7" s="13" t="s">
        <v>1422</v>
      </c>
      <c r="Q7" t="s">
        <v>1432</v>
      </c>
      <c r="R7" t="s">
        <v>973</v>
      </c>
      <c r="S7" t="e">
        <v>#N/A</v>
      </c>
      <c r="T7" s="113" t="str">
        <f t="shared" si="4"/>
        <v>1W</v>
      </c>
      <c r="U7" s="13" t="s">
        <v>1423</v>
      </c>
      <c r="V7" t="s">
        <v>1433</v>
      </c>
      <c r="W7" t="s">
        <v>973</v>
      </c>
      <c r="X7" t="e">
        <v>#N/A</v>
      </c>
      <c r="Y7" s="113" t="str">
        <f t="shared" si="0"/>
        <v>3M</v>
      </c>
      <c r="Z7" s="13" t="s">
        <v>315</v>
      </c>
      <c r="AA7" t="s">
        <v>314</v>
      </c>
      <c r="AB7" t="s">
        <v>234</v>
      </c>
      <c r="AC7">
        <v>0.99960448499999999</v>
      </c>
      <c r="AE7" t="s">
        <v>913</v>
      </c>
    </row>
    <row r="8" spans="1:31" x14ac:dyDescent="0.25">
      <c r="A8" s="13" t="s">
        <v>1424</v>
      </c>
      <c r="B8" t="s">
        <v>1434</v>
      </c>
      <c r="C8" t="s">
        <v>234</v>
      </c>
      <c r="D8">
        <v>1.001541</v>
      </c>
      <c r="E8" s="113" t="str">
        <f t="shared" si="1"/>
        <v>1M</v>
      </c>
      <c r="F8" s="13" t="s">
        <v>1425</v>
      </c>
      <c r="G8" t="s">
        <v>1435</v>
      </c>
      <c r="H8" t="s">
        <v>234</v>
      </c>
      <c r="I8">
        <v>1.0000500000000001</v>
      </c>
      <c r="J8" s="113" t="str">
        <f t="shared" si="2"/>
        <v>1M</v>
      </c>
      <c r="K8" s="13" t="s">
        <v>1426</v>
      </c>
      <c r="L8" t="s">
        <v>1436</v>
      </c>
      <c r="M8" t="s">
        <v>973</v>
      </c>
      <c r="N8" t="e">
        <v>#N/A</v>
      </c>
      <c r="O8" s="113" t="str">
        <f t="shared" si="3"/>
        <v>1M</v>
      </c>
      <c r="P8" s="13" t="s">
        <v>1427</v>
      </c>
      <c r="Q8" t="s">
        <v>1437</v>
      </c>
      <c r="R8" t="s">
        <v>973</v>
      </c>
      <c r="S8" t="e">
        <v>#N/A</v>
      </c>
      <c r="T8" s="113" t="str">
        <f t="shared" si="4"/>
        <v>1M</v>
      </c>
      <c r="U8" s="13" t="s">
        <v>1428</v>
      </c>
      <c r="V8" t="s">
        <v>1438</v>
      </c>
      <c r="W8" t="s">
        <v>973</v>
      </c>
      <c r="X8" t="e">
        <v>#N/A</v>
      </c>
      <c r="Y8" s="113" t="str">
        <f t="shared" si="0"/>
        <v>6M</v>
      </c>
      <c r="Z8" s="13" t="s">
        <v>316</v>
      </c>
      <c r="AA8" t="s">
        <v>315</v>
      </c>
      <c r="AB8" t="s">
        <v>234</v>
      </c>
      <c r="AC8">
        <v>0.99941634599999996</v>
      </c>
      <c r="AE8" t="s">
        <v>914</v>
      </c>
    </row>
    <row r="9" spans="1:31" x14ac:dyDescent="0.25">
      <c r="A9" s="13" t="s">
        <v>1429</v>
      </c>
      <c r="B9" t="s">
        <v>1439</v>
      </c>
      <c r="C9" t="s">
        <v>234</v>
      </c>
      <c r="D9">
        <v>1.0030479999999999</v>
      </c>
      <c r="E9" s="113" t="str">
        <f t="shared" si="1"/>
        <v>2M</v>
      </c>
      <c r="F9" s="13" t="s">
        <v>1430</v>
      </c>
      <c r="G9" t="s">
        <v>1440</v>
      </c>
      <c r="H9" t="s">
        <v>234</v>
      </c>
      <c r="I9">
        <v>1.000105</v>
      </c>
      <c r="J9" s="113" t="str">
        <f t="shared" si="2"/>
        <v>2M</v>
      </c>
      <c r="K9" s="13" t="s">
        <v>1431</v>
      </c>
      <c r="L9" t="s">
        <v>1441</v>
      </c>
      <c r="M9" t="s">
        <v>973</v>
      </c>
      <c r="N9" t="e">
        <v>#N/A</v>
      </c>
      <c r="O9" s="113" t="str">
        <f t="shared" si="3"/>
        <v>2M</v>
      </c>
      <c r="P9" s="13" t="s">
        <v>1432</v>
      </c>
      <c r="Q9" t="s">
        <v>1442</v>
      </c>
      <c r="R9" t="s">
        <v>973</v>
      </c>
      <c r="S9" t="e">
        <v>#N/A</v>
      </c>
      <c r="T9" s="113" t="str">
        <f t="shared" si="4"/>
        <v>2M</v>
      </c>
      <c r="U9" s="13" t="s">
        <v>1433</v>
      </c>
      <c r="V9" t="s">
        <v>1443</v>
      </c>
      <c r="W9" t="s">
        <v>973</v>
      </c>
      <c r="X9" t="e">
        <v>#N/A</v>
      </c>
      <c r="Y9" s="113" t="str">
        <f t="shared" si="0"/>
        <v>9M</v>
      </c>
      <c r="Z9" s="13" t="s">
        <v>317</v>
      </c>
      <c r="AA9" t="s">
        <v>316</v>
      </c>
      <c r="AB9" t="s">
        <v>234</v>
      </c>
      <c r="AC9">
        <v>0.99900073700000003</v>
      </c>
      <c r="AE9" t="s">
        <v>915</v>
      </c>
    </row>
    <row r="10" spans="1:31" x14ac:dyDescent="0.25">
      <c r="A10" s="13" t="s">
        <v>1434</v>
      </c>
      <c r="B10" t="s">
        <v>1444</v>
      </c>
      <c r="C10" t="s">
        <v>234</v>
      </c>
      <c r="D10">
        <v>1.004648</v>
      </c>
      <c r="E10" s="113" t="str">
        <f t="shared" si="1"/>
        <v>3M</v>
      </c>
      <c r="F10" s="13" t="s">
        <v>1435</v>
      </c>
      <c r="G10" t="s">
        <v>1445</v>
      </c>
      <c r="H10" t="s">
        <v>234</v>
      </c>
      <c r="I10">
        <v>1.0001770000000001</v>
      </c>
      <c r="J10" s="113" t="str">
        <f t="shared" si="2"/>
        <v>3M</v>
      </c>
      <c r="K10" s="13" t="s">
        <v>1436</v>
      </c>
      <c r="L10" t="s">
        <v>1446</v>
      </c>
      <c r="M10" t="s">
        <v>973</v>
      </c>
      <c r="N10" t="e">
        <v>#N/A</v>
      </c>
      <c r="O10" s="113" t="str">
        <f t="shared" si="3"/>
        <v>3M</v>
      </c>
      <c r="P10" s="13" t="s">
        <v>1437</v>
      </c>
      <c r="Q10" t="s">
        <v>1447</v>
      </c>
      <c r="R10" t="s">
        <v>973</v>
      </c>
      <c r="S10" t="e">
        <v>#N/A</v>
      </c>
      <c r="T10" s="113" t="str">
        <f t="shared" si="4"/>
        <v>3M</v>
      </c>
      <c r="U10" s="13" t="s">
        <v>1438</v>
      </c>
      <c r="V10" t="s">
        <v>1448</v>
      </c>
      <c r="W10" t="s">
        <v>973</v>
      </c>
      <c r="X10" t="e">
        <v>#N/A</v>
      </c>
      <c r="Y10" s="113" t="str">
        <f t="shared" si="0"/>
        <v>1Y</v>
      </c>
      <c r="Z10" s="13" t="s">
        <v>318</v>
      </c>
      <c r="AA10" t="s">
        <v>317</v>
      </c>
      <c r="AB10" t="s">
        <v>234</v>
      </c>
      <c r="AC10">
        <v>0.99857572400000005</v>
      </c>
      <c r="AE10" t="s">
        <v>916</v>
      </c>
    </row>
    <row r="11" spans="1:31" x14ac:dyDescent="0.25">
      <c r="A11" s="13" t="s">
        <v>1439</v>
      </c>
      <c r="B11" t="s">
        <v>1449</v>
      </c>
      <c r="C11" t="s">
        <v>234</v>
      </c>
      <c r="D11">
        <v>1.006348</v>
      </c>
      <c r="E11" s="113" t="str">
        <f t="shared" si="1"/>
        <v>6M</v>
      </c>
      <c r="F11" s="13" t="s">
        <v>1440</v>
      </c>
      <c r="G11" t="s">
        <v>1450</v>
      </c>
      <c r="H11" t="s">
        <v>234</v>
      </c>
      <c r="I11">
        <v>1.000273</v>
      </c>
      <c r="J11" s="113" t="str">
        <f t="shared" si="2"/>
        <v>6M</v>
      </c>
      <c r="K11" s="13" t="s">
        <v>1441</v>
      </c>
      <c r="L11" t="s">
        <v>1451</v>
      </c>
      <c r="M11" t="s">
        <v>973</v>
      </c>
      <c r="N11" t="e">
        <v>#N/A</v>
      </c>
      <c r="O11" s="113" t="str">
        <f t="shared" si="3"/>
        <v>6M</v>
      </c>
      <c r="P11" s="13" t="s">
        <v>1442</v>
      </c>
      <c r="Q11" t="s">
        <v>1452</v>
      </c>
      <c r="R11" t="s">
        <v>973</v>
      </c>
      <c r="S11" t="e">
        <v>#N/A</v>
      </c>
      <c r="T11" s="113" t="str">
        <f t="shared" si="4"/>
        <v>6M</v>
      </c>
      <c r="U11" s="13" t="s">
        <v>1443</v>
      </c>
      <c r="V11" t="s">
        <v>1453</v>
      </c>
      <c r="W11" t="s">
        <v>973</v>
      </c>
      <c r="X11" t="e">
        <v>#N/A</v>
      </c>
      <c r="Y11" s="113" t="str">
        <f t="shared" si="0"/>
        <v>1Y3M</v>
      </c>
      <c r="Z11" s="13" t="s">
        <v>319</v>
      </c>
      <c r="AA11" t="s">
        <v>318</v>
      </c>
      <c r="AB11" t="s">
        <v>234</v>
      </c>
      <c r="AC11">
        <v>0.99811258400000002</v>
      </c>
      <c r="AE11" t="s">
        <v>917</v>
      </c>
    </row>
    <row r="12" spans="1:31" x14ac:dyDescent="0.25">
      <c r="A12" s="13" t="s">
        <v>1444</v>
      </c>
      <c r="B12" t="s">
        <v>1454</v>
      </c>
      <c r="C12" t="s">
        <v>234</v>
      </c>
      <c r="D12">
        <v>1.00807</v>
      </c>
      <c r="E12" s="113" t="str">
        <f t="shared" si="1"/>
        <v>9M</v>
      </c>
      <c r="F12" s="13" t="s">
        <v>1445</v>
      </c>
      <c r="G12" t="s">
        <v>1455</v>
      </c>
      <c r="H12" t="s">
        <v>234</v>
      </c>
      <c r="I12">
        <v>1.0003930000000001</v>
      </c>
      <c r="J12" s="113" t="str">
        <f t="shared" si="2"/>
        <v>9M</v>
      </c>
      <c r="K12" s="13" t="s">
        <v>1446</v>
      </c>
      <c r="L12" t="s">
        <v>1456</v>
      </c>
      <c r="M12" t="s">
        <v>973</v>
      </c>
      <c r="N12" t="e">
        <v>#N/A</v>
      </c>
      <c r="O12" s="113" t="str">
        <f t="shared" si="3"/>
        <v>9M</v>
      </c>
      <c r="P12" s="13" t="s">
        <v>1447</v>
      </c>
      <c r="Q12" t="s">
        <v>1457</v>
      </c>
      <c r="R12" t="s">
        <v>973</v>
      </c>
      <c r="S12" t="e">
        <v>#N/A</v>
      </c>
      <c r="T12" s="113" t="str">
        <f t="shared" si="4"/>
        <v>9M</v>
      </c>
      <c r="U12" s="13" t="s">
        <v>1448</v>
      </c>
      <c r="V12" t="s">
        <v>1458</v>
      </c>
      <c r="W12" t="s">
        <v>973</v>
      </c>
      <c r="X12" t="e">
        <v>#N/A</v>
      </c>
      <c r="Y12" s="113" t="str">
        <f t="shared" si="0"/>
        <v>1Y6M</v>
      </c>
      <c r="Z12" s="13" t="s">
        <v>320</v>
      </c>
      <c r="AA12" t="s">
        <v>319</v>
      </c>
      <c r="AB12" t="s">
        <v>234</v>
      </c>
      <c r="AC12">
        <v>0.99758889799999995</v>
      </c>
      <c r="AE12" t="s">
        <v>918</v>
      </c>
    </row>
    <row r="13" spans="1:31" x14ac:dyDescent="0.25">
      <c r="A13" s="13" t="s">
        <v>1449</v>
      </c>
      <c r="B13" t="s">
        <v>1459</v>
      </c>
      <c r="C13" t="s">
        <v>234</v>
      </c>
      <c r="D13">
        <v>1.0098130000000001</v>
      </c>
      <c r="E13" s="113" t="str">
        <f t="shared" si="1"/>
        <v>1Y</v>
      </c>
      <c r="F13" s="13" t="s">
        <v>1450</v>
      </c>
      <c r="G13" t="s">
        <v>1460</v>
      </c>
      <c r="H13" t="s">
        <v>234</v>
      </c>
      <c r="I13">
        <v>1.0005200000000001</v>
      </c>
      <c r="J13" s="113" t="str">
        <f t="shared" si="2"/>
        <v>1Y</v>
      </c>
      <c r="K13" s="13" t="s">
        <v>1451</v>
      </c>
      <c r="L13" t="s">
        <v>1461</v>
      </c>
      <c r="M13" t="s">
        <v>973</v>
      </c>
      <c r="N13" t="e">
        <v>#N/A</v>
      </c>
      <c r="O13" s="113" t="str">
        <f t="shared" si="3"/>
        <v>1Y</v>
      </c>
      <c r="P13" s="13" t="s">
        <v>1452</v>
      </c>
      <c r="Q13" t="s">
        <v>1462</v>
      </c>
      <c r="R13" t="s">
        <v>973</v>
      </c>
      <c r="S13" t="e">
        <v>#N/A</v>
      </c>
      <c r="T13" s="113" t="str">
        <f t="shared" si="4"/>
        <v>1Y</v>
      </c>
      <c r="U13" s="13" t="s">
        <v>1453</v>
      </c>
      <c r="V13" t="s">
        <v>1463</v>
      </c>
      <c r="W13" t="s">
        <v>973</v>
      </c>
      <c r="X13" t="e">
        <v>#N/A</v>
      </c>
      <c r="Y13" s="113" t="str">
        <f t="shared" si="0"/>
        <v>1Y9M</v>
      </c>
      <c r="Z13" s="13" t="s">
        <v>321</v>
      </c>
      <c r="AA13" t="s">
        <v>320</v>
      </c>
      <c r="AB13" t="s">
        <v>234</v>
      </c>
      <c r="AC13">
        <v>0.99713340500000003</v>
      </c>
      <c r="AE13" t="s">
        <v>919</v>
      </c>
    </row>
    <row r="14" spans="1:31" x14ac:dyDescent="0.25">
      <c r="A14" s="13" t="s">
        <v>1454</v>
      </c>
      <c r="B14" t="s">
        <v>1464</v>
      </c>
      <c r="C14" t="s">
        <v>234</v>
      </c>
      <c r="D14">
        <v>1.011528</v>
      </c>
      <c r="E14" s="113" t="str">
        <f t="shared" si="1"/>
        <v>1Y3M</v>
      </c>
      <c r="F14" s="13" t="s">
        <v>1455</v>
      </c>
      <c r="G14" t="s">
        <v>1465</v>
      </c>
      <c r="H14" t="s">
        <v>234</v>
      </c>
      <c r="I14">
        <v>1.0006280000000001</v>
      </c>
      <c r="J14" s="113" t="str">
        <f t="shared" si="2"/>
        <v>1Y3M</v>
      </c>
      <c r="K14" s="13" t="s">
        <v>1456</v>
      </c>
      <c r="L14" t="s">
        <v>1466</v>
      </c>
      <c r="M14" t="s">
        <v>973</v>
      </c>
      <c r="N14" t="e">
        <v>#N/A</v>
      </c>
      <c r="O14" s="113" t="str">
        <f t="shared" si="3"/>
        <v>1Y3M</v>
      </c>
      <c r="P14" s="13" t="s">
        <v>1457</v>
      </c>
      <c r="Q14" t="s">
        <v>1467</v>
      </c>
      <c r="R14" t="s">
        <v>973</v>
      </c>
      <c r="S14" t="e">
        <v>#N/A</v>
      </c>
      <c r="T14" s="113" t="str">
        <f t="shared" si="4"/>
        <v>1Y3M</v>
      </c>
      <c r="U14" s="13" t="s">
        <v>1458</v>
      </c>
      <c r="V14" t="s">
        <v>1468</v>
      </c>
      <c r="W14" t="s">
        <v>973</v>
      </c>
      <c r="X14" t="e">
        <v>#N/A</v>
      </c>
      <c r="Y14" s="113" t="str">
        <f t="shared" si="0"/>
        <v>2Y</v>
      </c>
      <c r="Z14" s="13" t="s">
        <v>322</v>
      </c>
      <c r="AA14" t="s">
        <v>321</v>
      </c>
      <c r="AB14" t="s">
        <v>234</v>
      </c>
      <c r="AC14">
        <v>0.99663860900000001</v>
      </c>
      <c r="AE14" t="s">
        <v>920</v>
      </c>
    </row>
    <row r="15" spans="1:31" x14ac:dyDescent="0.25">
      <c r="A15" s="13" t="s">
        <v>1459</v>
      </c>
      <c r="B15" t="s">
        <v>1469</v>
      </c>
      <c r="C15" t="s">
        <v>234</v>
      </c>
      <c r="D15">
        <v>1.013199</v>
      </c>
      <c r="E15" s="113" t="str">
        <f t="shared" si="1"/>
        <v>1Y6M</v>
      </c>
      <c r="F15" s="13" t="s">
        <v>1460</v>
      </c>
      <c r="G15" t="s">
        <v>1470</v>
      </c>
      <c r="H15" t="s">
        <v>234</v>
      </c>
      <c r="I15">
        <v>1.000688</v>
      </c>
      <c r="J15" s="113" t="str">
        <f t="shared" si="2"/>
        <v>1Y6M</v>
      </c>
      <c r="K15" s="13" t="s">
        <v>1461</v>
      </c>
      <c r="L15" t="s">
        <v>1471</v>
      </c>
      <c r="M15" t="s">
        <v>973</v>
      </c>
      <c r="N15" t="e">
        <v>#N/A</v>
      </c>
      <c r="O15" s="113" t="str">
        <f t="shared" si="3"/>
        <v>1Y6M</v>
      </c>
      <c r="P15" s="13" t="s">
        <v>1462</v>
      </c>
      <c r="Q15" t="s">
        <v>1472</v>
      </c>
      <c r="R15" t="s">
        <v>973</v>
      </c>
      <c r="S15" t="e">
        <v>#N/A</v>
      </c>
      <c r="T15" s="113" t="str">
        <f t="shared" si="4"/>
        <v>1Y6M</v>
      </c>
      <c r="U15" s="13" t="s">
        <v>1463</v>
      </c>
      <c r="V15" t="s">
        <v>1473</v>
      </c>
      <c r="W15" t="s">
        <v>973</v>
      </c>
      <c r="X15" t="e">
        <v>#N/A</v>
      </c>
      <c r="Y15" s="113" t="str">
        <f t="shared" si="0"/>
        <v>2Y3M</v>
      </c>
      <c r="Z15" s="13" t="s">
        <v>323</v>
      </c>
      <c r="AA15" t="s">
        <v>322</v>
      </c>
      <c r="AB15" t="s">
        <v>234</v>
      </c>
      <c r="AC15">
        <v>0.99608954699999996</v>
      </c>
      <c r="AE15" t="s">
        <v>921</v>
      </c>
    </row>
    <row r="16" spans="1:31" x14ac:dyDescent="0.25">
      <c r="A16" s="13" t="s">
        <v>1464</v>
      </c>
      <c r="B16" t="s">
        <v>1474</v>
      </c>
      <c r="C16" t="s">
        <v>234</v>
      </c>
      <c r="D16">
        <v>1.014805</v>
      </c>
      <c r="E16" s="113" t="str">
        <f t="shared" si="1"/>
        <v>1Y9M</v>
      </c>
      <c r="F16" s="13" t="s">
        <v>1465</v>
      </c>
      <c r="G16" t="s">
        <v>1475</v>
      </c>
      <c r="H16" t="s">
        <v>234</v>
      </c>
      <c r="I16">
        <v>1.00068</v>
      </c>
      <c r="J16" s="113" t="str">
        <f t="shared" si="2"/>
        <v>1Y9M</v>
      </c>
      <c r="K16" s="13" t="s">
        <v>1466</v>
      </c>
      <c r="L16" t="s">
        <v>1476</v>
      </c>
      <c r="M16" t="s">
        <v>973</v>
      </c>
      <c r="N16" t="e">
        <v>#N/A</v>
      </c>
      <c r="O16" s="113" t="str">
        <f t="shared" si="3"/>
        <v>1Y9M</v>
      </c>
      <c r="P16" s="13" t="s">
        <v>1467</v>
      </c>
      <c r="Q16" t="s">
        <v>1477</v>
      </c>
      <c r="R16" t="s">
        <v>973</v>
      </c>
      <c r="S16" t="e">
        <v>#N/A</v>
      </c>
      <c r="T16" s="113" t="str">
        <f t="shared" si="4"/>
        <v>1Y9M</v>
      </c>
      <c r="U16" s="13" t="s">
        <v>1468</v>
      </c>
      <c r="V16" t="s">
        <v>1478</v>
      </c>
      <c r="W16" t="s">
        <v>973</v>
      </c>
      <c r="X16" t="e">
        <v>#N/A</v>
      </c>
      <c r="Y16" s="113" t="str">
        <f t="shared" si="0"/>
        <v>2Y6M</v>
      </c>
      <c r="Z16" s="13" t="s">
        <v>324</v>
      </c>
      <c r="AA16" t="s">
        <v>323</v>
      </c>
      <c r="AB16" t="s">
        <v>234</v>
      </c>
      <c r="AC16">
        <v>0.99542903999999999</v>
      </c>
      <c r="AE16" t="s">
        <v>922</v>
      </c>
    </row>
    <row r="17" spans="1:31" x14ac:dyDescent="0.25">
      <c r="A17" s="13" t="s">
        <v>1469</v>
      </c>
      <c r="B17" t="s">
        <v>1479</v>
      </c>
      <c r="C17" t="s">
        <v>234</v>
      </c>
      <c r="D17">
        <v>1.016405</v>
      </c>
      <c r="E17" s="113" t="str">
        <f t="shared" si="1"/>
        <v>2Y</v>
      </c>
      <c r="F17" s="13" t="s">
        <v>1470</v>
      </c>
      <c r="G17" t="s">
        <v>1480</v>
      </c>
      <c r="H17" t="s">
        <v>234</v>
      </c>
      <c r="I17">
        <v>1.0006029999999999</v>
      </c>
      <c r="J17" s="113" t="str">
        <f t="shared" si="2"/>
        <v>2Y</v>
      </c>
      <c r="K17" s="13" t="s">
        <v>1471</v>
      </c>
      <c r="L17" t="s">
        <v>1481</v>
      </c>
      <c r="M17" t="s">
        <v>973</v>
      </c>
      <c r="N17" t="e">
        <v>#N/A</v>
      </c>
      <c r="O17" s="113" t="str">
        <f t="shared" si="3"/>
        <v>2Y</v>
      </c>
      <c r="P17" s="13" t="s">
        <v>1472</v>
      </c>
      <c r="Q17" t="s">
        <v>1482</v>
      </c>
      <c r="R17" t="s">
        <v>973</v>
      </c>
      <c r="S17" t="e">
        <v>#N/A</v>
      </c>
      <c r="T17" s="113" t="str">
        <f t="shared" si="4"/>
        <v>2Y</v>
      </c>
      <c r="U17" s="13" t="s">
        <v>1473</v>
      </c>
      <c r="V17" t="s">
        <v>1483</v>
      </c>
      <c r="W17" t="s">
        <v>973</v>
      </c>
      <c r="X17" t="e">
        <v>#N/A</v>
      </c>
      <c r="Y17" s="113" t="str">
        <f t="shared" si="0"/>
        <v>2Y9M</v>
      </c>
      <c r="Z17" s="13" t="s">
        <v>325</v>
      </c>
      <c r="AA17" t="s">
        <v>324</v>
      </c>
      <c r="AB17" t="s">
        <v>234</v>
      </c>
      <c r="AC17">
        <v>0.99478265799999999</v>
      </c>
      <c r="AE17" t="s">
        <v>923</v>
      </c>
    </row>
    <row r="18" spans="1:31" x14ac:dyDescent="0.25">
      <c r="A18" s="13" t="s">
        <v>1474</v>
      </c>
      <c r="B18" t="s">
        <v>1484</v>
      </c>
      <c r="C18" t="s">
        <v>234</v>
      </c>
      <c r="D18">
        <v>1.0179959999999999</v>
      </c>
      <c r="E18" s="113" t="str">
        <f t="shared" si="1"/>
        <v>2Y3M</v>
      </c>
      <c r="F18" s="13" t="s">
        <v>1475</v>
      </c>
      <c r="G18" t="s">
        <v>1485</v>
      </c>
      <c r="H18" t="s">
        <v>234</v>
      </c>
      <c r="I18">
        <v>1.000461</v>
      </c>
      <c r="J18" s="113" t="str">
        <f t="shared" si="2"/>
        <v>2Y3M</v>
      </c>
      <c r="K18" s="13" t="s">
        <v>1476</v>
      </c>
      <c r="L18" t="s">
        <v>1486</v>
      </c>
      <c r="M18" t="s">
        <v>973</v>
      </c>
      <c r="N18" t="e">
        <v>#N/A</v>
      </c>
      <c r="O18" s="113" t="str">
        <f t="shared" si="3"/>
        <v>2Y3M</v>
      </c>
      <c r="P18" s="13" t="s">
        <v>1477</v>
      </c>
      <c r="Q18" t="s">
        <v>1487</v>
      </c>
      <c r="R18" t="s">
        <v>973</v>
      </c>
      <c r="S18" t="e">
        <v>#N/A</v>
      </c>
      <c r="T18" s="113" t="str">
        <f t="shared" si="4"/>
        <v>2Y3M</v>
      </c>
      <c r="U18" s="13" t="s">
        <v>1478</v>
      </c>
      <c r="V18" t="s">
        <v>1488</v>
      </c>
      <c r="W18" t="s">
        <v>973</v>
      </c>
      <c r="X18" t="e">
        <v>#N/A</v>
      </c>
      <c r="Y18" s="113" t="str">
        <f t="shared" si="0"/>
        <v>3Y</v>
      </c>
      <c r="Z18" s="13" t="s">
        <v>326</v>
      </c>
      <c r="AA18" t="s">
        <v>325</v>
      </c>
      <c r="AB18" t="s">
        <v>234</v>
      </c>
      <c r="AC18">
        <v>0.99396733999999998</v>
      </c>
      <c r="AE18" t="s">
        <v>924</v>
      </c>
    </row>
    <row r="19" spans="1:31" x14ac:dyDescent="0.25">
      <c r="A19" s="13" t="s">
        <v>1479</v>
      </c>
      <c r="B19" t="s">
        <v>1489</v>
      </c>
      <c r="C19" t="s">
        <v>234</v>
      </c>
      <c r="D19">
        <v>1.0195639999999999</v>
      </c>
      <c r="E19" s="113" t="str">
        <f t="shared" si="1"/>
        <v>2Y6M</v>
      </c>
      <c r="F19" s="13" t="s">
        <v>1480</v>
      </c>
      <c r="G19" t="s">
        <v>1490</v>
      </c>
      <c r="H19" t="s">
        <v>234</v>
      </c>
      <c r="I19">
        <v>1.0002580000000001</v>
      </c>
      <c r="J19" s="113" t="str">
        <f t="shared" si="2"/>
        <v>2Y6M</v>
      </c>
      <c r="K19" s="13" t="s">
        <v>1481</v>
      </c>
      <c r="L19" t="s">
        <v>1491</v>
      </c>
      <c r="M19" t="s">
        <v>973</v>
      </c>
      <c r="N19" t="e">
        <v>#N/A</v>
      </c>
      <c r="O19" s="113" t="str">
        <f t="shared" si="3"/>
        <v>2Y6M</v>
      </c>
      <c r="P19" s="13" t="s">
        <v>1482</v>
      </c>
      <c r="Q19" t="s">
        <v>1492</v>
      </c>
      <c r="R19" t="s">
        <v>973</v>
      </c>
      <c r="S19" t="e">
        <v>#N/A</v>
      </c>
      <c r="T19" s="113" t="str">
        <f t="shared" si="4"/>
        <v>2Y6M</v>
      </c>
      <c r="U19" s="13" t="s">
        <v>1483</v>
      </c>
      <c r="V19" t="s">
        <v>1493</v>
      </c>
      <c r="W19" t="s">
        <v>973</v>
      </c>
      <c r="X19" t="e">
        <v>#N/A</v>
      </c>
      <c r="Y19" s="113" t="str">
        <f t="shared" si="0"/>
        <v>3Y3M</v>
      </c>
      <c r="Z19" s="13" t="s">
        <v>327</v>
      </c>
      <c r="AA19" t="s">
        <v>326</v>
      </c>
      <c r="AB19" t="s">
        <v>234</v>
      </c>
      <c r="AC19">
        <v>0.99280982200000001</v>
      </c>
      <c r="AE19" t="s">
        <v>925</v>
      </c>
    </row>
    <row r="20" spans="1:31" x14ac:dyDescent="0.25">
      <c r="A20" s="13" t="s">
        <v>1484</v>
      </c>
      <c r="B20" t="s">
        <v>1494</v>
      </c>
      <c r="C20" t="s">
        <v>234</v>
      </c>
      <c r="D20">
        <v>1.0210920000000001</v>
      </c>
      <c r="E20" s="113" t="str">
        <f t="shared" si="1"/>
        <v>2Y9M</v>
      </c>
      <c r="F20" s="13" t="s">
        <v>1485</v>
      </c>
      <c r="G20" t="s">
        <v>1495</v>
      </c>
      <c r="H20" t="s">
        <v>234</v>
      </c>
      <c r="I20">
        <v>1.0000009999999999</v>
      </c>
      <c r="J20" s="113" t="str">
        <f t="shared" si="2"/>
        <v>2Y9M</v>
      </c>
      <c r="K20" s="13" t="s">
        <v>1486</v>
      </c>
      <c r="L20" t="s">
        <v>1496</v>
      </c>
      <c r="M20" t="s">
        <v>973</v>
      </c>
      <c r="N20" t="e">
        <v>#N/A</v>
      </c>
      <c r="O20" s="113" t="str">
        <f t="shared" si="3"/>
        <v>2Y9M</v>
      </c>
      <c r="P20" s="13" t="s">
        <v>1487</v>
      </c>
      <c r="Q20" t="s">
        <v>1497</v>
      </c>
      <c r="R20" t="s">
        <v>973</v>
      </c>
      <c r="S20" t="e">
        <v>#N/A</v>
      </c>
      <c r="T20" s="113" t="str">
        <f t="shared" si="4"/>
        <v>2Y9M</v>
      </c>
      <c r="U20" s="13" t="s">
        <v>1488</v>
      </c>
      <c r="V20" t="s">
        <v>1498</v>
      </c>
      <c r="W20" t="s">
        <v>973</v>
      </c>
      <c r="X20" t="e">
        <v>#N/A</v>
      </c>
      <c r="Y20" s="113" t="str">
        <f t="shared" si="0"/>
        <v>3Y6M</v>
      </c>
      <c r="Z20" s="13" t="s">
        <v>328</v>
      </c>
      <c r="AA20" t="s">
        <v>327</v>
      </c>
      <c r="AB20" t="s">
        <v>234</v>
      </c>
      <c r="AC20">
        <v>0.99155127200000004</v>
      </c>
      <c r="AE20" t="s">
        <v>926</v>
      </c>
    </row>
    <row r="21" spans="1:31" x14ac:dyDescent="0.25">
      <c r="A21" s="13" t="s">
        <v>1489</v>
      </c>
      <c r="B21" t="s">
        <v>1499</v>
      </c>
      <c r="C21" t="s">
        <v>234</v>
      </c>
      <c r="D21">
        <v>1.022599</v>
      </c>
      <c r="E21" s="113" t="str">
        <f t="shared" si="1"/>
        <v>3Y</v>
      </c>
      <c r="F21" s="13" t="s">
        <v>1490</v>
      </c>
      <c r="G21" t="s">
        <v>1500</v>
      </c>
      <c r="H21" t="s">
        <v>234</v>
      </c>
      <c r="I21">
        <v>0.999691</v>
      </c>
      <c r="J21" s="113" t="str">
        <f t="shared" si="2"/>
        <v>3Y</v>
      </c>
      <c r="K21" s="13" t="s">
        <v>1491</v>
      </c>
      <c r="L21" t="s">
        <v>1501</v>
      </c>
      <c r="M21" t="s">
        <v>973</v>
      </c>
      <c r="N21" t="e">
        <v>#N/A</v>
      </c>
      <c r="O21" s="113" t="str">
        <f t="shared" si="3"/>
        <v>3Y</v>
      </c>
      <c r="P21" s="13" t="s">
        <v>1492</v>
      </c>
      <c r="Q21" t="s">
        <v>1502</v>
      </c>
      <c r="R21" t="s">
        <v>973</v>
      </c>
      <c r="S21" t="e">
        <v>#N/A</v>
      </c>
      <c r="T21" s="113" t="str">
        <f t="shared" si="4"/>
        <v>3Y</v>
      </c>
      <c r="U21" s="13" t="s">
        <v>1493</v>
      </c>
      <c r="V21" t="s">
        <v>1503</v>
      </c>
      <c r="W21" t="s">
        <v>973</v>
      </c>
      <c r="X21" t="e">
        <v>#N/A</v>
      </c>
      <c r="Y21" s="113" t="str">
        <f t="shared" si="0"/>
        <v>3Y9M</v>
      </c>
      <c r="Z21" s="13" t="s">
        <v>329</v>
      </c>
      <c r="AA21" t="s">
        <v>328</v>
      </c>
      <c r="AB21" t="s">
        <v>234</v>
      </c>
      <c r="AC21">
        <v>0.99021022400000003</v>
      </c>
      <c r="AE21" t="s">
        <v>927</v>
      </c>
    </row>
    <row r="22" spans="1:31" x14ac:dyDescent="0.25">
      <c r="A22" s="13" t="s">
        <v>1494</v>
      </c>
      <c r="B22" t="s">
        <v>1504</v>
      </c>
      <c r="C22" t="s">
        <v>234</v>
      </c>
      <c r="D22">
        <v>1.0241359999999999</v>
      </c>
      <c r="E22" s="113" t="str">
        <f t="shared" si="1"/>
        <v>3Y3M</v>
      </c>
      <c r="F22" s="13" t="s">
        <v>1495</v>
      </c>
      <c r="G22" t="s">
        <v>1505</v>
      </c>
      <c r="H22" t="s">
        <v>234</v>
      </c>
      <c r="I22">
        <v>0.99931599999999998</v>
      </c>
      <c r="J22" s="113" t="str">
        <f t="shared" si="2"/>
        <v>3Y3M</v>
      </c>
      <c r="K22" s="13" t="s">
        <v>1496</v>
      </c>
      <c r="L22" t="s">
        <v>1506</v>
      </c>
      <c r="M22" t="s">
        <v>973</v>
      </c>
      <c r="N22" t="e">
        <v>#N/A</v>
      </c>
      <c r="O22" s="113" t="str">
        <f t="shared" si="3"/>
        <v>3Y3M</v>
      </c>
      <c r="P22" s="13" t="s">
        <v>1497</v>
      </c>
      <c r="Q22" t="s">
        <v>1507</v>
      </c>
      <c r="R22" t="s">
        <v>973</v>
      </c>
      <c r="S22" t="e">
        <v>#N/A</v>
      </c>
      <c r="T22" s="113" t="str">
        <f t="shared" si="4"/>
        <v>3Y3M</v>
      </c>
      <c r="U22" s="13" t="s">
        <v>1498</v>
      </c>
      <c r="V22" t="s">
        <v>1508</v>
      </c>
      <c r="W22" t="s">
        <v>973</v>
      </c>
      <c r="X22" t="e">
        <v>#N/A</v>
      </c>
      <c r="Y22" s="113" t="str">
        <f t="shared" si="0"/>
        <v>4Y</v>
      </c>
      <c r="Z22" s="13" t="s">
        <v>330</v>
      </c>
      <c r="AA22" t="s">
        <v>329</v>
      </c>
      <c r="AB22" t="s">
        <v>234</v>
      </c>
      <c r="AC22">
        <v>0.98869928399999996</v>
      </c>
      <c r="AE22" t="s">
        <v>928</v>
      </c>
    </row>
    <row r="23" spans="1:31" x14ac:dyDescent="0.25">
      <c r="A23" s="13" t="s">
        <v>1499</v>
      </c>
      <c r="B23" t="s">
        <v>1509</v>
      </c>
      <c r="C23" t="s">
        <v>234</v>
      </c>
      <c r="D23">
        <v>1.025606</v>
      </c>
      <c r="E23" s="113" t="str">
        <f t="shared" si="1"/>
        <v>3Y6M</v>
      </c>
      <c r="F23" s="13" t="s">
        <v>1500</v>
      </c>
      <c r="G23" t="s">
        <v>1510</v>
      </c>
      <c r="H23" t="s">
        <v>234</v>
      </c>
      <c r="I23">
        <v>0.99890199999999996</v>
      </c>
      <c r="J23" s="113" t="str">
        <f t="shared" si="2"/>
        <v>3Y6M</v>
      </c>
      <c r="K23" s="13" t="s">
        <v>1501</v>
      </c>
      <c r="L23" t="s">
        <v>1511</v>
      </c>
      <c r="M23" t="s">
        <v>973</v>
      </c>
      <c r="N23" t="e">
        <v>#N/A</v>
      </c>
      <c r="O23" s="113" t="str">
        <f t="shared" si="3"/>
        <v>3Y6M</v>
      </c>
      <c r="P23" s="13" t="s">
        <v>1502</v>
      </c>
      <c r="Q23" t="s">
        <v>1512</v>
      </c>
      <c r="R23" t="s">
        <v>973</v>
      </c>
      <c r="S23" t="e">
        <v>#N/A</v>
      </c>
      <c r="T23" s="113" t="str">
        <f t="shared" si="4"/>
        <v>3Y6M</v>
      </c>
      <c r="U23" s="13" t="s">
        <v>1503</v>
      </c>
      <c r="V23" t="s">
        <v>1513</v>
      </c>
      <c r="W23" t="s">
        <v>973</v>
      </c>
      <c r="X23" t="e">
        <v>#N/A</v>
      </c>
      <c r="Y23" s="113" t="str">
        <f t="shared" si="0"/>
        <v>4Y3M</v>
      </c>
      <c r="Z23" s="13" t="s">
        <v>331</v>
      </c>
      <c r="AA23" t="s">
        <v>330</v>
      </c>
      <c r="AB23" t="s">
        <v>234</v>
      </c>
      <c r="AC23">
        <v>0.98707708599999999</v>
      </c>
      <c r="AE23" t="s">
        <v>929</v>
      </c>
    </row>
    <row r="24" spans="1:31" x14ac:dyDescent="0.25">
      <c r="A24" s="13" t="s">
        <v>1504</v>
      </c>
      <c r="B24" t="s">
        <v>1514</v>
      </c>
      <c r="C24" t="s">
        <v>234</v>
      </c>
      <c r="D24">
        <v>1.0270619999999999</v>
      </c>
      <c r="E24" s="113" t="str">
        <f t="shared" si="1"/>
        <v>3Y9M</v>
      </c>
      <c r="F24" s="13" t="s">
        <v>1505</v>
      </c>
      <c r="G24" t="s">
        <v>1515</v>
      </c>
      <c r="H24" t="s">
        <v>234</v>
      </c>
      <c r="I24">
        <v>0.99843899999999997</v>
      </c>
      <c r="J24" s="113" t="str">
        <f t="shared" si="2"/>
        <v>3Y9M</v>
      </c>
      <c r="K24" s="13" t="s">
        <v>1506</v>
      </c>
      <c r="L24" t="s">
        <v>1516</v>
      </c>
      <c r="M24" t="s">
        <v>973</v>
      </c>
      <c r="N24" t="e">
        <v>#N/A</v>
      </c>
      <c r="O24" s="113" t="str">
        <f t="shared" si="3"/>
        <v>3Y9M</v>
      </c>
      <c r="P24" s="13" t="s">
        <v>1507</v>
      </c>
      <c r="Q24" t="s">
        <v>1517</v>
      </c>
      <c r="R24" t="s">
        <v>973</v>
      </c>
      <c r="S24" t="e">
        <v>#N/A</v>
      </c>
      <c r="T24" s="113" t="str">
        <f t="shared" si="4"/>
        <v>3Y9M</v>
      </c>
      <c r="U24" s="13" t="s">
        <v>1508</v>
      </c>
      <c r="V24" t="s">
        <v>1518</v>
      </c>
      <c r="W24" t="s">
        <v>973</v>
      </c>
      <c r="X24" t="e">
        <v>#N/A</v>
      </c>
      <c r="Y24" s="113" t="str">
        <f t="shared" si="0"/>
        <v>4Y6M</v>
      </c>
      <c r="Z24" s="13" t="s">
        <v>332</v>
      </c>
      <c r="AA24" t="s">
        <v>331</v>
      </c>
      <c r="AB24" t="s">
        <v>234</v>
      </c>
      <c r="AC24">
        <v>0.98526800299999995</v>
      </c>
      <c r="AE24" t="s">
        <v>930</v>
      </c>
    </row>
    <row r="25" spans="1:31" x14ac:dyDescent="0.25">
      <c r="A25" s="13" t="s">
        <v>1509</v>
      </c>
      <c r="B25" t="s">
        <v>1519</v>
      </c>
      <c r="C25" t="s">
        <v>234</v>
      </c>
      <c r="D25">
        <v>1.0285</v>
      </c>
      <c r="E25" s="113" t="str">
        <f t="shared" si="1"/>
        <v>4Y</v>
      </c>
      <c r="F25" s="13" t="s">
        <v>1510</v>
      </c>
      <c r="G25" t="s">
        <v>1520</v>
      </c>
      <c r="H25" t="s">
        <v>234</v>
      </c>
      <c r="I25">
        <v>0.99792800000000004</v>
      </c>
      <c r="J25" s="113" t="str">
        <f t="shared" si="2"/>
        <v>4Y</v>
      </c>
      <c r="K25" s="13" t="s">
        <v>1511</v>
      </c>
      <c r="L25" t="s">
        <v>1521</v>
      </c>
      <c r="M25" t="s">
        <v>973</v>
      </c>
      <c r="N25" t="e">
        <v>#N/A</v>
      </c>
      <c r="O25" s="113" t="str">
        <f t="shared" si="3"/>
        <v>4Y</v>
      </c>
      <c r="P25" s="13" t="s">
        <v>1512</v>
      </c>
      <c r="Q25" t="s">
        <v>1522</v>
      </c>
      <c r="R25" t="s">
        <v>973</v>
      </c>
      <c r="S25" t="e">
        <v>#N/A</v>
      </c>
      <c r="T25" s="113" t="str">
        <f t="shared" si="4"/>
        <v>4Y</v>
      </c>
      <c r="U25" s="13" t="s">
        <v>1513</v>
      </c>
      <c r="V25" t="s">
        <v>1523</v>
      </c>
      <c r="W25" t="s">
        <v>973</v>
      </c>
      <c r="X25" t="e">
        <v>#N/A</v>
      </c>
      <c r="Y25" s="113" t="str">
        <f t="shared" si="0"/>
        <v>4Y9M</v>
      </c>
      <c r="Z25" s="13" t="s">
        <v>333</v>
      </c>
      <c r="AA25" t="s">
        <v>332</v>
      </c>
      <c r="AB25" t="s">
        <v>234</v>
      </c>
      <c r="AC25">
        <v>0.98327127000000003</v>
      </c>
      <c r="AE25" t="s">
        <v>931</v>
      </c>
    </row>
    <row r="26" spans="1:31" x14ac:dyDescent="0.25">
      <c r="A26" s="13" t="s">
        <v>1514</v>
      </c>
      <c r="B26" t="s">
        <v>1524</v>
      </c>
      <c r="C26" t="s">
        <v>234</v>
      </c>
      <c r="D26">
        <v>1.0299179999999999</v>
      </c>
      <c r="E26" s="113" t="str">
        <f t="shared" si="1"/>
        <v>4Y3M</v>
      </c>
      <c r="F26" s="13" t="s">
        <v>1515</v>
      </c>
      <c r="G26" t="s">
        <v>1525</v>
      </c>
      <c r="H26" t="s">
        <v>234</v>
      </c>
      <c r="I26">
        <v>0.99736800000000003</v>
      </c>
      <c r="J26" s="113" t="str">
        <f t="shared" si="2"/>
        <v>4Y3M</v>
      </c>
      <c r="K26" s="13" t="s">
        <v>1516</v>
      </c>
      <c r="L26" t="s">
        <v>1526</v>
      </c>
      <c r="M26" t="s">
        <v>973</v>
      </c>
      <c r="N26" t="e">
        <v>#N/A</v>
      </c>
      <c r="O26" s="113" t="str">
        <f t="shared" si="3"/>
        <v>4Y3M</v>
      </c>
      <c r="P26" s="13" t="s">
        <v>1517</v>
      </c>
      <c r="Q26" t="s">
        <v>1527</v>
      </c>
      <c r="R26" t="s">
        <v>973</v>
      </c>
      <c r="S26" t="e">
        <v>#N/A</v>
      </c>
      <c r="T26" s="113" t="str">
        <f t="shared" si="4"/>
        <v>4Y3M</v>
      </c>
      <c r="U26" s="13" t="s">
        <v>1518</v>
      </c>
      <c r="V26" t="s">
        <v>1528</v>
      </c>
      <c r="W26" t="s">
        <v>973</v>
      </c>
      <c r="X26" t="e">
        <v>#N/A</v>
      </c>
      <c r="Y26" s="113" t="str">
        <f t="shared" si="0"/>
        <v>5Y</v>
      </c>
      <c r="Z26" s="13" t="s">
        <v>334</v>
      </c>
      <c r="AA26" t="s">
        <v>333</v>
      </c>
      <c r="AB26" t="s">
        <v>234</v>
      </c>
      <c r="AC26">
        <v>0.98109332599999999</v>
      </c>
      <c r="AE26" t="s">
        <v>932</v>
      </c>
    </row>
    <row r="27" spans="1:31" x14ac:dyDescent="0.25">
      <c r="A27" s="13" t="s">
        <v>1519</v>
      </c>
      <c r="B27" t="s">
        <v>1529</v>
      </c>
      <c r="C27" t="s">
        <v>234</v>
      </c>
      <c r="D27">
        <v>1.031315</v>
      </c>
      <c r="E27" s="113" t="str">
        <f t="shared" si="1"/>
        <v>4Y6M</v>
      </c>
      <c r="F27" s="13" t="s">
        <v>1520</v>
      </c>
      <c r="G27" t="s">
        <v>1530</v>
      </c>
      <c r="H27" t="s">
        <v>234</v>
      </c>
      <c r="I27">
        <v>0.99676100000000001</v>
      </c>
      <c r="J27" s="113" t="str">
        <f t="shared" si="2"/>
        <v>4Y6M</v>
      </c>
      <c r="K27" s="13" t="s">
        <v>1521</v>
      </c>
      <c r="L27" t="s">
        <v>1531</v>
      </c>
      <c r="M27" t="s">
        <v>973</v>
      </c>
      <c r="N27" t="e">
        <v>#N/A</v>
      </c>
      <c r="O27" s="113" t="str">
        <f t="shared" si="3"/>
        <v>4Y6M</v>
      </c>
      <c r="P27" s="13" t="s">
        <v>1522</v>
      </c>
      <c r="Q27" t="s">
        <v>1532</v>
      </c>
      <c r="R27" t="s">
        <v>973</v>
      </c>
      <c r="S27" t="e">
        <v>#N/A</v>
      </c>
      <c r="T27" s="113" t="str">
        <f t="shared" si="4"/>
        <v>4Y6M</v>
      </c>
      <c r="U27" s="13" t="s">
        <v>1523</v>
      </c>
      <c r="V27" t="s">
        <v>1533</v>
      </c>
      <c r="W27" t="s">
        <v>973</v>
      </c>
      <c r="X27" t="e">
        <v>#N/A</v>
      </c>
      <c r="Y27" s="113" t="str">
        <f t="shared" si="0"/>
        <v>5Y3M</v>
      </c>
      <c r="Z27" s="13" t="s">
        <v>335</v>
      </c>
      <c r="AA27" t="s">
        <v>334</v>
      </c>
      <c r="AB27" t="s">
        <v>234</v>
      </c>
      <c r="AC27">
        <v>0.97874061400000001</v>
      </c>
      <c r="AE27" t="s">
        <v>933</v>
      </c>
    </row>
    <row r="28" spans="1:31" x14ac:dyDescent="0.25">
      <c r="A28" s="13" t="s">
        <v>1524</v>
      </c>
      <c r="B28" t="s">
        <v>1534</v>
      </c>
      <c r="C28" t="s">
        <v>234</v>
      </c>
      <c r="D28">
        <v>1.0327</v>
      </c>
      <c r="E28" s="113" t="str">
        <f t="shared" si="1"/>
        <v>4Y9M</v>
      </c>
      <c r="F28" s="13" t="s">
        <v>1525</v>
      </c>
      <c r="G28" t="s">
        <v>1535</v>
      </c>
      <c r="H28" t="s">
        <v>234</v>
      </c>
      <c r="I28">
        <v>0.99609899999999996</v>
      </c>
      <c r="J28" s="113" t="str">
        <f t="shared" si="2"/>
        <v>4Y9M</v>
      </c>
      <c r="K28" s="13" t="s">
        <v>1526</v>
      </c>
      <c r="L28" t="s">
        <v>1536</v>
      </c>
      <c r="M28" t="s">
        <v>973</v>
      </c>
      <c r="N28" t="e">
        <v>#N/A</v>
      </c>
      <c r="O28" s="113" t="str">
        <f t="shared" si="3"/>
        <v>4Y9M</v>
      </c>
      <c r="P28" s="13" t="s">
        <v>1527</v>
      </c>
      <c r="Q28" t="s">
        <v>1537</v>
      </c>
      <c r="R28" t="s">
        <v>973</v>
      </c>
      <c r="S28" t="e">
        <v>#N/A</v>
      </c>
      <c r="T28" s="113" t="str">
        <f t="shared" si="4"/>
        <v>4Y9M</v>
      </c>
      <c r="U28" s="13" t="s">
        <v>1528</v>
      </c>
      <c r="V28" t="s">
        <v>1538</v>
      </c>
      <c r="W28" t="s">
        <v>973</v>
      </c>
      <c r="X28" t="e">
        <v>#N/A</v>
      </c>
      <c r="Y28" s="113" t="str">
        <f t="shared" si="0"/>
        <v>5Y6M</v>
      </c>
      <c r="Z28" s="13" t="s">
        <v>336</v>
      </c>
      <c r="AA28" t="s">
        <v>335</v>
      </c>
      <c r="AB28" t="s">
        <v>234</v>
      </c>
      <c r="AC28">
        <v>0.97622081999999999</v>
      </c>
      <c r="AE28" t="s">
        <v>934</v>
      </c>
    </row>
    <row r="29" spans="1:31" x14ac:dyDescent="0.25">
      <c r="A29" s="13" t="s">
        <v>1529</v>
      </c>
      <c r="B29" t="s">
        <v>1539</v>
      </c>
      <c r="C29" t="s">
        <v>234</v>
      </c>
      <c r="D29">
        <v>1.034025</v>
      </c>
      <c r="E29" s="113" t="str">
        <f t="shared" si="1"/>
        <v>5Y</v>
      </c>
      <c r="F29" s="13" t="s">
        <v>1530</v>
      </c>
      <c r="G29" t="s">
        <v>1540</v>
      </c>
      <c r="H29" t="s">
        <v>234</v>
      </c>
      <c r="I29">
        <v>0.99540099999999998</v>
      </c>
      <c r="J29" s="113" t="str">
        <f t="shared" si="2"/>
        <v>5Y</v>
      </c>
      <c r="K29" s="13" t="s">
        <v>1531</v>
      </c>
      <c r="L29" t="s">
        <v>1541</v>
      </c>
      <c r="M29" t="s">
        <v>973</v>
      </c>
      <c r="N29" t="e">
        <v>#N/A</v>
      </c>
      <c r="O29" s="113" t="str">
        <f t="shared" si="3"/>
        <v>5Y</v>
      </c>
      <c r="P29" s="13" t="s">
        <v>1532</v>
      </c>
      <c r="Q29" t="s">
        <v>1542</v>
      </c>
      <c r="R29" t="s">
        <v>973</v>
      </c>
      <c r="S29" t="e">
        <v>#N/A</v>
      </c>
      <c r="T29" s="113" t="str">
        <f t="shared" si="4"/>
        <v>5Y</v>
      </c>
      <c r="U29" s="13" t="s">
        <v>1533</v>
      </c>
      <c r="V29" t="s">
        <v>1543</v>
      </c>
      <c r="W29" t="s">
        <v>973</v>
      </c>
      <c r="X29" t="e">
        <v>#N/A</v>
      </c>
      <c r="Y29" s="113" t="str">
        <f t="shared" si="0"/>
        <v>5Y9M</v>
      </c>
      <c r="Z29" s="13" t="s">
        <v>337</v>
      </c>
      <c r="AA29" t="s">
        <v>336</v>
      </c>
      <c r="AB29" t="s">
        <v>234</v>
      </c>
      <c r="AC29">
        <v>0.973546621</v>
      </c>
      <c r="AE29" t="s">
        <v>935</v>
      </c>
    </row>
    <row r="30" spans="1:31" x14ac:dyDescent="0.25">
      <c r="A30" s="13" t="s">
        <v>1534</v>
      </c>
      <c r="B30" t="s">
        <v>1544</v>
      </c>
      <c r="C30" t="s">
        <v>234</v>
      </c>
      <c r="D30">
        <v>1.035326</v>
      </c>
      <c r="E30" s="113" t="str">
        <f t="shared" si="1"/>
        <v>5Y3M</v>
      </c>
      <c r="F30" s="13" t="s">
        <v>1535</v>
      </c>
      <c r="G30" t="s">
        <v>1545</v>
      </c>
      <c r="H30" t="s">
        <v>234</v>
      </c>
      <c r="I30">
        <v>0.99464200000000003</v>
      </c>
      <c r="J30" s="113" t="str">
        <f t="shared" si="2"/>
        <v>5Y3M</v>
      </c>
      <c r="K30" s="13" t="s">
        <v>1536</v>
      </c>
      <c r="L30" t="s">
        <v>1546</v>
      </c>
      <c r="M30" t="s">
        <v>973</v>
      </c>
      <c r="N30" t="e">
        <v>#N/A</v>
      </c>
      <c r="O30" s="113" t="str">
        <f t="shared" si="3"/>
        <v>5Y3M</v>
      </c>
      <c r="P30" s="13" t="s">
        <v>1537</v>
      </c>
      <c r="Q30" t="s">
        <v>1547</v>
      </c>
      <c r="R30" t="s">
        <v>973</v>
      </c>
      <c r="S30" t="e">
        <v>#N/A</v>
      </c>
      <c r="T30" s="113" t="str">
        <f t="shared" si="4"/>
        <v>5Y3M</v>
      </c>
      <c r="U30" s="13" t="s">
        <v>1538</v>
      </c>
      <c r="V30" t="s">
        <v>1548</v>
      </c>
      <c r="W30" t="s">
        <v>973</v>
      </c>
      <c r="X30" t="e">
        <v>#N/A</v>
      </c>
      <c r="Y30" s="113" t="str">
        <f t="shared" si="0"/>
        <v>6Y</v>
      </c>
      <c r="Z30" s="13" t="s">
        <v>338</v>
      </c>
      <c r="AA30" t="s">
        <v>337</v>
      </c>
      <c r="AB30" t="s">
        <v>234</v>
      </c>
      <c r="AC30">
        <v>0.97073193999999996</v>
      </c>
      <c r="AE30" t="s">
        <v>936</v>
      </c>
    </row>
    <row r="31" spans="1:31" x14ac:dyDescent="0.25">
      <c r="A31" s="13" t="s">
        <v>1539</v>
      </c>
      <c r="B31" t="s">
        <v>1549</v>
      </c>
      <c r="C31" t="s">
        <v>234</v>
      </c>
      <c r="D31">
        <v>1.036594</v>
      </c>
      <c r="E31" s="113" t="str">
        <f t="shared" si="1"/>
        <v>5Y6M</v>
      </c>
      <c r="F31" s="13" t="s">
        <v>1540</v>
      </c>
      <c r="G31" t="s">
        <v>1550</v>
      </c>
      <c r="H31" t="s">
        <v>234</v>
      </c>
      <c r="I31">
        <v>0.993815</v>
      </c>
      <c r="J31" s="113" t="str">
        <f t="shared" si="2"/>
        <v>5Y6M</v>
      </c>
      <c r="K31" s="13" t="s">
        <v>1541</v>
      </c>
      <c r="L31" t="s">
        <v>1551</v>
      </c>
      <c r="M31" t="s">
        <v>973</v>
      </c>
      <c r="N31" t="e">
        <v>#N/A</v>
      </c>
      <c r="O31" s="113" t="str">
        <f t="shared" si="3"/>
        <v>5Y6M</v>
      </c>
      <c r="P31" s="13" t="s">
        <v>1542</v>
      </c>
      <c r="Q31" t="s">
        <v>1552</v>
      </c>
      <c r="R31" t="s">
        <v>973</v>
      </c>
      <c r="S31" t="e">
        <v>#N/A</v>
      </c>
      <c r="T31" s="113" t="str">
        <f t="shared" si="4"/>
        <v>5Y6M</v>
      </c>
      <c r="U31" s="13" t="s">
        <v>1543</v>
      </c>
      <c r="V31" t="s">
        <v>1553</v>
      </c>
      <c r="W31" t="s">
        <v>973</v>
      </c>
      <c r="X31" t="e">
        <v>#N/A</v>
      </c>
      <c r="Y31" s="113" t="str">
        <f t="shared" si="0"/>
        <v>6Y3M</v>
      </c>
      <c r="Z31" s="13" t="s">
        <v>339</v>
      </c>
      <c r="AA31" t="s">
        <v>338</v>
      </c>
      <c r="AB31" t="s">
        <v>234</v>
      </c>
      <c r="AC31">
        <v>0.96775772900000001</v>
      </c>
      <c r="AE31" t="s">
        <v>937</v>
      </c>
    </row>
    <row r="32" spans="1:31" x14ac:dyDescent="0.25">
      <c r="A32" s="13" t="s">
        <v>1544</v>
      </c>
      <c r="B32" t="s">
        <v>1554</v>
      </c>
      <c r="C32" t="s">
        <v>234</v>
      </c>
      <c r="D32">
        <v>1.037784</v>
      </c>
      <c r="E32" s="113" t="str">
        <f t="shared" si="1"/>
        <v>5Y9M</v>
      </c>
      <c r="F32" s="13" t="s">
        <v>1545</v>
      </c>
      <c r="G32" t="s">
        <v>1555</v>
      </c>
      <c r="H32" t="s">
        <v>234</v>
      </c>
      <c r="I32">
        <v>0.99294700000000002</v>
      </c>
      <c r="J32" s="113" t="str">
        <f t="shared" si="2"/>
        <v>5Y9M</v>
      </c>
      <c r="K32" s="13" t="s">
        <v>1546</v>
      </c>
      <c r="L32" t="s">
        <v>1556</v>
      </c>
      <c r="M32" t="s">
        <v>973</v>
      </c>
      <c r="N32" t="e">
        <v>#N/A</v>
      </c>
      <c r="O32" s="113" t="str">
        <f t="shared" si="3"/>
        <v>5Y9M</v>
      </c>
      <c r="P32" s="13" t="s">
        <v>1547</v>
      </c>
      <c r="Q32" t="s">
        <v>1557</v>
      </c>
      <c r="R32" t="s">
        <v>973</v>
      </c>
      <c r="S32" t="e">
        <v>#N/A</v>
      </c>
      <c r="T32" s="113" t="str">
        <f t="shared" si="4"/>
        <v>5Y9M</v>
      </c>
      <c r="U32" s="13" t="s">
        <v>1548</v>
      </c>
      <c r="V32" t="s">
        <v>1558</v>
      </c>
      <c r="W32" t="s">
        <v>973</v>
      </c>
      <c r="X32" t="e">
        <v>#N/A</v>
      </c>
      <c r="Y32" s="113" t="str">
        <f t="shared" si="0"/>
        <v>6Y6M</v>
      </c>
      <c r="Z32" s="13" t="s">
        <v>340</v>
      </c>
      <c r="AA32" t="s">
        <v>339</v>
      </c>
      <c r="AB32" t="s">
        <v>234</v>
      </c>
      <c r="AC32">
        <v>0.96473687399999997</v>
      </c>
      <c r="AE32" t="s">
        <v>938</v>
      </c>
    </row>
    <row r="33" spans="1:31" x14ac:dyDescent="0.25">
      <c r="A33" s="13" t="s">
        <v>1549</v>
      </c>
      <c r="B33" t="s">
        <v>1559</v>
      </c>
      <c r="C33" t="s">
        <v>234</v>
      </c>
      <c r="D33">
        <v>1.038926</v>
      </c>
      <c r="E33" s="113" t="str">
        <f t="shared" si="1"/>
        <v>6Y</v>
      </c>
      <c r="F33" s="13" t="s">
        <v>1550</v>
      </c>
      <c r="G33" t="s">
        <v>1560</v>
      </c>
      <c r="H33" t="s">
        <v>234</v>
      </c>
      <c r="I33">
        <v>0.992012</v>
      </c>
      <c r="J33" s="113" t="str">
        <f t="shared" si="2"/>
        <v>6Y</v>
      </c>
      <c r="K33" s="13" t="s">
        <v>1551</v>
      </c>
      <c r="L33" t="s">
        <v>1561</v>
      </c>
      <c r="M33" t="s">
        <v>973</v>
      </c>
      <c r="N33" t="e">
        <v>#N/A</v>
      </c>
      <c r="O33" s="113" t="str">
        <f t="shared" si="3"/>
        <v>6Y</v>
      </c>
      <c r="P33" s="13" t="s">
        <v>1552</v>
      </c>
      <c r="Q33" t="s">
        <v>1562</v>
      </c>
      <c r="R33" t="s">
        <v>973</v>
      </c>
      <c r="S33" t="e">
        <v>#N/A</v>
      </c>
      <c r="T33" s="113" t="str">
        <f t="shared" si="4"/>
        <v>6Y</v>
      </c>
      <c r="U33" s="13" t="s">
        <v>1553</v>
      </c>
      <c r="V33" t="s">
        <v>1563</v>
      </c>
      <c r="W33" t="s">
        <v>973</v>
      </c>
      <c r="X33" t="e">
        <v>#N/A</v>
      </c>
      <c r="Y33" s="113" t="str">
        <f t="shared" si="0"/>
        <v>6Y9M</v>
      </c>
      <c r="Z33" s="13" t="s">
        <v>341</v>
      </c>
      <c r="AA33" t="s">
        <v>340</v>
      </c>
      <c r="AB33" t="s">
        <v>234</v>
      </c>
      <c r="AC33">
        <v>0.96154948799999995</v>
      </c>
      <c r="AE33" t="s">
        <v>939</v>
      </c>
    </row>
    <row r="34" spans="1:31" x14ac:dyDescent="0.25">
      <c r="A34" s="13" t="s">
        <v>1554</v>
      </c>
      <c r="B34" t="s">
        <v>1564</v>
      </c>
      <c r="C34" t="s">
        <v>234</v>
      </c>
      <c r="D34">
        <v>1.040014</v>
      </c>
      <c r="E34" s="113" t="str">
        <f t="shared" si="1"/>
        <v>6Y3M</v>
      </c>
      <c r="F34" s="13" t="s">
        <v>1555</v>
      </c>
      <c r="G34" t="s">
        <v>1565</v>
      </c>
      <c r="H34" t="s">
        <v>234</v>
      </c>
      <c r="I34">
        <v>0.99100999999999995</v>
      </c>
      <c r="J34" s="113" t="str">
        <f t="shared" si="2"/>
        <v>6Y3M</v>
      </c>
      <c r="K34" s="13" t="s">
        <v>1556</v>
      </c>
      <c r="L34" t="s">
        <v>1566</v>
      </c>
      <c r="M34" t="s">
        <v>973</v>
      </c>
      <c r="N34" t="e">
        <v>#N/A</v>
      </c>
      <c r="O34" s="113" t="str">
        <f t="shared" si="3"/>
        <v>6Y3M</v>
      </c>
      <c r="P34" s="13" t="s">
        <v>1557</v>
      </c>
      <c r="Q34" t="s">
        <v>1567</v>
      </c>
      <c r="R34" t="s">
        <v>973</v>
      </c>
      <c r="S34" t="e">
        <v>#N/A</v>
      </c>
      <c r="T34" s="113" t="str">
        <f t="shared" si="4"/>
        <v>6Y3M</v>
      </c>
      <c r="U34" s="13" t="s">
        <v>1558</v>
      </c>
      <c r="V34" t="s">
        <v>1568</v>
      </c>
      <c r="W34" t="s">
        <v>973</v>
      </c>
      <c r="X34" t="e">
        <v>#N/A</v>
      </c>
      <c r="Y34" s="113" t="str">
        <f t="shared" si="0"/>
        <v>7Y</v>
      </c>
      <c r="Z34" s="13" t="s">
        <v>342</v>
      </c>
      <c r="AA34" t="s">
        <v>341</v>
      </c>
      <c r="AB34" t="s">
        <v>234</v>
      </c>
      <c r="AC34">
        <v>0.95831217700000004</v>
      </c>
      <c r="AE34" t="s">
        <v>940</v>
      </c>
    </row>
    <row r="35" spans="1:31" x14ac:dyDescent="0.25">
      <c r="A35" s="13" t="s">
        <v>1559</v>
      </c>
      <c r="B35" t="s">
        <v>1569</v>
      </c>
      <c r="C35" t="s">
        <v>234</v>
      </c>
      <c r="D35">
        <v>1.041026</v>
      </c>
      <c r="E35" s="113" t="str">
        <f t="shared" si="1"/>
        <v>6Y6M</v>
      </c>
      <c r="F35" s="13" t="s">
        <v>1560</v>
      </c>
      <c r="G35" t="s">
        <v>1570</v>
      </c>
      <c r="H35" t="s">
        <v>234</v>
      </c>
      <c r="I35">
        <v>0.98995500000000003</v>
      </c>
      <c r="J35" s="113" t="str">
        <f t="shared" si="2"/>
        <v>6Y6M</v>
      </c>
      <c r="K35" s="13" t="s">
        <v>1561</v>
      </c>
      <c r="L35" t="s">
        <v>1571</v>
      </c>
      <c r="M35" t="s">
        <v>973</v>
      </c>
      <c r="N35" t="e">
        <v>#N/A</v>
      </c>
      <c r="O35" s="113" t="str">
        <f t="shared" si="3"/>
        <v>6Y6M</v>
      </c>
      <c r="P35" s="13" t="s">
        <v>1562</v>
      </c>
      <c r="Q35" t="s">
        <v>1572</v>
      </c>
      <c r="R35" t="s">
        <v>973</v>
      </c>
      <c r="S35" t="e">
        <v>#N/A</v>
      </c>
      <c r="T35" s="113" t="str">
        <f t="shared" si="4"/>
        <v>6Y6M</v>
      </c>
      <c r="U35" s="13" t="s">
        <v>1563</v>
      </c>
      <c r="V35" t="s">
        <v>1573</v>
      </c>
      <c r="W35" t="s">
        <v>973</v>
      </c>
      <c r="X35" t="e">
        <v>#N/A</v>
      </c>
      <c r="Y35" s="113" t="str">
        <f t="shared" si="0"/>
        <v>7Y3M</v>
      </c>
      <c r="Z35" s="13" t="s">
        <v>343</v>
      </c>
      <c r="AA35" t="s">
        <v>342</v>
      </c>
      <c r="AB35" t="s">
        <v>234</v>
      </c>
      <c r="AC35">
        <v>0.954968343</v>
      </c>
      <c r="AE35" t="s">
        <v>941</v>
      </c>
    </row>
    <row r="36" spans="1:31" x14ac:dyDescent="0.25">
      <c r="A36" s="13" t="s">
        <v>1564</v>
      </c>
      <c r="B36" t="s">
        <v>1574</v>
      </c>
      <c r="C36" t="s">
        <v>234</v>
      </c>
      <c r="D36">
        <v>1.0419480000000001</v>
      </c>
      <c r="E36" s="113" t="str">
        <f t="shared" si="1"/>
        <v>6Y9M</v>
      </c>
      <c r="F36" s="13" t="s">
        <v>1565</v>
      </c>
      <c r="G36" t="s">
        <v>1575</v>
      </c>
      <c r="H36" t="s">
        <v>234</v>
      </c>
      <c r="I36">
        <v>0.98886300000000005</v>
      </c>
      <c r="J36" s="113" t="str">
        <f t="shared" si="2"/>
        <v>6Y9M</v>
      </c>
      <c r="K36" s="13" t="s">
        <v>1566</v>
      </c>
      <c r="L36" t="s">
        <v>1576</v>
      </c>
      <c r="M36" t="s">
        <v>973</v>
      </c>
      <c r="N36" t="e">
        <v>#N/A</v>
      </c>
      <c r="O36" s="113" t="str">
        <f t="shared" si="3"/>
        <v>6Y9M</v>
      </c>
      <c r="P36" s="13" t="s">
        <v>1567</v>
      </c>
      <c r="Q36" t="s">
        <v>1577</v>
      </c>
      <c r="R36" t="s">
        <v>973</v>
      </c>
      <c r="S36" t="e">
        <v>#N/A</v>
      </c>
      <c r="T36" s="113" t="str">
        <f t="shared" si="4"/>
        <v>6Y9M</v>
      </c>
      <c r="U36" s="13" t="s">
        <v>1568</v>
      </c>
      <c r="V36" t="s">
        <v>1578</v>
      </c>
      <c r="W36" t="s">
        <v>973</v>
      </c>
      <c r="X36" t="e">
        <v>#N/A</v>
      </c>
      <c r="Y36" s="113" t="str">
        <f t="shared" si="0"/>
        <v>7Y6M</v>
      </c>
      <c r="Z36" s="13" t="s">
        <v>344</v>
      </c>
      <c r="AA36" t="s">
        <v>343</v>
      </c>
      <c r="AB36" t="s">
        <v>234</v>
      </c>
      <c r="AC36">
        <v>0.95160176600000002</v>
      </c>
      <c r="AE36" t="s">
        <v>942</v>
      </c>
    </row>
    <row r="37" spans="1:31" x14ac:dyDescent="0.25">
      <c r="A37" s="13" t="s">
        <v>1569</v>
      </c>
      <c r="B37" t="s">
        <v>1579</v>
      </c>
      <c r="C37" t="s">
        <v>234</v>
      </c>
      <c r="D37">
        <v>1.0427900000000001</v>
      </c>
      <c r="E37" s="113" t="str">
        <f t="shared" si="1"/>
        <v>7Y</v>
      </c>
      <c r="F37" s="13" t="s">
        <v>1570</v>
      </c>
      <c r="G37" t="s">
        <v>1580</v>
      </c>
      <c r="H37" t="s">
        <v>234</v>
      </c>
      <c r="I37">
        <v>0.98773100000000003</v>
      </c>
      <c r="J37" s="113" t="str">
        <f t="shared" si="2"/>
        <v>7Y</v>
      </c>
      <c r="K37" s="13" t="s">
        <v>1571</v>
      </c>
      <c r="L37" t="s">
        <v>1581</v>
      </c>
      <c r="M37" t="s">
        <v>973</v>
      </c>
      <c r="N37" t="e">
        <v>#N/A</v>
      </c>
      <c r="O37" s="113" t="str">
        <f t="shared" si="3"/>
        <v>7Y</v>
      </c>
      <c r="P37" s="13" t="s">
        <v>1572</v>
      </c>
      <c r="Q37" t="s">
        <v>1582</v>
      </c>
      <c r="R37" t="s">
        <v>973</v>
      </c>
      <c r="S37" t="e">
        <v>#N/A</v>
      </c>
      <c r="T37" s="113" t="str">
        <f t="shared" si="4"/>
        <v>7Y</v>
      </c>
      <c r="U37" s="13" t="s">
        <v>1573</v>
      </c>
      <c r="V37" t="s">
        <v>1583</v>
      </c>
      <c r="W37" t="s">
        <v>973</v>
      </c>
      <c r="X37" t="e">
        <v>#N/A</v>
      </c>
      <c r="Y37" s="113" t="str">
        <f t="shared" si="0"/>
        <v>7Y9M</v>
      </c>
      <c r="Z37" s="13" t="s">
        <v>345</v>
      </c>
      <c r="AA37" t="s">
        <v>344</v>
      </c>
      <c r="AB37" t="s">
        <v>234</v>
      </c>
      <c r="AC37">
        <v>0.94817438899999995</v>
      </c>
      <c r="AE37" t="s">
        <v>943</v>
      </c>
    </row>
    <row r="38" spans="1:31" x14ac:dyDescent="0.25">
      <c r="A38" s="13" t="s">
        <v>1574</v>
      </c>
      <c r="B38" t="s">
        <v>1584</v>
      </c>
      <c r="C38" t="s">
        <v>234</v>
      </c>
      <c r="D38">
        <v>1.043563</v>
      </c>
      <c r="E38" s="113" t="str">
        <f t="shared" si="1"/>
        <v>7Y3M</v>
      </c>
      <c r="F38" s="13" t="s">
        <v>1575</v>
      </c>
      <c r="G38" t="s">
        <v>1585</v>
      </c>
      <c r="H38" t="s">
        <v>234</v>
      </c>
      <c r="I38">
        <v>0.98655499999999996</v>
      </c>
      <c r="J38" s="113" t="str">
        <f t="shared" si="2"/>
        <v>7Y3M</v>
      </c>
      <c r="K38" s="13" t="s">
        <v>1576</v>
      </c>
      <c r="L38" t="s">
        <v>1586</v>
      </c>
      <c r="M38" t="s">
        <v>973</v>
      </c>
      <c r="N38" t="e">
        <v>#N/A</v>
      </c>
      <c r="O38" s="113" t="str">
        <f t="shared" si="3"/>
        <v>7Y3M</v>
      </c>
      <c r="P38" s="13" t="s">
        <v>1577</v>
      </c>
      <c r="Q38" t="s">
        <v>1587</v>
      </c>
      <c r="R38" t="s">
        <v>973</v>
      </c>
      <c r="S38" t="e">
        <v>#N/A</v>
      </c>
      <c r="T38" s="113" t="str">
        <f t="shared" si="4"/>
        <v>7Y3M</v>
      </c>
      <c r="U38" s="13" t="s">
        <v>1578</v>
      </c>
      <c r="V38" t="s">
        <v>1588</v>
      </c>
      <c r="W38" t="s">
        <v>973</v>
      </c>
      <c r="X38" t="e">
        <v>#N/A</v>
      </c>
      <c r="Y38" s="113" t="str">
        <f t="shared" si="0"/>
        <v>8Y</v>
      </c>
      <c r="Z38" s="13" t="s">
        <v>346</v>
      </c>
      <c r="AA38" t="s">
        <v>345</v>
      </c>
      <c r="AB38" t="s">
        <v>234</v>
      </c>
      <c r="AC38">
        <v>0.94464210999999998</v>
      </c>
      <c r="AE38" t="s">
        <v>944</v>
      </c>
    </row>
    <row r="39" spans="1:31" x14ac:dyDescent="0.25">
      <c r="A39" s="13" t="s">
        <v>1579</v>
      </c>
      <c r="B39" t="s">
        <v>1589</v>
      </c>
      <c r="C39" t="s">
        <v>234</v>
      </c>
      <c r="D39">
        <v>1.044259</v>
      </c>
      <c r="E39" s="113" t="str">
        <f t="shared" si="1"/>
        <v>7Y6M</v>
      </c>
      <c r="F39" s="13" t="s">
        <v>1580</v>
      </c>
      <c r="G39" t="s">
        <v>1590</v>
      </c>
      <c r="H39" t="s">
        <v>234</v>
      </c>
      <c r="I39">
        <v>0.98535700000000004</v>
      </c>
      <c r="J39" s="113" t="str">
        <f t="shared" si="2"/>
        <v>7Y6M</v>
      </c>
      <c r="K39" s="13" t="s">
        <v>1581</v>
      </c>
      <c r="L39" t="s">
        <v>1591</v>
      </c>
      <c r="M39" t="s">
        <v>973</v>
      </c>
      <c r="N39" t="e">
        <v>#N/A</v>
      </c>
      <c r="O39" s="113" t="str">
        <f t="shared" si="3"/>
        <v>7Y6M</v>
      </c>
      <c r="P39" s="13" t="s">
        <v>1582</v>
      </c>
      <c r="Q39" t="s">
        <v>1592</v>
      </c>
      <c r="R39" t="s">
        <v>973</v>
      </c>
      <c r="S39" t="e">
        <v>#N/A</v>
      </c>
      <c r="T39" s="113" t="str">
        <f t="shared" si="4"/>
        <v>7Y6M</v>
      </c>
      <c r="U39" s="13" t="s">
        <v>1583</v>
      </c>
      <c r="V39" t="s">
        <v>1593</v>
      </c>
      <c r="W39" t="s">
        <v>973</v>
      </c>
      <c r="X39" t="e">
        <v>#N/A</v>
      </c>
      <c r="Y39" s="113" t="str">
        <f t="shared" si="0"/>
        <v>8Y3M</v>
      </c>
      <c r="Z39" s="13" t="s">
        <v>347</v>
      </c>
      <c r="AA39" t="s">
        <v>346</v>
      </c>
      <c r="AB39" t="s">
        <v>234</v>
      </c>
      <c r="AC39">
        <v>0.94103674199999998</v>
      </c>
      <c r="AE39" t="s">
        <v>958</v>
      </c>
    </row>
    <row r="40" spans="1:31" x14ac:dyDescent="0.25">
      <c r="A40" s="13" t="s">
        <v>1584</v>
      </c>
      <c r="B40" t="s">
        <v>1594</v>
      </c>
      <c r="C40" t="s">
        <v>234</v>
      </c>
      <c r="D40">
        <v>1.045412</v>
      </c>
      <c r="E40" s="113" t="str">
        <f t="shared" si="1"/>
        <v>7Y9M</v>
      </c>
      <c r="F40" s="13" t="s">
        <v>1585</v>
      </c>
      <c r="G40" t="s">
        <v>1595</v>
      </c>
      <c r="H40" t="s">
        <v>234</v>
      </c>
      <c r="I40">
        <v>0.98294700000000002</v>
      </c>
      <c r="J40" s="113" t="str">
        <f t="shared" si="2"/>
        <v>7Y9M</v>
      </c>
      <c r="K40" s="13" t="s">
        <v>1586</v>
      </c>
      <c r="L40" t="s">
        <v>1596</v>
      </c>
      <c r="M40" t="s">
        <v>973</v>
      </c>
      <c r="N40" t="e">
        <v>#N/A</v>
      </c>
      <c r="O40" s="113" t="str">
        <f t="shared" si="3"/>
        <v>7Y9M</v>
      </c>
      <c r="P40" s="13" t="s">
        <v>1587</v>
      </c>
      <c r="Q40" t="s">
        <v>1597</v>
      </c>
      <c r="R40" t="s">
        <v>973</v>
      </c>
      <c r="S40" t="e">
        <v>#N/A</v>
      </c>
      <c r="T40" s="113" t="str">
        <f t="shared" si="4"/>
        <v>7Y9M</v>
      </c>
      <c r="U40" s="13" t="s">
        <v>1588</v>
      </c>
      <c r="V40" t="s">
        <v>1598</v>
      </c>
      <c r="W40" t="s">
        <v>973</v>
      </c>
      <c r="X40" t="e">
        <v>#N/A</v>
      </c>
      <c r="Y40" s="113" t="str">
        <f t="shared" si="0"/>
        <v>8Y6M</v>
      </c>
      <c r="Z40" s="13" t="s">
        <v>348</v>
      </c>
      <c r="AA40" t="s">
        <v>347</v>
      </c>
      <c r="AB40" t="s">
        <v>234</v>
      </c>
      <c r="AC40">
        <v>0.93743669399999996</v>
      </c>
      <c r="AE40" t="s">
        <v>945</v>
      </c>
    </row>
    <row r="41" spans="1:31" x14ac:dyDescent="0.25">
      <c r="A41" s="13" t="s">
        <v>1589</v>
      </c>
      <c r="B41" t="s">
        <v>1599</v>
      </c>
      <c r="C41" t="s">
        <v>234</v>
      </c>
      <c r="D41">
        <v>1.0463089999999999</v>
      </c>
      <c r="E41" s="113" t="str">
        <f t="shared" si="1"/>
        <v>8Y</v>
      </c>
      <c r="F41" s="13" t="s">
        <v>1590</v>
      </c>
      <c r="G41" t="s">
        <v>1600</v>
      </c>
      <c r="H41" t="s">
        <v>234</v>
      </c>
      <c r="I41">
        <v>0.980348</v>
      </c>
      <c r="J41" s="113" t="str">
        <f t="shared" si="2"/>
        <v>8Y</v>
      </c>
      <c r="K41" s="13" t="s">
        <v>1591</v>
      </c>
      <c r="L41" t="s">
        <v>1601</v>
      </c>
      <c r="M41" t="s">
        <v>973</v>
      </c>
      <c r="N41" t="e">
        <v>#N/A</v>
      </c>
      <c r="O41" s="113" t="str">
        <f t="shared" si="3"/>
        <v>8Y</v>
      </c>
      <c r="P41" s="13" t="s">
        <v>1592</v>
      </c>
      <c r="Q41" t="s">
        <v>1602</v>
      </c>
      <c r="R41" t="s">
        <v>973</v>
      </c>
      <c r="S41" t="e">
        <v>#N/A</v>
      </c>
      <c r="T41" s="113" t="str">
        <f t="shared" si="4"/>
        <v>8Y</v>
      </c>
      <c r="U41" s="13" t="s">
        <v>1593</v>
      </c>
      <c r="V41" t="s">
        <v>1603</v>
      </c>
      <c r="W41" t="s">
        <v>973</v>
      </c>
      <c r="X41" t="e">
        <v>#N/A</v>
      </c>
      <c r="Y41" s="113" t="str">
        <f t="shared" si="0"/>
        <v>8Y9M</v>
      </c>
      <c r="Z41" s="13" t="s">
        <v>349</v>
      </c>
      <c r="AA41" t="s">
        <v>348</v>
      </c>
      <c r="AB41" t="s">
        <v>234</v>
      </c>
      <c r="AC41">
        <v>0.93373298199999999</v>
      </c>
      <c r="AE41" t="s">
        <v>959</v>
      </c>
    </row>
    <row r="42" spans="1:31" x14ac:dyDescent="0.25">
      <c r="A42" s="13" t="s">
        <v>1594</v>
      </c>
      <c r="B42" t="s">
        <v>1604</v>
      </c>
      <c r="C42" t="s">
        <v>234</v>
      </c>
      <c r="D42">
        <v>1.046913</v>
      </c>
      <c r="E42" s="113" t="str">
        <f t="shared" si="1"/>
        <v>8Y6M</v>
      </c>
      <c r="F42" s="13" t="s">
        <v>1595</v>
      </c>
      <c r="G42" t="s">
        <v>1605</v>
      </c>
      <c r="H42" t="s">
        <v>234</v>
      </c>
      <c r="I42">
        <v>0.977684</v>
      </c>
      <c r="J42" s="113" t="str">
        <f t="shared" si="2"/>
        <v>8Y6M</v>
      </c>
      <c r="K42" s="13" t="s">
        <v>1596</v>
      </c>
      <c r="L42" t="s">
        <v>1606</v>
      </c>
      <c r="M42" t="s">
        <v>973</v>
      </c>
      <c r="N42" t="e">
        <v>#N/A</v>
      </c>
      <c r="O42" s="113" t="str">
        <f t="shared" si="3"/>
        <v>8Y6M</v>
      </c>
      <c r="P42" s="13" t="s">
        <v>1597</v>
      </c>
      <c r="Q42" t="s">
        <v>1607</v>
      </c>
      <c r="R42" t="s">
        <v>973</v>
      </c>
      <c r="S42" t="e">
        <v>#N/A</v>
      </c>
      <c r="T42" s="113" t="str">
        <f t="shared" si="4"/>
        <v>8Y6M</v>
      </c>
      <c r="U42" s="13" t="s">
        <v>1598</v>
      </c>
      <c r="V42" t="s">
        <v>1608</v>
      </c>
      <c r="W42" t="s">
        <v>973</v>
      </c>
      <c r="X42" t="e">
        <v>#N/A</v>
      </c>
      <c r="Y42" s="113" t="str">
        <f t="shared" si="0"/>
        <v>9Y</v>
      </c>
      <c r="Z42" s="13" t="s">
        <v>350</v>
      </c>
      <c r="AA42" t="s">
        <v>349</v>
      </c>
      <c r="AB42" t="s">
        <v>234</v>
      </c>
      <c r="AC42">
        <v>0.92993668399999996</v>
      </c>
      <c r="AE42" t="s">
        <v>946</v>
      </c>
    </row>
    <row r="43" spans="1:31" x14ac:dyDescent="0.25">
      <c r="A43" s="13" t="s">
        <v>1599</v>
      </c>
      <c r="B43" t="s">
        <v>1609</v>
      </c>
      <c r="C43" t="s">
        <v>234</v>
      </c>
      <c r="D43">
        <v>1.0472840000000001</v>
      </c>
      <c r="E43" s="113" t="str">
        <f t="shared" si="1"/>
        <v>9Y</v>
      </c>
      <c r="F43" s="13" t="s">
        <v>1600</v>
      </c>
      <c r="G43" t="s">
        <v>1610</v>
      </c>
      <c r="H43" t="s">
        <v>234</v>
      </c>
      <c r="I43">
        <v>0.974831</v>
      </c>
      <c r="J43" s="113" t="str">
        <f t="shared" si="2"/>
        <v>9Y</v>
      </c>
      <c r="K43" s="13" t="s">
        <v>1601</v>
      </c>
      <c r="L43" t="s">
        <v>1611</v>
      </c>
      <c r="M43" t="s">
        <v>973</v>
      </c>
      <c r="N43" t="e">
        <v>#N/A</v>
      </c>
      <c r="O43" s="113" t="str">
        <f t="shared" si="3"/>
        <v>9Y</v>
      </c>
      <c r="P43" s="13" t="s">
        <v>1602</v>
      </c>
      <c r="Q43" t="s">
        <v>1612</v>
      </c>
      <c r="R43" t="s">
        <v>973</v>
      </c>
      <c r="S43" t="e">
        <v>#N/A</v>
      </c>
      <c r="T43" s="113" t="str">
        <f t="shared" si="4"/>
        <v>9Y</v>
      </c>
      <c r="U43" s="13" t="s">
        <v>1603</v>
      </c>
      <c r="V43" t="s">
        <v>1613</v>
      </c>
      <c r="W43" t="s">
        <v>973</v>
      </c>
      <c r="X43" t="e">
        <v>#N/A</v>
      </c>
      <c r="Y43" s="113" t="str">
        <f t="shared" si="0"/>
        <v>9Y3M</v>
      </c>
      <c r="Z43" s="13" t="s">
        <v>351</v>
      </c>
      <c r="AA43" t="s">
        <v>350</v>
      </c>
      <c r="AB43" t="s">
        <v>234</v>
      </c>
      <c r="AC43">
        <v>0.92601786799999997</v>
      </c>
      <c r="AE43" t="s">
        <v>960</v>
      </c>
    </row>
    <row r="44" spans="1:31" x14ac:dyDescent="0.25">
      <c r="A44" s="13" t="s">
        <v>1604</v>
      </c>
      <c r="B44" t="s">
        <v>1614</v>
      </c>
      <c r="C44" t="s">
        <v>234</v>
      </c>
      <c r="D44">
        <v>1.0473410000000001</v>
      </c>
      <c r="E44" s="113" t="str">
        <f t="shared" si="1"/>
        <v>9Y6M</v>
      </c>
      <c r="F44" s="13" t="s">
        <v>1605</v>
      </c>
      <c r="G44" t="s">
        <v>1615</v>
      </c>
      <c r="H44" t="s">
        <v>234</v>
      </c>
      <c r="I44">
        <v>0.96919500000000003</v>
      </c>
      <c r="J44" s="113" t="str">
        <f t="shared" si="2"/>
        <v>9Y6M</v>
      </c>
      <c r="K44" s="13" t="s">
        <v>1606</v>
      </c>
      <c r="L44" t="s">
        <v>1616</v>
      </c>
      <c r="M44" t="s">
        <v>973</v>
      </c>
      <c r="N44" t="e">
        <v>#N/A</v>
      </c>
      <c r="O44" s="113" t="str">
        <f t="shared" si="3"/>
        <v>9Y6M</v>
      </c>
      <c r="P44" s="13" t="s">
        <v>1607</v>
      </c>
      <c r="Q44" t="s">
        <v>1617</v>
      </c>
      <c r="R44" t="s">
        <v>973</v>
      </c>
      <c r="S44" t="e">
        <v>#N/A</v>
      </c>
      <c r="T44" s="113" t="str">
        <f t="shared" si="4"/>
        <v>9Y6M</v>
      </c>
      <c r="U44" s="13" t="s">
        <v>1608</v>
      </c>
      <c r="V44" t="s">
        <v>1618</v>
      </c>
      <c r="W44" t="s">
        <v>973</v>
      </c>
      <c r="X44" t="e">
        <v>#N/A</v>
      </c>
      <c r="Y44" s="113" t="str">
        <f t="shared" si="0"/>
        <v>9Y6M</v>
      </c>
      <c r="Z44" s="13" t="s">
        <v>352</v>
      </c>
      <c r="AA44" t="s">
        <v>351</v>
      </c>
      <c r="AB44" t="s">
        <v>234</v>
      </c>
      <c r="AC44">
        <v>0.92232307099999999</v>
      </c>
      <c r="AE44" t="s">
        <v>947</v>
      </c>
    </row>
    <row r="45" spans="1:31" x14ac:dyDescent="0.25">
      <c r="A45" s="13" t="s">
        <v>1609</v>
      </c>
      <c r="B45" t="s">
        <v>1619</v>
      </c>
      <c r="C45" t="s">
        <v>234</v>
      </c>
      <c r="D45">
        <v>1.0466759999999999</v>
      </c>
      <c r="E45" s="113" t="str">
        <f t="shared" si="1"/>
        <v>10Y</v>
      </c>
      <c r="F45" s="13" t="s">
        <v>1610</v>
      </c>
      <c r="G45" t="s">
        <v>1620</v>
      </c>
      <c r="H45" t="s">
        <v>234</v>
      </c>
      <c r="I45">
        <v>0.96363500000000002</v>
      </c>
      <c r="J45" s="113" t="str">
        <f t="shared" si="2"/>
        <v>10Y</v>
      </c>
      <c r="K45" s="13" t="s">
        <v>1611</v>
      </c>
      <c r="L45" t="s">
        <v>1621</v>
      </c>
      <c r="M45" t="s">
        <v>973</v>
      </c>
      <c r="N45" t="e">
        <v>#N/A</v>
      </c>
      <c r="O45" s="113" t="str">
        <f t="shared" si="3"/>
        <v>10Y</v>
      </c>
      <c r="P45" s="13" t="s">
        <v>1612</v>
      </c>
      <c r="Q45" t="s">
        <v>1622</v>
      </c>
      <c r="R45" t="s">
        <v>973</v>
      </c>
      <c r="S45" t="e">
        <v>#N/A</v>
      </c>
      <c r="T45" s="113" t="str">
        <f t="shared" si="4"/>
        <v>10Y</v>
      </c>
      <c r="U45" s="13" t="s">
        <v>1613</v>
      </c>
      <c r="V45" t="s">
        <v>1623</v>
      </c>
      <c r="W45" t="s">
        <v>973</v>
      </c>
      <c r="X45" t="e">
        <v>#N/A</v>
      </c>
      <c r="Y45" s="113" t="str">
        <f t="shared" si="0"/>
        <v>9Y9M</v>
      </c>
      <c r="Z45" s="13" t="s">
        <v>353</v>
      </c>
      <c r="AA45" t="s">
        <v>352</v>
      </c>
      <c r="AB45" t="s">
        <v>234</v>
      </c>
      <c r="AC45">
        <v>0.91847736400000002</v>
      </c>
      <c r="AE45" t="s">
        <v>961</v>
      </c>
    </row>
    <row r="46" spans="1:31" x14ac:dyDescent="0.25">
      <c r="A46" s="13" t="s">
        <v>1614</v>
      </c>
      <c r="B46" t="s">
        <v>1624</v>
      </c>
      <c r="C46" t="s">
        <v>234</v>
      </c>
      <c r="D46">
        <v>1.0455099999999999</v>
      </c>
      <c r="E46" s="113" t="str">
        <f t="shared" si="1"/>
        <v>11Y</v>
      </c>
      <c r="F46" s="13" t="s">
        <v>1615</v>
      </c>
      <c r="G46" t="s">
        <v>1625</v>
      </c>
      <c r="H46" t="s">
        <v>234</v>
      </c>
      <c r="I46">
        <v>0.95830800000000005</v>
      </c>
      <c r="J46" s="113" t="str">
        <f t="shared" si="2"/>
        <v>11Y</v>
      </c>
      <c r="K46" s="13" t="s">
        <v>1616</v>
      </c>
      <c r="L46" t="s">
        <v>1626</v>
      </c>
      <c r="M46" t="s">
        <v>973</v>
      </c>
      <c r="N46" t="e">
        <v>#N/A</v>
      </c>
      <c r="O46" s="113" t="str">
        <f t="shared" si="3"/>
        <v>11Y</v>
      </c>
      <c r="P46" s="13" t="s">
        <v>1617</v>
      </c>
      <c r="Q46" t="s">
        <v>1627</v>
      </c>
      <c r="R46" t="s">
        <v>973</v>
      </c>
      <c r="S46" t="e">
        <v>#N/A</v>
      </c>
      <c r="T46" s="113" t="str">
        <f t="shared" si="4"/>
        <v>11Y</v>
      </c>
      <c r="U46" s="13" t="s">
        <v>1618</v>
      </c>
      <c r="V46" t="s">
        <v>1628</v>
      </c>
      <c r="W46" t="s">
        <v>973</v>
      </c>
      <c r="X46" t="e">
        <v>#N/A</v>
      </c>
      <c r="Y46" s="113" t="str">
        <f t="shared" si="0"/>
        <v>10Y</v>
      </c>
      <c r="Z46" s="13" t="s">
        <v>354</v>
      </c>
      <c r="AA46" t="s">
        <v>353</v>
      </c>
      <c r="AB46" t="s">
        <v>234</v>
      </c>
      <c r="AC46">
        <v>0.91447738999999995</v>
      </c>
      <c r="AE46" t="s">
        <v>948</v>
      </c>
    </row>
    <row r="47" spans="1:31" x14ac:dyDescent="0.25">
      <c r="A47" s="13" t="s">
        <v>1619</v>
      </c>
      <c r="B47" t="s">
        <v>1629</v>
      </c>
      <c r="C47" t="s">
        <v>234</v>
      </c>
      <c r="D47">
        <v>1.0440609999999999</v>
      </c>
      <c r="E47" s="113" t="str">
        <f t="shared" si="1"/>
        <v>12Y</v>
      </c>
      <c r="F47" s="13" t="s">
        <v>1620</v>
      </c>
      <c r="G47" t="s">
        <v>1630</v>
      </c>
      <c r="H47" t="s">
        <v>234</v>
      </c>
      <c r="I47">
        <v>0.95327899999999999</v>
      </c>
      <c r="J47" s="113" t="str">
        <f t="shared" si="2"/>
        <v>12Y</v>
      </c>
      <c r="K47" s="13" t="s">
        <v>1621</v>
      </c>
      <c r="L47" t="s">
        <v>1631</v>
      </c>
      <c r="M47" t="s">
        <v>973</v>
      </c>
      <c r="N47" t="e">
        <v>#N/A</v>
      </c>
      <c r="O47" s="113" t="str">
        <f t="shared" si="3"/>
        <v>12Y</v>
      </c>
      <c r="P47" s="13" t="s">
        <v>1622</v>
      </c>
      <c r="Q47" t="s">
        <v>1632</v>
      </c>
      <c r="R47" t="s">
        <v>973</v>
      </c>
      <c r="S47" t="e">
        <v>#N/A</v>
      </c>
      <c r="T47" s="113" t="str">
        <f t="shared" si="4"/>
        <v>12Y</v>
      </c>
      <c r="U47" s="13" t="s">
        <v>1623</v>
      </c>
      <c r="V47" t="s">
        <v>1633</v>
      </c>
      <c r="W47" t="s">
        <v>973</v>
      </c>
      <c r="X47" t="e">
        <v>#N/A</v>
      </c>
      <c r="Y47" s="113" t="str">
        <f t="shared" si="0"/>
        <v>12Y</v>
      </c>
      <c r="Z47" s="13" t="s">
        <v>355</v>
      </c>
      <c r="AA47" t="s">
        <v>354</v>
      </c>
      <c r="AB47" t="s">
        <v>234</v>
      </c>
      <c r="AC47">
        <v>0.91057763300000005</v>
      </c>
      <c r="AE47" t="s">
        <v>949</v>
      </c>
    </row>
    <row r="48" spans="1:31" x14ac:dyDescent="0.25">
      <c r="A48" s="13" t="s">
        <v>1624</v>
      </c>
      <c r="B48" t="s">
        <v>1634</v>
      </c>
      <c r="C48" t="s">
        <v>234</v>
      </c>
      <c r="D48">
        <v>1.04254</v>
      </c>
      <c r="E48" s="113" t="str">
        <f t="shared" si="1"/>
        <v>13Y</v>
      </c>
      <c r="F48" s="13" t="s">
        <v>1625</v>
      </c>
      <c r="G48" t="s">
        <v>1635</v>
      </c>
      <c r="H48" t="s">
        <v>234</v>
      </c>
      <c r="I48">
        <v>0.94859700000000002</v>
      </c>
      <c r="J48" s="113" t="str">
        <f t="shared" si="2"/>
        <v>13Y</v>
      </c>
      <c r="K48" s="13" t="s">
        <v>1626</v>
      </c>
      <c r="L48" t="s">
        <v>1636</v>
      </c>
      <c r="M48" t="s">
        <v>973</v>
      </c>
      <c r="N48" t="e">
        <v>#N/A</v>
      </c>
      <c r="O48" s="113" t="str">
        <f t="shared" si="3"/>
        <v>13Y</v>
      </c>
      <c r="P48" s="13" t="s">
        <v>1627</v>
      </c>
      <c r="Q48" t="s">
        <v>1637</v>
      </c>
      <c r="R48" t="s">
        <v>973</v>
      </c>
      <c r="S48" t="e">
        <v>#N/A</v>
      </c>
      <c r="T48" s="113" t="str">
        <f t="shared" si="4"/>
        <v>13Y</v>
      </c>
      <c r="U48" s="13" t="s">
        <v>1628</v>
      </c>
      <c r="V48" t="s">
        <v>1638</v>
      </c>
      <c r="W48" t="s">
        <v>973</v>
      </c>
      <c r="X48" t="e">
        <v>#N/A</v>
      </c>
      <c r="Y48" s="113" t="str">
        <f t="shared" si="0"/>
        <v>15Y</v>
      </c>
      <c r="Z48" s="13" t="s">
        <v>356</v>
      </c>
      <c r="AA48" t="s">
        <v>355</v>
      </c>
      <c r="AB48" t="s">
        <v>234</v>
      </c>
      <c r="AC48">
        <v>0.87889868800000004</v>
      </c>
      <c r="AE48" t="s">
        <v>950</v>
      </c>
    </row>
    <row r="49" spans="1:31" x14ac:dyDescent="0.25">
      <c r="A49" s="13" t="s">
        <v>1629</v>
      </c>
      <c r="B49" t="s">
        <v>1639</v>
      </c>
      <c r="C49" t="s">
        <v>234</v>
      </c>
      <c r="D49">
        <v>1.038028</v>
      </c>
      <c r="E49" s="113" t="str">
        <f t="shared" si="1"/>
        <v>14Y</v>
      </c>
      <c r="F49" s="13" t="s">
        <v>1630</v>
      </c>
      <c r="G49" t="s">
        <v>1640</v>
      </c>
      <c r="H49" t="s">
        <v>234</v>
      </c>
      <c r="I49">
        <v>0.92991000000000001</v>
      </c>
      <c r="J49" s="113" t="str">
        <f t="shared" si="2"/>
        <v>14Y</v>
      </c>
      <c r="K49" s="13" t="s">
        <v>1631</v>
      </c>
      <c r="L49" t="s">
        <v>1641</v>
      </c>
      <c r="M49" t="s">
        <v>973</v>
      </c>
      <c r="N49" t="e">
        <v>#N/A</v>
      </c>
      <c r="O49" s="113" t="str">
        <f t="shared" si="3"/>
        <v>14Y</v>
      </c>
      <c r="P49" s="13" t="s">
        <v>1632</v>
      </c>
      <c r="Q49" t="s">
        <v>1642</v>
      </c>
      <c r="R49" t="s">
        <v>973</v>
      </c>
      <c r="S49" t="e">
        <v>#N/A</v>
      </c>
      <c r="T49" s="113" t="str">
        <f t="shared" si="4"/>
        <v>14Y</v>
      </c>
      <c r="U49" s="13" t="s">
        <v>1633</v>
      </c>
      <c r="V49" t="s">
        <v>1643</v>
      </c>
      <c r="W49" t="s">
        <v>973</v>
      </c>
      <c r="X49" t="e">
        <v>#N/A</v>
      </c>
      <c r="Y49" s="113" t="str">
        <f t="shared" si="0"/>
        <v>20Y</v>
      </c>
      <c r="Z49" s="13" t="s">
        <v>357</v>
      </c>
      <c r="AA49" t="s">
        <v>356</v>
      </c>
      <c r="AB49" t="s">
        <v>234</v>
      </c>
      <c r="AC49">
        <v>0.83346008699999996</v>
      </c>
      <c r="AE49" t="s">
        <v>951</v>
      </c>
    </row>
    <row r="50" spans="1:31" x14ac:dyDescent="0.25">
      <c r="A50" s="13" t="s">
        <v>1634</v>
      </c>
      <c r="B50" t="s">
        <v>1644</v>
      </c>
      <c r="C50" t="s">
        <v>234</v>
      </c>
      <c r="D50">
        <v>1.041669</v>
      </c>
      <c r="E50" s="113" t="str">
        <f t="shared" si="1"/>
        <v>15Y</v>
      </c>
      <c r="F50" s="13" t="s">
        <v>1635</v>
      </c>
      <c r="G50" t="s">
        <v>1645</v>
      </c>
      <c r="H50" t="s">
        <v>234</v>
      </c>
      <c r="I50">
        <v>0.91245600000000004</v>
      </c>
      <c r="J50" s="113" t="str">
        <f t="shared" si="2"/>
        <v>15Y</v>
      </c>
      <c r="K50" s="13" t="s">
        <v>1636</v>
      </c>
      <c r="L50" t="s">
        <v>1646</v>
      </c>
      <c r="M50" t="s">
        <v>973</v>
      </c>
      <c r="N50" t="e">
        <v>#N/A</v>
      </c>
      <c r="O50" s="113" t="str">
        <f t="shared" si="3"/>
        <v>15Y</v>
      </c>
      <c r="P50" s="13" t="s">
        <v>1637</v>
      </c>
      <c r="Q50" t="s">
        <v>1647</v>
      </c>
      <c r="R50" t="s">
        <v>973</v>
      </c>
      <c r="S50" t="e">
        <v>#N/A</v>
      </c>
      <c r="T50" s="113" t="str">
        <f t="shared" si="4"/>
        <v>15Y</v>
      </c>
      <c r="U50" s="13" t="s">
        <v>1638</v>
      </c>
      <c r="V50" t="s">
        <v>1648</v>
      </c>
      <c r="W50" t="s">
        <v>973</v>
      </c>
      <c r="X50" t="s">
        <v>893</v>
      </c>
      <c r="Y50" s="113" t="str">
        <f t="shared" si="0"/>
        <v>25Y</v>
      </c>
      <c r="Z50" s="13" t="s">
        <v>358</v>
      </c>
      <c r="AA50" t="s">
        <v>357</v>
      </c>
      <c r="AB50" t="s">
        <v>234</v>
      </c>
      <c r="AC50">
        <v>0.76343212100000002</v>
      </c>
      <c r="AE50" t="s">
        <v>952</v>
      </c>
    </row>
    <row r="51" spans="1:31" x14ac:dyDescent="0.25">
      <c r="A51" s="13" t="s">
        <v>1639</v>
      </c>
      <c r="B51" t="s">
        <v>1649</v>
      </c>
      <c r="C51" t="s">
        <v>234</v>
      </c>
      <c r="D51">
        <v>1.052149</v>
      </c>
      <c r="E51" s="113" t="str">
        <f t="shared" si="1"/>
        <v>20Y</v>
      </c>
      <c r="F51" s="13" t="s">
        <v>1640</v>
      </c>
      <c r="G51" t="s">
        <v>1650</v>
      </c>
      <c r="H51" t="s">
        <v>234</v>
      </c>
      <c r="I51">
        <v>0.89454900000000004</v>
      </c>
      <c r="J51" s="113" t="str">
        <f t="shared" si="2"/>
        <v>20Y</v>
      </c>
      <c r="K51" s="13" t="s">
        <v>1641</v>
      </c>
      <c r="L51" t="s">
        <v>1651</v>
      </c>
      <c r="M51" t="s">
        <v>973</v>
      </c>
      <c r="N51" t="e">
        <v>#N/A</v>
      </c>
      <c r="O51" s="113" t="str">
        <f t="shared" si="3"/>
        <v>20Y</v>
      </c>
      <c r="P51" s="13" t="s">
        <v>1642</v>
      </c>
      <c r="Q51" t="s">
        <v>1652</v>
      </c>
      <c r="R51" t="s">
        <v>973</v>
      </c>
      <c r="S51" t="e">
        <v>#N/A</v>
      </c>
      <c r="T51" s="113" t="str">
        <f t="shared" si="4"/>
        <v>20Y</v>
      </c>
      <c r="U51" s="13" t="s">
        <v>1643</v>
      </c>
      <c r="V51" t="s">
        <v>1653</v>
      </c>
      <c r="W51" t="s">
        <v>973</v>
      </c>
      <c r="X51" t="s">
        <v>893</v>
      </c>
      <c r="Y51" s="113" t="str">
        <f t="shared" si="0"/>
        <v>30Y</v>
      </c>
      <c r="Z51" s="13" t="s">
        <v>359</v>
      </c>
      <c r="AA51" t="s">
        <v>358</v>
      </c>
      <c r="AB51" t="s">
        <v>234</v>
      </c>
      <c r="AC51">
        <v>0.70317785799999999</v>
      </c>
      <c r="AE51" t="s">
        <v>953</v>
      </c>
    </row>
    <row r="52" spans="1:31" x14ac:dyDescent="0.25">
      <c r="A52" s="13" t="s">
        <v>1644</v>
      </c>
      <c r="E52" s="113" t="str">
        <f t="shared" si="1"/>
        <v>25Y</v>
      </c>
      <c r="F52" s="13" t="s">
        <v>1645</v>
      </c>
      <c r="J52" s="113" t="str">
        <f t="shared" si="2"/>
        <v>25Y</v>
      </c>
      <c r="K52" s="13" t="s">
        <v>1646</v>
      </c>
      <c r="O52" s="113" t="str">
        <f t="shared" si="3"/>
        <v>25Y</v>
      </c>
      <c r="P52" s="13" t="s">
        <v>1647</v>
      </c>
      <c r="T52" s="113" t="str">
        <f t="shared" si="4"/>
        <v>25Y</v>
      </c>
      <c r="U52" s="13" t="s">
        <v>1648</v>
      </c>
      <c r="Y52" s="113" t="str">
        <f t="shared" si="0"/>
        <v>40Y</v>
      </c>
      <c r="Z52" s="13" t="s">
        <v>360</v>
      </c>
      <c r="AA52" t="s">
        <v>359</v>
      </c>
      <c r="AB52" t="s">
        <v>234</v>
      </c>
      <c r="AC52">
        <v>0.64963418799999995</v>
      </c>
      <c r="AE52" t="s">
        <v>954</v>
      </c>
    </row>
    <row r="53" spans="1:31" x14ac:dyDescent="0.25">
      <c r="A53" s="13" t="s">
        <v>1649</v>
      </c>
      <c r="E53" s="113" t="str">
        <f t="shared" si="1"/>
        <v>30Y</v>
      </c>
      <c r="F53" s="13" t="s">
        <v>1650</v>
      </c>
      <c r="J53" s="113" t="str">
        <f t="shared" si="2"/>
        <v>30Y</v>
      </c>
      <c r="K53" s="13" t="s">
        <v>1651</v>
      </c>
      <c r="O53" s="113" t="str">
        <f t="shared" si="3"/>
        <v>30Y</v>
      </c>
      <c r="P53" s="13" t="s">
        <v>1652</v>
      </c>
      <c r="T53" s="113" t="str">
        <f t="shared" si="4"/>
        <v>30Y</v>
      </c>
      <c r="U53" s="13" t="s">
        <v>1653</v>
      </c>
      <c r="Y53" s="113" t="str">
        <f t="shared" si="0"/>
        <v>50Y</v>
      </c>
      <c r="Z53" s="13" t="s">
        <v>361</v>
      </c>
      <c r="AA53" t="s">
        <v>360</v>
      </c>
      <c r="AB53" t="s">
        <v>234</v>
      </c>
      <c r="AC53">
        <v>0.57580962400000002</v>
      </c>
      <c r="AE53" t="s">
        <v>955</v>
      </c>
    </row>
    <row r="54" spans="1:31" x14ac:dyDescent="0.25">
      <c r="A54" s="13"/>
      <c r="F54" s="13"/>
      <c r="K54" s="13"/>
      <c r="P54" s="13"/>
      <c r="U54" s="13"/>
      <c r="Y54" s="113" t="e">
        <f t="shared" si="0"/>
        <v>#VALUE!</v>
      </c>
      <c r="Z54" s="13"/>
      <c r="AA54" t="s">
        <v>361</v>
      </c>
      <c r="AB54" t="s">
        <v>234</v>
      </c>
      <c r="AC54">
        <v>0.52439947200000003</v>
      </c>
    </row>
    <row r="55" spans="1:31" x14ac:dyDescent="0.25">
      <c r="A55" s="13"/>
      <c r="F55" s="13"/>
      <c r="K55" s="13"/>
      <c r="P55" s="13"/>
      <c r="U55" s="13"/>
      <c r="Z55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4"/>
  <dimension ref="A1:BG37"/>
  <sheetViews>
    <sheetView showGridLines="0" workbookViewId="0"/>
  </sheetViews>
  <sheetFormatPr defaultColWidth="9.140625" defaultRowHeight="15" x14ac:dyDescent="0.25"/>
  <cols>
    <col min="1" max="1" width="7.42578125" style="125" bestFit="1" customWidth="1"/>
    <col min="2" max="2" width="12" style="125" bestFit="1" customWidth="1"/>
    <col min="3" max="3" width="9.42578125" style="125" bestFit="1" customWidth="1"/>
    <col min="4" max="5" width="11" style="125" bestFit="1" customWidth="1"/>
    <col min="6" max="6" width="9.42578125" style="125" bestFit="1" customWidth="1"/>
    <col min="7" max="7" width="11" style="125" bestFit="1" customWidth="1"/>
    <col min="8" max="8" width="9.42578125" style="125" bestFit="1" customWidth="1"/>
    <col min="9" max="9" width="11" style="125" bestFit="1" customWidth="1"/>
    <col min="10" max="11" width="9.42578125" style="125" bestFit="1" customWidth="1"/>
    <col min="12" max="19" width="9.42578125" style="125" customWidth="1"/>
    <col min="20" max="20" width="11" style="125" bestFit="1" customWidth="1"/>
    <col min="21" max="21" width="15.140625" style="125" bestFit="1" customWidth="1"/>
    <col min="22" max="25" width="13.5703125" style="125" bestFit="1" customWidth="1"/>
    <col min="26" max="29" width="14.140625" style="125" bestFit="1" customWidth="1"/>
    <col min="30" max="36" width="14.140625" style="125" customWidth="1"/>
    <col min="37" max="37" width="9.140625" style="125"/>
    <col min="38" max="38" width="11.140625" style="125" customWidth="1"/>
    <col min="39" max="40" width="13.5703125" style="125" customWidth="1"/>
    <col min="41" max="47" width="9.140625" style="125"/>
    <col min="48" max="48" width="11.85546875" style="125" customWidth="1"/>
    <col min="49" max="49" width="15.85546875" style="125" customWidth="1"/>
    <col min="50" max="16384" width="9.140625" style="125"/>
  </cols>
  <sheetData>
    <row r="1" spans="1:54" s="123" customFormat="1" x14ac:dyDescent="0.25">
      <c r="A1" s="113" t="s">
        <v>861</v>
      </c>
      <c r="B1" s="113" t="s">
        <v>2101</v>
      </c>
      <c r="C1" s="113" t="s">
        <v>2102</v>
      </c>
      <c r="D1" s="113" t="s">
        <v>2103</v>
      </c>
      <c r="E1" s="113" t="s">
        <v>2056</v>
      </c>
      <c r="F1" s="113" t="s">
        <v>2073</v>
      </c>
      <c r="G1" s="113" t="s">
        <v>2072</v>
      </c>
      <c r="H1" s="113" t="s">
        <v>2104</v>
      </c>
      <c r="I1" s="113" t="s">
        <v>2105</v>
      </c>
      <c r="J1" s="113" t="s">
        <v>2057</v>
      </c>
      <c r="K1" s="113" t="s">
        <v>2058</v>
      </c>
      <c r="L1" s="113" t="s">
        <v>2059</v>
      </c>
      <c r="M1" s="113" t="s">
        <v>2060</v>
      </c>
      <c r="N1" s="113" t="s">
        <v>2106</v>
      </c>
      <c r="O1" s="113" t="s">
        <v>862</v>
      </c>
      <c r="P1" s="113" t="s">
        <v>2107</v>
      </c>
      <c r="Q1" s="113" t="s">
        <v>2108</v>
      </c>
      <c r="R1" s="113" t="s">
        <v>2109</v>
      </c>
      <c r="S1" s="113" t="s">
        <v>2061</v>
      </c>
      <c r="T1" s="113" t="s">
        <v>2110</v>
      </c>
      <c r="U1" s="113" t="s">
        <v>2062</v>
      </c>
      <c r="V1" s="113" t="s">
        <v>2074</v>
      </c>
      <c r="W1" s="113" t="s">
        <v>2075</v>
      </c>
      <c r="X1" s="113" t="s">
        <v>2063</v>
      </c>
      <c r="Y1" s="113" t="s">
        <v>2064</v>
      </c>
      <c r="Z1" s="113" t="s">
        <v>2065</v>
      </c>
      <c r="AA1" s="113" t="s">
        <v>2066</v>
      </c>
      <c r="AB1" s="113" t="s">
        <v>2111</v>
      </c>
      <c r="AC1" s="113" t="s">
        <v>863</v>
      </c>
      <c r="AD1" s="113" t="s">
        <v>2112</v>
      </c>
      <c r="AE1" s="113" t="s">
        <v>2113</v>
      </c>
      <c r="AF1" s="113" t="s">
        <v>2114</v>
      </c>
      <c r="AG1" s="113" t="s">
        <v>2067</v>
      </c>
      <c r="AH1" s="113" t="s">
        <v>2115</v>
      </c>
      <c r="AI1" s="113" t="s">
        <v>2076</v>
      </c>
      <c r="AJ1" s="113" t="s">
        <v>2077</v>
      </c>
      <c r="AK1" s="113" t="s">
        <v>2078</v>
      </c>
      <c r="AL1" s="113" t="s">
        <v>2068</v>
      </c>
      <c r="AM1" s="113" t="s">
        <v>2069</v>
      </c>
      <c r="AN1" s="113" t="s">
        <v>2070</v>
      </c>
      <c r="AO1" s="113" t="s">
        <v>2071</v>
      </c>
      <c r="AP1" s="113" t="s">
        <v>2116</v>
      </c>
    </row>
    <row r="2" spans="1:54" s="123" customFormat="1" x14ac:dyDescent="0.25">
      <c r="A2" s="113" t="s">
        <v>861</v>
      </c>
      <c r="B2" s="113">
        <v>-1.5</v>
      </c>
      <c r="C2" s="113">
        <v>-1.25</v>
      </c>
      <c r="D2" s="113">
        <v>-1</v>
      </c>
      <c r="E2" s="113">
        <v>-0.5</v>
      </c>
      <c r="F2" s="113">
        <v>-0.25</v>
      </c>
      <c r="G2" s="113">
        <v>0</v>
      </c>
      <c r="H2" s="113">
        <v>0.25</v>
      </c>
      <c r="I2" s="113">
        <v>0.5</v>
      </c>
      <c r="J2" s="113">
        <v>1</v>
      </c>
      <c r="K2" s="113">
        <v>2</v>
      </c>
      <c r="L2" s="113">
        <v>3</v>
      </c>
      <c r="M2" s="113">
        <v>5</v>
      </c>
      <c r="N2" s="113">
        <v>10</v>
      </c>
      <c r="O2" s="113" t="s">
        <v>862</v>
      </c>
      <c r="P2" s="113">
        <v>-1.5</v>
      </c>
      <c r="Q2" s="113">
        <v>-1.25</v>
      </c>
      <c r="R2" s="113">
        <v>-1</v>
      </c>
      <c r="S2" s="113">
        <v>-0.5</v>
      </c>
      <c r="T2" s="113">
        <v>-0.25</v>
      </c>
      <c r="U2" s="113">
        <v>0</v>
      </c>
      <c r="V2" s="113">
        <v>0.25</v>
      </c>
      <c r="W2" s="113">
        <v>0.5</v>
      </c>
      <c r="X2" s="113">
        <v>1</v>
      </c>
      <c r="Y2" s="113">
        <v>2</v>
      </c>
      <c r="Z2" s="113">
        <v>3</v>
      </c>
      <c r="AA2" s="113">
        <v>5</v>
      </c>
      <c r="AB2" s="113">
        <v>10</v>
      </c>
      <c r="AC2" s="113" t="s">
        <v>863</v>
      </c>
      <c r="AD2" s="113">
        <v>-1.5</v>
      </c>
      <c r="AE2" s="113">
        <v>-1.25</v>
      </c>
      <c r="AF2" s="113">
        <v>-1</v>
      </c>
      <c r="AG2" s="113">
        <v>-0.5</v>
      </c>
      <c r="AH2" s="113">
        <v>-0.25</v>
      </c>
      <c r="AI2" s="113">
        <v>0</v>
      </c>
      <c r="AJ2" s="113">
        <v>0.25</v>
      </c>
      <c r="AK2" s="113">
        <v>0.5</v>
      </c>
      <c r="AL2" s="113">
        <v>1</v>
      </c>
      <c r="AM2" s="113">
        <v>2</v>
      </c>
      <c r="AN2" s="113">
        <v>3</v>
      </c>
      <c r="AO2" s="113">
        <v>5</v>
      </c>
      <c r="AP2" s="113">
        <v>10</v>
      </c>
      <c r="AQ2" s="128"/>
      <c r="AR2" s="128"/>
      <c r="AS2" s="128"/>
      <c r="AT2" s="128"/>
      <c r="AU2" s="128"/>
      <c r="AV2" s="128"/>
      <c r="AW2" s="128"/>
      <c r="AX2" s="128"/>
      <c r="AY2" s="128"/>
      <c r="AZ2" s="128"/>
      <c r="BA2" s="128"/>
      <c r="BB2" s="128"/>
    </row>
    <row r="3" spans="1:54" x14ac:dyDescent="0.25">
      <c r="A3" s="113">
        <v>1</v>
      </c>
      <c r="B3" s="158">
        <v>7.6380000000000007E-3</v>
      </c>
      <c r="C3" s="158">
        <v>6.2949999999999994E-3</v>
      </c>
      <c r="D3" s="158">
        <v>4.8259999999999996E-3</v>
      </c>
      <c r="E3" s="158">
        <v>1.7749999999999999E-3</v>
      </c>
      <c r="F3" s="158">
        <v>2.4790000000000003E-3</v>
      </c>
      <c r="G3" s="158">
        <v>3.532E-3</v>
      </c>
      <c r="H3" s="158">
        <v>4.5119999999999995E-3</v>
      </c>
      <c r="I3" s="158">
        <v>5.4339999999999996E-3</v>
      </c>
      <c r="J3" s="158">
        <v>7.1519999999999995E-3</v>
      </c>
      <c r="K3" s="158">
        <v>1.0241E-2</v>
      </c>
      <c r="L3" s="158">
        <v>1.3018E-2</v>
      </c>
      <c r="M3" s="158">
        <v>1.7972999999999999E-2</v>
      </c>
      <c r="N3" s="158">
        <v>2.8357999999999998E-2</v>
      </c>
      <c r="O3" s="113">
        <v>1</v>
      </c>
      <c r="P3" s="158">
        <v>4.5500000000000002E-3</v>
      </c>
      <c r="Q3" s="158">
        <v>3.7599999999999999E-3</v>
      </c>
      <c r="R3" s="158">
        <v>2.9299999999999999E-3</v>
      </c>
      <c r="S3" s="158">
        <v>1.65E-3</v>
      </c>
      <c r="T3" s="158">
        <v>2.6800000000000001E-3</v>
      </c>
      <c r="U3" s="158">
        <v>3.64E-3</v>
      </c>
      <c r="V3" s="158">
        <v>4.5199999999999997E-3</v>
      </c>
      <c r="W3" s="158">
        <v>5.3500000000000006E-3</v>
      </c>
      <c r="X3" s="158">
        <v>6.9099999999999995E-3</v>
      </c>
      <c r="Y3" s="158">
        <v>9.7800000000000005E-3</v>
      </c>
      <c r="Z3" s="158">
        <v>1.2449999999999999E-2</v>
      </c>
      <c r="AA3" s="158">
        <v>1.7430000000000001E-2</v>
      </c>
      <c r="AB3" s="158">
        <v>2.8809999999999999E-2</v>
      </c>
      <c r="AC3" s="113">
        <v>1</v>
      </c>
      <c r="AD3" s="158">
        <v>4.4679999999999997E-3</v>
      </c>
      <c r="AE3" s="158">
        <v>3.6800000000000001E-3</v>
      </c>
      <c r="AF3" s="158">
        <v>2.8389999999999999E-3</v>
      </c>
      <c r="AG3" s="158">
        <v>1.5269999999999999E-3</v>
      </c>
      <c r="AH3" s="158">
        <v>2.545E-3</v>
      </c>
      <c r="AI3" s="158">
        <v>3.4920000000000003E-3</v>
      </c>
      <c r="AJ3" s="158">
        <v>4.3600000000000002E-3</v>
      </c>
      <c r="AK3" s="158">
        <v>5.1790000000000004E-3</v>
      </c>
      <c r="AL3" s="158">
        <v>6.7179999999999991E-3</v>
      </c>
      <c r="AM3" s="158">
        <v>9.554E-3</v>
      </c>
      <c r="AN3" s="158">
        <v>1.2198000000000001E-2</v>
      </c>
      <c r="AO3" s="158">
        <v>1.7135999999999998E-2</v>
      </c>
      <c r="AP3" s="158">
        <v>2.8447E-2</v>
      </c>
      <c r="AQ3" s="130"/>
      <c r="AR3" s="130"/>
      <c r="AS3" s="130"/>
      <c r="AT3" s="130"/>
      <c r="AU3" s="130"/>
      <c r="AV3" s="130"/>
      <c r="AW3" s="130"/>
      <c r="AX3" s="130"/>
      <c r="AY3" s="130"/>
      <c r="AZ3" s="130"/>
      <c r="BA3" s="130"/>
      <c r="BB3" s="130"/>
    </row>
    <row r="4" spans="1:54" x14ac:dyDescent="0.25">
      <c r="A4" s="113">
        <v>2</v>
      </c>
      <c r="B4" s="158">
        <v>4.9120000000000006E-3</v>
      </c>
      <c r="C4" s="158">
        <v>4.189E-3</v>
      </c>
      <c r="D4" s="158">
        <v>3.3950000000000004E-3</v>
      </c>
      <c r="E4" s="158">
        <v>2.1120000000000002E-3</v>
      </c>
      <c r="F4" s="158">
        <v>2.771E-3</v>
      </c>
      <c r="G4" s="158">
        <v>3.558E-3</v>
      </c>
      <c r="H4" s="158">
        <v>4.3E-3</v>
      </c>
      <c r="I4" s="158">
        <v>5.0010000000000002E-3</v>
      </c>
      <c r="J4" s="158">
        <v>6.3170000000000006E-3</v>
      </c>
      <c r="K4" s="158">
        <v>8.7089999999999997E-3</v>
      </c>
      <c r="L4" s="158">
        <v>1.0886E-2</v>
      </c>
      <c r="M4" s="158">
        <v>1.4836999999999999E-2</v>
      </c>
      <c r="N4" s="158">
        <v>2.3428000000000001E-2</v>
      </c>
      <c r="O4" s="113">
        <v>2</v>
      </c>
      <c r="P4" s="158">
        <v>4.0200000000000001E-3</v>
      </c>
      <c r="Q4" s="158">
        <v>3.3900000000000002E-3</v>
      </c>
      <c r="R4" s="158">
        <v>2.7300000000000002E-3</v>
      </c>
      <c r="S4" s="158">
        <v>1.82E-3</v>
      </c>
      <c r="T4" s="158">
        <v>2.5900000000000003E-3</v>
      </c>
      <c r="U4" s="158">
        <v>3.3600000000000001E-3</v>
      </c>
      <c r="V4" s="158">
        <v>4.0899999999999999E-3</v>
      </c>
      <c r="W4" s="158">
        <v>4.7699999999999999E-3</v>
      </c>
      <c r="X4" s="158">
        <v>6.0599999999999994E-3</v>
      </c>
      <c r="Y4" s="158">
        <v>8.4099999999999991E-3</v>
      </c>
      <c r="Z4" s="158">
        <v>1.0589999999999999E-2</v>
      </c>
      <c r="AA4" s="158">
        <v>1.4619999999999999E-2</v>
      </c>
      <c r="AB4" s="158">
        <v>2.375E-2</v>
      </c>
      <c r="AC4" s="113">
        <v>2</v>
      </c>
      <c r="AD4" s="158">
        <v>3.9020000000000001E-3</v>
      </c>
      <c r="AE4" s="158">
        <v>3.3350000000000003E-3</v>
      </c>
      <c r="AF4" s="158">
        <v>2.6819999999999999E-3</v>
      </c>
      <c r="AG4" s="158">
        <v>1.758E-3</v>
      </c>
      <c r="AH4" s="158">
        <v>2.4809999999999997E-3</v>
      </c>
      <c r="AI4" s="158">
        <v>3.2290000000000001E-3</v>
      </c>
      <c r="AJ4" s="158">
        <v>3.9420000000000002E-3</v>
      </c>
      <c r="AK4" s="158">
        <v>4.6100000000000004E-3</v>
      </c>
      <c r="AL4" s="158">
        <v>5.8770000000000003E-3</v>
      </c>
      <c r="AM4" s="158">
        <v>8.2039999999999995E-3</v>
      </c>
      <c r="AN4" s="158">
        <v>1.0369E-2</v>
      </c>
      <c r="AO4" s="158">
        <v>1.4372000000000001E-2</v>
      </c>
      <c r="AP4" s="158">
        <v>2.3458E-2</v>
      </c>
      <c r="AQ4" s="130"/>
      <c r="AR4" s="130"/>
      <c r="AS4" s="130"/>
      <c r="AT4" s="130"/>
      <c r="AU4" s="130"/>
      <c r="AV4" s="130"/>
      <c r="AW4" s="130"/>
      <c r="AX4" s="130"/>
      <c r="AY4" s="130"/>
      <c r="AZ4" s="130"/>
      <c r="BA4" s="130"/>
      <c r="BB4" s="130"/>
    </row>
    <row r="5" spans="1:54" x14ac:dyDescent="0.25">
      <c r="A5" s="113">
        <v>3</v>
      </c>
      <c r="B5" s="158">
        <v>4.4000000000000003E-3</v>
      </c>
      <c r="C5" s="158">
        <v>3.9290000000000002E-3</v>
      </c>
      <c r="D5" s="158">
        <v>3.3779999999999999E-3</v>
      </c>
      <c r="E5" s="158">
        <v>2.4870000000000001E-3</v>
      </c>
      <c r="F5" s="158">
        <v>3.0280000000000003E-3</v>
      </c>
      <c r="G5" s="158">
        <v>3.6849999999999999E-3</v>
      </c>
      <c r="H5" s="158">
        <v>4.3290000000000004E-3</v>
      </c>
      <c r="I5" s="158">
        <v>4.9480000000000001E-3</v>
      </c>
      <c r="J5" s="158">
        <v>6.1190000000000003E-3</v>
      </c>
      <c r="K5" s="158">
        <v>8.2570000000000005E-3</v>
      </c>
      <c r="L5" s="158">
        <v>1.0200000000000001E-2</v>
      </c>
      <c r="M5" s="158">
        <v>1.3717E-2</v>
      </c>
      <c r="N5" s="158">
        <v>2.1305999999999999E-2</v>
      </c>
      <c r="O5" s="113">
        <v>3</v>
      </c>
      <c r="P5" s="158">
        <v>4.1399999999999996E-3</v>
      </c>
      <c r="Q5" s="158">
        <v>3.6049999999999997E-3</v>
      </c>
      <c r="R5" s="158">
        <v>3.0259999999999996E-3</v>
      </c>
      <c r="S5" s="158">
        <v>2.186E-3</v>
      </c>
      <c r="T5" s="158">
        <v>2.7150000000000004E-3</v>
      </c>
      <c r="U5" s="158">
        <v>3.3510000000000002E-3</v>
      </c>
      <c r="V5" s="158">
        <v>3.9810000000000002E-3</v>
      </c>
      <c r="W5" s="158">
        <v>4.5839999999999995E-3</v>
      </c>
      <c r="X5" s="158">
        <v>5.7299999999999999E-3</v>
      </c>
      <c r="Y5" s="158">
        <v>7.8320000000000004E-3</v>
      </c>
      <c r="Z5" s="158">
        <v>9.7609999999999988E-3</v>
      </c>
      <c r="AA5" s="158">
        <v>1.3283E-2</v>
      </c>
      <c r="AB5" s="158">
        <v>2.0996999999999998E-2</v>
      </c>
      <c r="AC5" s="113">
        <v>3</v>
      </c>
      <c r="AD5" s="158">
        <v>4.0300000000000006E-3</v>
      </c>
      <c r="AE5" s="158">
        <v>3.4899999999999996E-3</v>
      </c>
      <c r="AF5" s="158">
        <v>2.9399999999999999E-3</v>
      </c>
      <c r="AG5" s="158">
        <v>2.1199999999999999E-3</v>
      </c>
      <c r="AH5" s="158">
        <v>2.7000000000000001E-3</v>
      </c>
      <c r="AI5" s="158">
        <v>3.3600000000000001E-3</v>
      </c>
      <c r="AJ5" s="158">
        <v>4.0000000000000001E-3</v>
      </c>
      <c r="AK5" s="158">
        <v>4.6100000000000004E-3</v>
      </c>
      <c r="AL5" s="158">
        <v>5.7599999999999995E-3</v>
      </c>
      <c r="AM5" s="158">
        <v>7.8600000000000007E-3</v>
      </c>
      <c r="AN5" s="158">
        <v>9.7900000000000001E-3</v>
      </c>
      <c r="AO5" s="158">
        <v>1.3300000000000001E-2</v>
      </c>
      <c r="AP5" s="158">
        <v>2.138E-2</v>
      </c>
      <c r="AQ5" s="130"/>
      <c r="AR5" s="130"/>
      <c r="AS5" s="130"/>
      <c r="AT5" s="130"/>
      <c r="AU5" s="130"/>
      <c r="AV5" s="130"/>
      <c r="AW5" s="130"/>
      <c r="AX5" s="130"/>
      <c r="AY5" s="130"/>
      <c r="AZ5" s="130"/>
      <c r="BA5" s="130"/>
      <c r="BB5" s="130"/>
    </row>
    <row r="6" spans="1:54" x14ac:dyDescent="0.25">
      <c r="A6" s="113">
        <v>4</v>
      </c>
      <c r="B6" s="158">
        <v>4.2659999999999998E-3</v>
      </c>
      <c r="C6" s="158">
        <v>3.9310000000000005E-3</v>
      </c>
      <c r="D6" s="158">
        <v>3.5130000000000001E-3</v>
      </c>
      <c r="E6" s="158">
        <v>2.836E-3</v>
      </c>
      <c r="F6" s="158">
        <v>3.297E-3</v>
      </c>
      <c r="G6" s="158">
        <v>3.8579999999999999E-3</v>
      </c>
      <c r="H6" s="158">
        <v>4.4200000000000003E-3</v>
      </c>
      <c r="I6" s="158">
        <v>4.9680000000000002E-3</v>
      </c>
      <c r="J6" s="158">
        <v>6.0129999999999992E-3</v>
      </c>
      <c r="K6" s="158">
        <v>7.9290000000000003E-3</v>
      </c>
      <c r="L6" s="158">
        <v>9.6679999999999995E-3</v>
      </c>
      <c r="M6" s="158">
        <v>1.2800000000000001E-2</v>
      </c>
      <c r="N6" s="158">
        <v>1.9489999999999997E-2</v>
      </c>
      <c r="O6" s="113">
        <v>4</v>
      </c>
      <c r="P6" s="158">
        <v>4.0629999999999998E-3</v>
      </c>
      <c r="Q6" s="158">
        <v>3.6749999999999999E-3</v>
      </c>
      <c r="R6" s="158">
        <v>3.2190000000000001E-3</v>
      </c>
      <c r="S6" s="158">
        <v>2.5040000000000001E-3</v>
      </c>
      <c r="T6" s="158">
        <v>2.957E-3</v>
      </c>
      <c r="U6" s="158">
        <v>3.4999999999999996E-3</v>
      </c>
      <c r="V6" s="158">
        <v>4.0509999999999999E-3</v>
      </c>
      <c r="W6" s="158">
        <v>4.5889999999999993E-3</v>
      </c>
      <c r="X6" s="158">
        <v>5.6189999999999999E-3</v>
      </c>
      <c r="Y6" s="158">
        <v>7.5160000000000001E-3</v>
      </c>
      <c r="Z6" s="158">
        <v>9.2490000000000003E-3</v>
      </c>
      <c r="AA6" s="158">
        <v>1.2388E-2</v>
      </c>
      <c r="AB6" s="158">
        <v>1.9162999999999999E-2</v>
      </c>
      <c r="AC6" s="113">
        <v>4</v>
      </c>
      <c r="AD6" s="158">
        <v>4.0699999999999998E-3</v>
      </c>
      <c r="AE6" s="158">
        <v>3.6099999999999999E-3</v>
      </c>
      <c r="AF6" s="158">
        <v>3.13E-3</v>
      </c>
      <c r="AG6" s="158">
        <v>2.4499999999999999E-3</v>
      </c>
      <c r="AH6" s="158">
        <v>2.9299999999999999E-3</v>
      </c>
      <c r="AI6" s="158">
        <v>3.4999999999999996E-3</v>
      </c>
      <c r="AJ6" s="158">
        <v>4.0500000000000006E-3</v>
      </c>
      <c r="AK6" s="158">
        <v>4.5900000000000003E-3</v>
      </c>
      <c r="AL6" s="158">
        <v>5.6100000000000004E-3</v>
      </c>
      <c r="AM6" s="158">
        <v>7.4900000000000001E-3</v>
      </c>
      <c r="AN6" s="158">
        <v>9.2300000000000004E-3</v>
      </c>
      <c r="AO6" s="158">
        <v>1.24E-2</v>
      </c>
      <c r="AP6" s="158">
        <v>1.95E-2</v>
      </c>
      <c r="AQ6" s="130"/>
      <c r="AR6" s="130"/>
      <c r="AS6" s="130"/>
      <c r="AT6" s="130"/>
      <c r="AU6" s="130"/>
      <c r="AV6" s="130"/>
      <c r="AW6" s="130"/>
      <c r="AX6" s="130"/>
      <c r="AY6" s="130"/>
      <c r="AZ6" s="130"/>
      <c r="BA6" s="130"/>
      <c r="BB6" s="130"/>
    </row>
    <row r="7" spans="1:54" x14ac:dyDescent="0.25">
      <c r="A7" s="113">
        <v>5</v>
      </c>
      <c r="B7" s="158">
        <v>4.3159999999999995E-3</v>
      </c>
      <c r="C7" s="158">
        <v>4.0590000000000001E-3</v>
      </c>
      <c r="D7" s="158">
        <v>3.715E-3</v>
      </c>
      <c r="E7" s="158">
        <v>3.1540000000000001E-3</v>
      </c>
      <c r="F7" s="158">
        <v>3.5610000000000004E-3</v>
      </c>
      <c r="G7" s="158">
        <v>4.0550000000000004E-3</v>
      </c>
      <c r="H7" s="158">
        <v>4.5590000000000006E-3</v>
      </c>
      <c r="I7" s="158">
        <v>5.0570000000000007E-3</v>
      </c>
      <c r="J7" s="158">
        <v>6.0179999999999999E-3</v>
      </c>
      <c r="K7" s="158">
        <v>7.7939999999999997E-3</v>
      </c>
      <c r="L7" s="158">
        <v>9.4079999999999997E-3</v>
      </c>
      <c r="M7" s="158">
        <v>1.2305E-2</v>
      </c>
      <c r="N7" s="158">
        <v>1.8442E-2</v>
      </c>
      <c r="O7" s="113">
        <v>5</v>
      </c>
      <c r="P7" s="158">
        <v>4.1470000000000005E-3</v>
      </c>
      <c r="Q7" s="158">
        <v>3.8379999999999998E-3</v>
      </c>
      <c r="R7" s="158">
        <v>3.4499999999999999E-3</v>
      </c>
      <c r="S7" s="158">
        <v>2.8239999999999997E-3</v>
      </c>
      <c r="T7" s="158">
        <v>3.2109999999999999E-3</v>
      </c>
      <c r="U7" s="158">
        <v>3.6870000000000002E-3</v>
      </c>
      <c r="V7" s="158">
        <v>4.1810000000000007E-3</v>
      </c>
      <c r="W7" s="158">
        <v>4.6709999999999998E-3</v>
      </c>
      <c r="X7" s="158">
        <v>5.6220000000000003E-3</v>
      </c>
      <c r="Y7" s="158">
        <v>7.3860000000000002E-3</v>
      </c>
      <c r="Z7" s="158">
        <v>8.9959999999999988E-3</v>
      </c>
      <c r="AA7" s="158">
        <v>1.1901999999999999E-2</v>
      </c>
      <c r="AB7" s="158">
        <v>1.8107999999999999E-2</v>
      </c>
      <c r="AC7" s="113">
        <v>5</v>
      </c>
      <c r="AD7" s="158">
        <v>4.1999999999999997E-3</v>
      </c>
      <c r="AE7" s="158">
        <v>3.7799999999999999E-3</v>
      </c>
      <c r="AF7" s="158">
        <v>3.3600000000000001E-3</v>
      </c>
      <c r="AG7" s="158">
        <v>2.7700000000000003E-3</v>
      </c>
      <c r="AH7" s="158">
        <v>3.1700000000000001E-3</v>
      </c>
      <c r="AI7" s="158">
        <v>3.6700000000000001E-3</v>
      </c>
      <c r="AJ7" s="158">
        <v>4.1700000000000001E-3</v>
      </c>
      <c r="AK7" s="158">
        <v>4.6500000000000005E-3</v>
      </c>
      <c r="AL7" s="158">
        <v>5.5900000000000004E-3</v>
      </c>
      <c r="AM7" s="158">
        <v>7.3200000000000001E-3</v>
      </c>
      <c r="AN7" s="158">
        <v>8.9300000000000004E-3</v>
      </c>
      <c r="AO7" s="158">
        <v>1.18E-2</v>
      </c>
      <c r="AP7" s="158">
        <v>1.8500000000000003E-2</v>
      </c>
      <c r="AQ7" s="130"/>
      <c r="AR7" s="130"/>
      <c r="AS7" s="130"/>
      <c r="AT7" s="130"/>
      <c r="AU7" s="130"/>
      <c r="AV7" s="130"/>
      <c r="AW7" s="130"/>
      <c r="AX7" s="130"/>
      <c r="AY7" s="130"/>
      <c r="AZ7" s="130"/>
      <c r="BA7" s="130"/>
      <c r="BB7" s="130"/>
    </row>
    <row r="8" spans="1:54" x14ac:dyDescent="0.25">
      <c r="A8" s="113">
        <v>6</v>
      </c>
      <c r="B8" s="158">
        <v>4.4200000000000003E-3</v>
      </c>
      <c r="C8" s="158">
        <v>4.2259999999999997E-3</v>
      </c>
      <c r="D8" s="158">
        <v>3.9369999999999995E-3</v>
      </c>
      <c r="E8" s="158">
        <v>3.4580000000000001E-3</v>
      </c>
      <c r="F8" s="158">
        <v>3.8219999999999999E-3</v>
      </c>
      <c r="G8" s="158">
        <v>4.2589999999999998E-3</v>
      </c>
      <c r="H8" s="158">
        <v>4.7080000000000004E-3</v>
      </c>
      <c r="I8" s="158">
        <v>5.1570000000000001E-3</v>
      </c>
      <c r="J8" s="158">
        <v>6.0390000000000001E-3</v>
      </c>
      <c r="K8" s="158">
        <v>7.6970000000000007E-3</v>
      </c>
      <c r="L8" s="158">
        <v>9.2179999999999988E-3</v>
      </c>
      <c r="M8" s="158">
        <v>1.1960999999999999E-2</v>
      </c>
      <c r="N8" s="158">
        <v>1.7795000000000002E-2</v>
      </c>
      <c r="O8" s="113">
        <v>6</v>
      </c>
      <c r="P8" s="158">
        <v>4.2690000000000002E-3</v>
      </c>
      <c r="Q8" s="158">
        <v>4.0229999999999997E-3</v>
      </c>
      <c r="R8" s="158">
        <v>3.689E-3</v>
      </c>
      <c r="S8" s="158">
        <v>3.1380000000000002E-3</v>
      </c>
      <c r="T8" s="158">
        <v>3.4660000000000003E-3</v>
      </c>
      <c r="U8" s="158">
        <v>3.882E-3</v>
      </c>
      <c r="V8" s="158">
        <v>4.3200000000000001E-3</v>
      </c>
      <c r="W8" s="158">
        <v>4.7619999999999997E-3</v>
      </c>
      <c r="X8" s="158">
        <v>5.6359999999999995E-3</v>
      </c>
      <c r="Y8" s="158">
        <v>7.2850000000000007E-3</v>
      </c>
      <c r="Z8" s="158">
        <v>8.8030000000000001E-3</v>
      </c>
      <c r="AA8" s="158">
        <v>1.1552E-2</v>
      </c>
      <c r="AB8" s="158">
        <v>1.7429E-2</v>
      </c>
      <c r="AC8" s="113">
        <v>6</v>
      </c>
      <c r="AD8" s="158">
        <v>4.3299999999999996E-3</v>
      </c>
      <c r="AE8" s="158">
        <v>3.96E-3</v>
      </c>
      <c r="AF8" s="158">
        <v>3.5799999999999998E-3</v>
      </c>
      <c r="AG8" s="158">
        <v>3.0599999999999998E-3</v>
      </c>
      <c r="AH8" s="158">
        <v>3.4000000000000002E-3</v>
      </c>
      <c r="AI8" s="158">
        <v>3.8400000000000001E-3</v>
      </c>
      <c r="AJ8" s="158">
        <v>4.28E-3</v>
      </c>
      <c r="AK8" s="158">
        <v>4.7099999999999998E-3</v>
      </c>
      <c r="AL8" s="158">
        <v>5.5600000000000007E-3</v>
      </c>
      <c r="AM8" s="158">
        <v>7.1399999999999996E-3</v>
      </c>
      <c r="AN8" s="158">
        <v>8.6499999999999997E-3</v>
      </c>
      <c r="AO8" s="158">
        <v>1.1399999999999999E-2</v>
      </c>
      <c r="AP8" s="158">
        <v>1.78E-2</v>
      </c>
      <c r="AQ8" s="130"/>
      <c r="AR8" s="130"/>
      <c r="AS8" s="130"/>
      <c r="AT8" s="130"/>
      <c r="AU8" s="130"/>
      <c r="AV8" s="130"/>
      <c r="AW8" s="130"/>
      <c r="AX8" s="130"/>
      <c r="AY8" s="130"/>
      <c r="AZ8" s="130"/>
      <c r="BA8" s="130"/>
      <c r="BB8" s="130"/>
    </row>
    <row r="9" spans="1:54" x14ac:dyDescent="0.25">
      <c r="A9" s="113">
        <v>7</v>
      </c>
      <c r="B9" s="158">
        <v>4.5019999999999999E-3</v>
      </c>
      <c r="C9" s="158">
        <v>4.3569999999999998E-3</v>
      </c>
      <c r="D9" s="158">
        <v>4.1130000000000003E-3</v>
      </c>
      <c r="E9" s="158">
        <v>3.7019999999999996E-3</v>
      </c>
      <c r="F9" s="158">
        <v>4.0210000000000003E-3</v>
      </c>
      <c r="G9" s="158">
        <v>4.4030000000000007E-3</v>
      </c>
      <c r="H9" s="158">
        <v>4.7949999999999998E-3</v>
      </c>
      <c r="I9" s="158">
        <v>5.1910000000000003E-3</v>
      </c>
      <c r="J9" s="158">
        <v>5.9809999999999993E-3</v>
      </c>
      <c r="K9" s="158">
        <v>7.4970000000000002E-3</v>
      </c>
      <c r="L9" s="158">
        <v>8.907E-3</v>
      </c>
      <c r="M9" s="158">
        <v>1.1463000000000001E-2</v>
      </c>
      <c r="N9" s="158">
        <v>1.6912E-2</v>
      </c>
      <c r="O9" s="113">
        <v>7</v>
      </c>
      <c r="P9" s="158">
        <v>4.3639999999999998E-3</v>
      </c>
      <c r="Q9" s="158">
        <v>4.169E-3</v>
      </c>
      <c r="R9" s="158">
        <v>3.8809999999999999E-3</v>
      </c>
      <c r="S9" s="158">
        <v>3.3869999999999998E-3</v>
      </c>
      <c r="T9" s="158">
        <v>3.669E-3</v>
      </c>
      <c r="U9" s="158">
        <v>4.0309999999999999E-3</v>
      </c>
      <c r="V9" s="158">
        <v>4.4120000000000001E-3</v>
      </c>
      <c r="W9" s="158">
        <v>4.7990000000000003E-3</v>
      </c>
      <c r="X9" s="158">
        <v>5.5760000000000002E-3</v>
      </c>
      <c r="Y9" s="158">
        <v>7.0780000000000001E-3</v>
      </c>
      <c r="Z9" s="158">
        <v>8.482E-3</v>
      </c>
      <c r="AA9" s="158">
        <v>1.1041E-2</v>
      </c>
      <c r="AB9" s="158">
        <v>1.6535999999999999E-2</v>
      </c>
      <c r="AC9" s="113">
        <v>7</v>
      </c>
      <c r="AD9" s="158">
        <v>4.4400000000000004E-3</v>
      </c>
      <c r="AE9" s="158">
        <v>4.1199999999999995E-3</v>
      </c>
      <c r="AF9" s="158">
        <v>3.79E-3</v>
      </c>
      <c r="AG9" s="158">
        <v>3.32E-3</v>
      </c>
      <c r="AH9" s="158">
        <v>3.62E-3</v>
      </c>
      <c r="AI9" s="158">
        <v>4.0100000000000005E-3</v>
      </c>
      <c r="AJ9" s="158">
        <v>4.3899999999999998E-3</v>
      </c>
      <c r="AK9" s="158">
        <v>4.7699999999999999E-3</v>
      </c>
      <c r="AL9" s="158">
        <v>5.5100000000000001E-3</v>
      </c>
      <c r="AM9" s="158">
        <v>6.9199999999999991E-3</v>
      </c>
      <c r="AN9" s="158">
        <v>8.2899999999999988E-3</v>
      </c>
      <c r="AO9" s="158">
        <v>1.09E-2</v>
      </c>
      <c r="AP9" s="158">
        <v>1.6899999999999998E-2</v>
      </c>
      <c r="AQ9" s="130"/>
      <c r="AR9" s="130"/>
      <c r="AS9" s="130"/>
      <c r="AT9" s="130"/>
      <c r="AU9" s="130"/>
      <c r="AV9" s="130"/>
      <c r="AW9" s="130"/>
      <c r="AX9" s="130"/>
      <c r="AY9" s="130"/>
      <c r="AZ9" s="130"/>
      <c r="BA9" s="130"/>
      <c r="BB9" s="130"/>
    </row>
    <row r="10" spans="1:54" x14ac:dyDescent="0.25">
      <c r="A10" s="113">
        <v>8</v>
      </c>
      <c r="B10" s="158">
        <v>4.5659999999999997E-3</v>
      </c>
      <c r="C10" s="158">
        <v>4.4640000000000001E-3</v>
      </c>
      <c r="D10" s="158">
        <v>4.2630000000000003E-3</v>
      </c>
      <c r="E10" s="158">
        <v>3.9199999999999999E-3</v>
      </c>
      <c r="F10" s="158">
        <v>4.2100000000000002E-3</v>
      </c>
      <c r="G10" s="158">
        <v>4.5519999999999996E-3</v>
      </c>
      <c r="H10" s="158">
        <v>4.8999999999999998E-3</v>
      </c>
      <c r="I10" s="158">
        <v>5.2470000000000008E-3</v>
      </c>
      <c r="J10" s="158">
        <v>5.9370000000000004E-3</v>
      </c>
      <c r="K10" s="158">
        <v>7.2719999999999998E-3</v>
      </c>
      <c r="L10" s="158">
        <v>8.5280000000000009E-3</v>
      </c>
      <c r="M10" s="158">
        <v>1.0831E-2</v>
      </c>
      <c r="N10" s="158">
        <v>1.5789000000000001E-2</v>
      </c>
      <c r="O10" s="113">
        <v>8</v>
      </c>
      <c r="P10" s="158">
        <v>4.4380000000000001E-3</v>
      </c>
      <c r="Q10" s="158">
        <v>4.2849999999999997E-3</v>
      </c>
      <c r="R10" s="158">
        <v>4.0400000000000002E-3</v>
      </c>
      <c r="S10" s="158">
        <v>3.6109999999999996E-3</v>
      </c>
      <c r="T10" s="158">
        <v>3.8609999999999998E-3</v>
      </c>
      <c r="U10" s="158">
        <v>4.1840000000000002E-3</v>
      </c>
      <c r="V10" s="158">
        <v>4.5179999999999994E-3</v>
      </c>
      <c r="W10" s="158">
        <v>4.8549999999999999E-3</v>
      </c>
      <c r="X10" s="158">
        <v>5.5300000000000002E-3</v>
      </c>
      <c r="Y10" s="158">
        <v>6.8479999999999999E-3</v>
      </c>
      <c r="Z10" s="158">
        <v>8.097E-3</v>
      </c>
      <c r="AA10" s="158">
        <v>1.0399E-2</v>
      </c>
      <c r="AB10" s="158">
        <v>1.5396E-2</v>
      </c>
      <c r="AC10" s="113">
        <v>8</v>
      </c>
      <c r="AD10" s="158">
        <v>4.5100000000000001E-3</v>
      </c>
      <c r="AE10" s="158">
        <v>4.2300000000000003E-3</v>
      </c>
      <c r="AF10" s="158">
        <v>3.9500000000000004E-3</v>
      </c>
      <c r="AG10" s="158">
        <v>3.5499999999999998E-3</v>
      </c>
      <c r="AH10" s="158">
        <v>3.81E-3</v>
      </c>
      <c r="AI10" s="158">
        <v>4.15E-3</v>
      </c>
      <c r="AJ10" s="158">
        <v>4.4800000000000005E-3</v>
      </c>
      <c r="AK10" s="158">
        <v>4.81E-3</v>
      </c>
      <c r="AL10" s="158">
        <v>5.45E-3</v>
      </c>
      <c r="AM10" s="158">
        <v>6.6700000000000006E-3</v>
      </c>
      <c r="AN10" s="158">
        <v>7.8900000000000012E-3</v>
      </c>
      <c r="AO10" s="158">
        <v>1.0200000000000001E-2</v>
      </c>
      <c r="AP10" s="158">
        <v>1.5700000000000002E-2</v>
      </c>
      <c r="AQ10" s="130"/>
      <c r="AR10" s="130"/>
      <c r="AS10" s="130"/>
      <c r="AT10" s="130"/>
      <c r="AU10" s="130"/>
      <c r="AV10" s="130"/>
      <c r="AW10" s="130"/>
      <c r="AX10" s="130"/>
      <c r="AY10" s="130"/>
      <c r="AZ10" s="130"/>
      <c r="BA10" s="130"/>
      <c r="BB10" s="130"/>
    </row>
    <row r="11" spans="1:54" x14ac:dyDescent="0.25">
      <c r="A11" s="113">
        <v>9</v>
      </c>
      <c r="B11" s="158">
        <v>4.6129999999999999E-3</v>
      </c>
      <c r="C11" s="158">
        <v>4.5490000000000001E-3</v>
      </c>
      <c r="D11" s="158">
        <v>4.385E-3</v>
      </c>
      <c r="E11" s="158">
        <v>4.0969999999999999E-3</v>
      </c>
      <c r="F11" s="158">
        <v>4.3639999999999998E-3</v>
      </c>
      <c r="G11" s="158">
        <v>4.6760000000000005E-3</v>
      </c>
      <c r="H11" s="158">
        <v>4.9880000000000002E-3</v>
      </c>
      <c r="I11" s="158">
        <v>5.2969999999999996E-3</v>
      </c>
      <c r="J11" s="158">
        <v>5.9090000000000002E-3</v>
      </c>
      <c r="K11" s="158">
        <v>7.1009999999999997E-3</v>
      </c>
      <c r="L11" s="158">
        <v>8.2389999999999998E-3</v>
      </c>
      <c r="M11" s="158">
        <v>1.0348999999999999E-2</v>
      </c>
      <c r="N11" s="158">
        <v>1.4931000000000002E-2</v>
      </c>
      <c r="O11" s="113">
        <v>9</v>
      </c>
      <c r="P11" s="158">
        <v>4.4929999999999996E-3</v>
      </c>
      <c r="Q11" s="158">
        <v>4.3800000000000002E-3</v>
      </c>
      <c r="R11" s="158">
        <v>4.1710000000000002E-3</v>
      </c>
      <c r="S11" s="158">
        <v>3.7959999999999999E-3</v>
      </c>
      <c r="T11" s="158">
        <v>4.0220000000000004E-3</v>
      </c>
      <c r="U11" s="158">
        <v>4.313E-3</v>
      </c>
      <c r="V11" s="158">
        <v>4.6119999999999998E-3</v>
      </c>
      <c r="W11" s="158">
        <v>4.9100000000000003E-3</v>
      </c>
      <c r="X11" s="158">
        <v>5.5040000000000002E-3</v>
      </c>
      <c r="Y11" s="158">
        <v>6.6779999999999999E-3</v>
      </c>
      <c r="Z11" s="158">
        <v>7.8080000000000007E-3</v>
      </c>
      <c r="AA11" s="158">
        <v>9.9179999999999997E-3</v>
      </c>
      <c r="AB11" s="158">
        <v>1.4539E-2</v>
      </c>
      <c r="AC11" s="113">
        <v>9</v>
      </c>
      <c r="AD11" s="158">
        <v>4.5599999999999998E-3</v>
      </c>
      <c r="AE11" s="158">
        <v>4.3299999999999996E-3</v>
      </c>
      <c r="AF11" s="158">
        <v>4.0799999999999994E-3</v>
      </c>
      <c r="AG11" s="158">
        <v>3.7299999999999998E-3</v>
      </c>
      <c r="AH11" s="158">
        <v>3.9700000000000004E-3</v>
      </c>
      <c r="AI11" s="158">
        <v>4.28E-3</v>
      </c>
      <c r="AJ11" s="158">
        <v>4.5700000000000003E-3</v>
      </c>
      <c r="AK11" s="158">
        <v>4.8599999999999997E-3</v>
      </c>
      <c r="AL11" s="158">
        <v>5.4200000000000003E-3</v>
      </c>
      <c r="AM11" s="158">
        <v>6.4900000000000001E-3</v>
      </c>
      <c r="AN11" s="158">
        <v>7.5599999999999999E-3</v>
      </c>
      <c r="AO11" s="158">
        <v>9.7099999999999999E-3</v>
      </c>
      <c r="AP11" s="158">
        <v>1.4800000000000001E-2</v>
      </c>
      <c r="AQ11" s="130"/>
      <c r="AR11" s="130"/>
      <c r="AS11" s="130"/>
      <c r="AT11" s="130"/>
      <c r="AU11" s="130"/>
      <c r="AV11" s="130"/>
      <c r="AW11" s="130"/>
      <c r="AX11" s="130"/>
      <c r="AY11" s="130"/>
      <c r="AZ11" s="130"/>
      <c r="BA11" s="130"/>
      <c r="BB11" s="130"/>
    </row>
    <row r="12" spans="1:54" x14ac:dyDescent="0.25">
      <c r="A12" s="113">
        <v>10</v>
      </c>
      <c r="B12" s="158">
        <v>4.6569999999999997E-3</v>
      </c>
      <c r="C12" s="158">
        <v>4.6179999999999997E-3</v>
      </c>
      <c r="D12" s="158">
        <v>4.4809999999999997E-3</v>
      </c>
      <c r="E12" s="158">
        <v>4.2360000000000002E-3</v>
      </c>
      <c r="F12" s="158">
        <v>4.4869999999999997E-3</v>
      </c>
      <c r="G12" s="158">
        <v>4.7749999999999997E-3</v>
      </c>
      <c r="H12" s="158">
        <v>5.0619999999999997E-3</v>
      </c>
      <c r="I12" s="158">
        <v>5.3449999999999999E-3</v>
      </c>
      <c r="J12" s="158">
        <v>5.9030000000000003E-3</v>
      </c>
      <c r="K12" s="158">
        <v>6.9910000000000007E-3</v>
      </c>
      <c r="L12" s="158">
        <v>8.0359999999999997E-3</v>
      </c>
      <c r="M12" s="158">
        <v>9.9819999999999996E-3</v>
      </c>
      <c r="N12" s="158">
        <v>1.4226000000000001E-2</v>
      </c>
      <c r="O12" s="113">
        <v>10</v>
      </c>
      <c r="P12" s="158">
        <v>4.5459999999999997E-3</v>
      </c>
      <c r="Q12" s="158">
        <v>4.457E-3</v>
      </c>
      <c r="R12" s="158">
        <v>4.2759999999999994E-3</v>
      </c>
      <c r="S12" s="158">
        <v>3.9439999999999996E-3</v>
      </c>
      <c r="T12" s="158">
        <v>4.1530000000000004E-3</v>
      </c>
      <c r="U12" s="158">
        <v>4.4209999999999996E-3</v>
      </c>
      <c r="V12" s="158">
        <v>4.6930000000000001E-3</v>
      </c>
      <c r="W12" s="158">
        <v>4.9649999999999998E-3</v>
      </c>
      <c r="X12" s="158">
        <v>5.5040000000000002E-3</v>
      </c>
      <c r="Y12" s="158">
        <v>6.5710000000000005E-3</v>
      </c>
      <c r="Z12" s="158">
        <v>7.6060000000000008E-3</v>
      </c>
      <c r="AA12" s="158">
        <v>9.5509999999999987E-3</v>
      </c>
      <c r="AB12" s="158">
        <v>1.383E-2</v>
      </c>
      <c r="AC12" s="113">
        <v>10</v>
      </c>
      <c r="AD12" s="158">
        <v>4.6100000000000004E-3</v>
      </c>
      <c r="AE12" s="158">
        <v>4.4000000000000003E-3</v>
      </c>
      <c r="AF12" s="158">
        <v>4.1799999999999997E-3</v>
      </c>
      <c r="AG12" s="158">
        <v>3.8800000000000002E-3</v>
      </c>
      <c r="AH12" s="158">
        <v>4.0999999999999995E-3</v>
      </c>
      <c r="AI12" s="158">
        <v>4.3800000000000002E-3</v>
      </c>
      <c r="AJ12" s="158">
        <v>4.6500000000000005E-3</v>
      </c>
      <c r="AK12" s="158">
        <v>4.9100000000000003E-3</v>
      </c>
      <c r="AL12" s="158">
        <v>5.4100000000000007E-3</v>
      </c>
      <c r="AM12" s="158">
        <v>6.3600000000000002E-3</v>
      </c>
      <c r="AN12" s="158">
        <v>7.3299999999999997E-3</v>
      </c>
      <c r="AO12" s="158">
        <v>9.3200000000000002E-3</v>
      </c>
      <c r="AP12" s="158">
        <v>1.41E-2</v>
      </c>
      <c r="AQ12" s="130"/>
      <c r="AR12" s="130"/>
      <c r="AS12" s="130"/>
      <c r="AT12" s="130"/>
      <c r="AU12" s="130"/>
      <c r="AV12" s="130"/>
      <c r="AW12" s="130"/>
      <c r="AX12" s="130"/>
      <c r="AY12" s="130"/>
      <c r="AZ12" s="130"/>
      <c r="BA12" s="130"/>
      <c r="BB12" s="130"/>
    </row>
    <row r="13" spans="1:54" x14ac:dyDescent="0.25">
      <c r="A13" s="113">
        <v>12</v>
      </c>
      <c r="B13" s="158">
        <v>4.725E-3</v>
      </c>
      <c r="C13" s="158">
        <v>4.7349999999999996E-3</v>
      </c>
      <c r="D13" s="158">
        <v>4.6410000000000002E-3</v>
      </c>
      <c r="E13" s="158">
        <v>4.4469999999999996E-3</v>
      </c>
      <c r="F13" s="158">
        <v>4.6670000000000001E-3</v>
      </c>
      <c r="G13" s="158">
        <v>4.9090000000000002E-3</v>
      </c>
      <c r="H13" s="158">
        <v>5.1500000000000001E-3</v>
      </c>
      <c r="I13" s="158">
        <v>5.3869999999999994E-3</v>
      </c>
      <c r="J13" s="158">
        <v>5.8599999999999998E-3</v>
      </c>
      <c r="K13" s="158">
        <v>6.8259999999999996E-3</v>
      </c>
      <c r="L13" s="158">
        <v>7.7929999999999996E-3</v>
      </c>
      <c r="M13" s="158">
        <v>9.6469999999999993E-3</v>
      </c>
      <c r="N13" s="158">
        <v>1.3774E-2</v>
      </c>
      <c r="O13" s="113">
        <v>12</v>
      </c>
      <c r="P13" s="158">
        <v>4.627E-3</v>
      </c>
      <c r="Q13" s="158">
        <v>4.5910000000000005E-3</v>
      </c>
      <c r="R13" s="158">
        <v>4.4529999999999995E-3</v>
      </c>
      <c r="S13" s="158">
        <v>4.1739999999999998E-3</v>
      </c>
      <c r="T13" s="158">
        <v>4.3480000000000003E-3</v>
      </c>
      <c r="U13" s="158">
        <v>4.5710000000000004E-3</v>
      </c>
      <c r="V13" s="158">
        <v>4.7959999999999999E-3</v>
      </c>
      <c r="W13" s="158">
        <v>5.0200000000000002E-3</v>
      </c>
      <c r="X13" s="158">
        <v>5.4730000000000004E-3</v>
      </c>
      <c r="Y13" s="158">
        <v>6.4149999999999997E-3</v>
      </c>
      <c r="Z13" s="158">
        <v>7.3750000000000005E-3</v>
      </c>
      <c r="AA13" s="158">
        <v>9.2309999999999996E-3</v>
      </c>
      <c r="AB13" s="158">
        <v>1.3407000000000001E-2</v>
      </c>
      <c r="AC13" s="113">
        <v>12</v>
      </c>
      <c r="AD13" s="158">
        <v>4.6899999999999997E-3</v>
      </c>
      <c r="AE13" s="158">
        <v>4.5300000000000002E-3</v>
      </c>
      <c r="AF13" s="158">
        <v>4.3600000000000002E-3</v>
      </c>
      <c r="AG13" s="158">
        <v>4.1199999999999995E-3</v>
      </c>
      <c r="AH13" s="158">
        <v>4.3099999999999996E-3</v>
      </c>
      <c r="AI13" s="158">
        <v>4.5399999999999998E-3</v>
      </c>
      <c r="AJ13" s="158">
        <v>4.7699999999999999E-3</v>
      </c>
      <c r="AK13" s="158">
        <v>4.9800000000000001E-3</v>
      </c>
      <c r="AL13" s="158">
        <v>5.4000000000000003E-3</v>
      </c>
      <c r="AM13" s="158">
        <v>6.2100000000000002E-3</v>
      </c>
      <c r="AN13" s="158">
        <v>7.0399999999999994E-3</v>
      </c>
      <c r="AO13" s="158">
        <v>8.9300000000000004E-3</v>
      </c>
      <c r="AP13" s="158">
        <v>1.38E-2</v>
      </c>
      <c r="AQ13" s="130"/>
      <c r="AR13" s="130"/>
      <c r="AS13" s="130"/>
      <c r="AT13" s="130"/>
      <c r="AU13" s="130"/>
      <c r="AV13" s="130"/>
      <c r="AW13" s="130"/>
      <c r="AX13" s="130"/>
      <c r="AY13" s="130"/>
      <c r="AZ13" s="130"/>
      <c r="BA13" s="130"/>
      <c r="BB13" s="130"/>
    </row>
    <row r="14" spans="1:54" x14ac:dyDescent="0.25">
      <c r="A14" s="113">
        <v>15</v>
      </c>
      <c r="B14" s="158">
        <v>4.8070000000000005E-3</v>
      </c>
      <c r="C14" s="158">
        <v>4.8609999999999999E-3</v>
      </c>
      <c r="D14" s="158">
        <v>4.81E-3</v>
      </c>
      <c r="E14" s="158">
        <v>4.6750000000000003E-3</v>
      </c>
      <c r="F14" s="158">
        <v>4.8529999999999997E-3</v>
      </c>
      <c r="G14" s="158">
        <v>5.0639999999999999E-3</v>
      </c>
      <c r="H14" s="158">
        <v>5.2630000000000003E-3</v>
      </c>
      <c r="I14" s="158">
        <v>5.4619999999999998E-3</v>
      </c>
      <c r="J14" s="158">
        <v>5.8640000000000003E-3</v>
      </c>
      <c r="K14" s="158">
        <v>6.7090000000000006E-3</v>
      </c>
      <c r="L14" s="158">
        <v>7.5749999999999993E-3</v>
      </c>
      <c r="M14" s="158">
        <v>9.2530000000000008E-3</v>
      </c>
      <c r="N14" s="158">
        <v>1.3446E-2</v>
      </c>
      <c r="O14" s="113">
        <v>15</v>
      </c>
      <c r="P14" s="158">
        <v>4.7239999999999999E-3</v>
      </c>
      <c r="Q14" s="158">
        <v>4.7320000000000001E-3</v>
      </c>
      <c r="R14" s="158">
        <v>4.6379999999999998E-3</v>
      </c>
      <c r="S14" s="158">
        <v>4.4200000000000003E-3</v>
      </c>
      <c r="T14" s="158">
        <v>4.5560000000000002E-3</v>
      </c>
      <c r="U14" s="158">
        <v>4.7390000000000002E-3</v>
      </c>
      <c r="V14" s="158">
        <v>4.921E-3</v>
      </c>
      <c r="W14" s="158">
        <v>5.1049999999999993E-3</v>
      </c>
      <c r="X14" s="158">
        <v>5.4840000000000002E-3</v>
      </c>
      <c r="Y14" s="158">
        <v>6.3070000000000001E-3</v>
      </c>
      <c r="Z14" s="158">
        <v>7.1679999999999999E-3</v>
      </c>
      <c r="AA14" s="158">
        <v>8.8509999999999995E-3</v>
      </c>
      <c r="AB14" s="158">
        <v>1.2623000000000001E-2</v>
      </c>
      <c r="AC14" s="113">
        <v>15</v>
      </c>
      <c r="AD14" s="158">
        <v>4.7699999999999999E-3</v>
      </c>
      <c r="AE14" s="158">
        <v>4.6500000000000005E-3</v>
      </c>
      <c r="AF14" s="158">
        <v>4.5199999999999997E-3</v>
      </c>
      <c r="AG14" s="158">
        <v>4.3600000000000002E-3</v>
      </c>
      <c r="AH14" s="158">
        <v>4.5000000000000005E-3</v>
      </c>
      <c r="AI14" s="158">
        <v>4.6899999999999997E-3</v>
      </c>
      <c r="AJ14" s="158">
        <v>4.8700000000000002E-3</v>
      </c>
      <c r="AK14" s="158">
        <v>5.0499999999999998E-3</v>
      </c>
      <c r="AL14" s="158">
        <v>5.3900000000000007E-3</v>
      </c>
      <c r="AM14" s="158">
        <v>6.0499999999999998E-3</v>
      </c>
      <c r="AN14" s="158">
        <v>6.7500000000000008E-3</v>
      </c>
      <c r="AO14" s="158">
        <v>8.4700000000000001E-3</v>
      </c>
      <c r="AP14" s="158">
        <v>1.3100000000000001E-2</v>
      </c>
      <c r="AQ14" s="130"/>
      <c r="AR14" s="130"/>
      <c r="AS14" s="130"/>
      <c r="AT14" s="130"/>
      <c r="AU14" s="130"/>
      <c r="AV14" s="130"/>
      <c r="AW14" s="130"/>
      <c r="AX14" s="130"/>
      <c r="AY14" s="130"/>
      <c r="AZ14" s="130"/>
      <c r="BA14" s="130"/>
      <c r="BB14" s="130"/>
    </row>
    <row r="15" spans="1:54" x14ac:dyDescent="0.25">
      <c r="A15" s="113">
        <v>20</v>
      </c>
      <c r="B15" s="158">
        <v>4.8700000000000002E-3</v>
      </c>
      <c r="C15" s="158">
        <v>4.9719999999999999E-3</v>
      </c>
      <c r="D15" s="158">
        <v>4.9670000000000001E-3</v>
      </c>
      <c r="E15" s="158">
        <v>4.895E-3</v>
      </c>
      <c r="F15" s="158">
        <v>5.0280000000000004E-3</v>
      </c>
      <c r="G15" s="158">
        <v>5.2039999999999994E-3</v>
      </c>
      <c r="H15" s="158">
        <v>5.3549999999999995E-3</v>
      </c>
      <c r="I15" s="158">
        <v>5.5169999999999993E-3</v>
      </c>
      <c r="J15" s="158">
        <v>5.855E-3</v>
      </c>
      <c r="K15" s="158">
        <v>6.5969999999999996E-3</v>
      </c>
      <c r="L15" s="158">
        <v>7.3750000000000005E-3</v>
      </c>
      <c r="M15" s="158">
        <v>8.8880000000000001E-3</v>
      </c>
      <c r="N15" s="158">
        <v>1.2672000000000001E-2</v>
      </c>
      <c r="O15" s="113">
        <v>20</v>
      </c>
      <c r="P15" s="158">
        <v>4.8050000000000002E-3</v>
      </c>
      <c r="Q15" s="158">
        <v>4.8599999999999997E-3</v>
      </c>
      <c r="R15" s="158">
        <v>4.8120000000000003E-3</v>
      </c>
      <c r="S15" s="158">
        <v>4.6560000000000004E-3</v>
      </c>
      <c r="T15" s="158">
        <v>4.7479999999999996E-3</v>
      </c>
      <c r="U15" s="158">
        <v>4.8849999999999996E-3</v>
      </c>
      <c r="V15" s="158">
        <v>5.0249999999999991E-3</v>
      </c>
      <c r="W15" s="158">
        <v>5.169E-3</v>
      </c>
      <c r="X15" s="158">
        <v>5.4840000000000002E-3</v>
      </c>
      <c r="Y15" s="158">
        <v>6.2039999999999994E-3</v>
      </c>
      <c r="Z15" s="158">
        <v>6.9769999999999997E-3</v>
      </c>
      <c r="AA15" s="158">
        <v>8.4980000000000003E-3</v>
      </c>
      <c r="AB15" s="158">
        <v>1.1867000000000001E-2</v>
      </c>
      <c r="AC15" s="113">
        <v>20</v>
      </c>
      <c r="AD15" s="158">
        <v>4.8300000000000001E-3</v>
      </c>
      <c r="AE15" s="158">
        <v>4.7599999999999995E-3</v>
      </c>
      <c r="AF15" s="158">
        <v>4.6800000000000001E-3</v>
      </c>
      <c r="AG15" s="158">
        <v>4.5799999999999999E-3</v>
      </c>
      <c r="AH15" s="158">
        <v>4.6899999999999997E-3</v>
      </c>
      <c r="AI15" s="158">
        <v>4.8300000000000001E-3</v>
      </c>
      <c r="AJ15" s="158">
        <v>4.9699999999999996E-3</v>
      </c>
      <c r="AK15" s="158">
        <v>5.11E-3</v>
      </c>
      <c r="AL15" s="158">
        <v>5.3800000000000002E-3</v>
      </c>
      <c r="AM15" s="158">
        <v>5.9299999999999995E-3</v>
      </c>
      <c r="AN15" s="158">
        <v>6.5100000000000002E-3</v>
      </c>
      <c r="AO15" s="158">
        <v>8.0300000000000007E-3</v>
      </c>
      <c r="AP15" s="158">
        <v>1.2500000000000001E-2</v>
      </c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</row>
    <row r="16" spans="1:54" x14ac:dyDescent="0.25">
      <c r="A16" s="113">
        <v>25</v>
      </c>
      <c r="B16" s="158">
        <v>4.8500000000000001E-3</v>
      </c>
      <c r="C16" s="158">
        <v>5.0309999999999999E-3</v>
      </c>
      <c r="D16" s="158">
        <v>5.0670000000000003E-3</v>
      </c>
      <c r="E16" s="158">
        <v>5.032E-3</v>
      </c>
      <c r="F16" s="158">
        <v>5.1390000000000003E-3</v>
      </c>
      <c r="G16" s="158">
        <v>5.2810000000000001E-3</v>
      </c>
      <c r="H16" s="158">
        <v>5.4039999999999999E-3</v>
      </c>
      <c r="I16" s="158">
        <v>5.5400000000000007E-3</v>
      </c>
      <c r="J16" s="158">
        <v>5.8379999999999994E-3</v>
      </c>
      <c r="K16" s="158">
        <v>6.5230000000000002E-3</v>
      </c>
      <c r="L16" s="158">
        <v>7.2560000000000003E-3</v>
      </c>
      <c r="M16" s="158">
        <v>8.6829999999999997E-3</v>
      </c>
      <c r="N16" s="158">
        <v>1.2252000000000001E-2</v>
      </c>
      <c r="O16" s="113">
        <v>25</v>
      </c>
      <c r="P16" s="158">
        <v>4.7949999999999998E-3</v>
      </c>
      <c r="Q16" s="158">
        <v>4.9280000000000001E-3</v>
      </c>
      <c r="R16" s="158">
        <v>4.9189999999999998E-3</v>
      </c>
      <c r="S16" s="158">
        <v>4.7999999999999996E-3</v>
      </c>
      <c r="T16" s="158">
        <v>4.8659999999999997E-3</v>
      </c>
      <c r="U16" s="158">
        <v>4.9690000000000003E-3</v>
      </c>
      <c r="V16" s="158">
        <v>5.0770000000000008E-3</v>
      </c>
      <c r="W16" s="158">
        <v>5.195E-3</v>
      </c>
      <c r="X16" s="158">
        <v>5.4669999999999996E-3</v>
      </c>
      <c r="Y16" s="158">
        <v>6.1310000000000002E-3</v>
      </c>
      <c r="Z16" s="158">
        <v>6.8600000000000006E-3</v>
      </c>
      <c r="AA16" s="158">
        <v>8.294000000000001E-3</v>
      </c>
      <c r="AB16" s="158">
        <v>1.1434E-2</v>
      </c>
      <c r="AC16" s="113">
        <v>25</v>
      </c>
      <c r="AD16" s="158">
        <v>4.8199999999999996E-3</v>
      </c>
      <c r="AE16" s="158">
        <v>4.7799999999999995E-3</v>
      </c>
      <c r="AF16" s="158">
        <v>4.7399999999999994E-3</v>
      </c>
      <c r="AG16" s="158">
        <v>4.6800000000000001E-3</v>
      </c>
      <c r="AH16" s="158">
        <v>4.7699999999999999E-3</v>
      </c>
      <c r="AI16" s="158">
        <v>4.8799999999999998E-3</v>
      </c>
      <c r="AJ16" s="158">
        <v>5.0000000000000001E-3</v>
      </c>
      <c r="AK16" s="158">
        <v>5.1200000000000004E-3</v>
      </c>
      <c r="AL16" s="158">
        <v>5.3500000000000006E-3</v>
      </c>
      <c r="AM16" s="158">
        <v>5.8399999999999997E-3</v>
      </c>
      <c r="AN16" s="158">
        <v>6.3699999999999998E-3</v>
      </c>
      <c r="AO16" s="158">
        <v>7.7800000000000005E-3</v>
      </c>
      <c r="AP16" s="158">
        <v>1.21E-2</v>
      </c>
      <c r="AQ16" s="130"/>
      <c r="AR16" s="130"/>
      <c r="AS16" s="130"/>
      <c r="AT16" s="130"/>
      <c r="AU16" s="130"/>
      <c r="AV16" s="130"/>
      <c r="AW16" s="130"/>
      <c r="AX16" s="130"/>
      <c r="AY16" s="130"/>
      <c r="AZ16" s="130"/>
      <c r="BA16" s="130"/>
      <c r="BB16" s="130"/>
    </row>
    <row r="17" spans="1:59" x14ac:dyDescent="0.25">
      <c r="A17" s="113">
        <v>30</v>
      </c>
      <c r="B17" s="158">
        <v>4.6700000000000005E-3</v>
      </c>
      <c r="C17" s="158">
        <v>4.9329999999999999E-3</v>
      </c>
      <c r="D17" s="158">
        <v>5.0239999999999998E-3</v>
      </c>
      <c r="E17" s="158">
        <v>5.0480000000000004E-3</v>
      </c>
      <c r="F17" s="158">
        <v>5.1400000000000005E-3</v>
      </c>
      <c r="G17" s="158">
        <v>5.2459999999999998E-3</v>
      </c>
      <c r="H17" s="158">
        <v>5.3400000000000001E-3</v>
      </c>
      <c r="I17" s="158">
        <v>5.4390000000000003E-3</v>
      </c>
      <c r="J17" s="158">
        <v>5.6639999999999998E-3</v>
      </c>
      <c r="K17" s="158">
        <v>6.2439999999999996E-3</v>
      </c>
      <c r="L17" s="158">
        <v>6.9179999999999997E-3</v>
      </c>
      <c r="M17" s="158">
        <v>8.2769999999999996E-3</v>
      </c>
      <c r="N17" s="158">
        <v>1.1319999999999998E-2</v>
      </c>
      <c r="O17" s="113">
        <v>30</v>
      </c>
      <c r="P17" s="158">
        <v>4.6179999999999997E-3</v>
      </c>
      <c r="Q17" s="158">
        <v>4.8349999999999999E-3</v>
      </c>
      <c r="R17" s="158">
        <v>4.8830000000000002E-3</v>
      </c>
      <c r="S17" s="158">
        <v>4.8190000000000004E-3</v>
      </c>
      <c r="T17" s="158">
        <v>4.8690000000000001E-3</v>
      </c>
      <c r="U17" s="158">
        <v>4.9410000000000001E-3</v>
      </c>
      <c r="V17" s="158">
        <v>5.0170000000000006E-3</v>
      </c>
      <c r="W17" s="158">
        <v>5.1009999999999996E-3</v>
      </c>
      <c r="X17" s="158">
        <v>5.3039999999999997E-3</v>
      </c>
      <c r="Y17" s="158">
        <v>5.8530000000000006E-3</v>
      </c>
      <c r="Z17" s="158">
        <v>6.5129999999999997E-3</v>
      </c>
      <c r="AA17" s="158">
        <v>7.8750000000000001E-3</v>
      </c>
      <c r="AB17" s="158">
        <v>1.0992999999999999E-2</v>
      </c>
      <c r="AC17" s="113">
        <v>30</v>
      </c>
      <c r="AD17" s="158">
        <v>4.7699999999999999E-3</v>
      </c>
      <c r="AE17" s="158">
        <v>4.7499999999999999E-3</v>
      </c>
      <c r="AF17" s="158">
        <v>4.7299999999999998E-3</v>
      </c>
      <c r="AG17" s="158">
        <v>4.7099999999999998E-3</v>
      </c>
      <c r="AH17" s="158">
        <v>4.79E-3</v>
      </c>
      <c r="AI17" s="158">
        <v>4.8900000000000002E-3</v>
      </c>
      <c r="AJ17" s="158">
        <v>4.9899999999999996E-3</v>
      </c>
      <c r="AK17" s="158">
        <v>5.1000000000000004E-3</v>
      </c>
      <c r="AL17" s="158">
        <v>5.3100000000000005E-3</v>
      </c>
      <c r="AM17" s="158">
        <v>5.7599999999999995E-3</v>
      </c>
      <c r="AN17" s="158">
        <v>6.2300000000000003E-3</v>
      </c>
      <c r="AO17" s="158">
        <v>7.5199999999999998E-3</v>
      </c>
      <c r="AP17" s="158">
        <v>1.1399999999999999E-2</v>
      </c>
      <c r="AQ17" s="130"/>
      <c r="AR17" s="130"/>
      <c r="AS17" s="130"/>
      <c r="AT17" s="130"/>
      <c r="AU17" s="130"/>
      <c r="AV17" s="130"/>
      <c r="AW17" s="130"/>
      <c r="AX17" s="130"/>
      <c r="AY17" s="130"/>
      <c r="AZ17" s="130"/>
      <c r="BA17" s="130"/>
      <c r="BB17" s="130"/>
    </row>
    <row r="18" spans="1:59" x14ac:dyDescent="0.25">
      <c r="B18" s="137"/>
      <c r="C18" s="137"/>
      <c r="D18" s="137"/>
      <c r="E18" s="113"/>
      <c r="F18" s="137"/>
      <c r="G18" s="137"/>
      <c r="H18" s="137"/>
      <c r="I18" s="137"/>
      <c r="J18" s="137"/>
      <c r="K18" s="137"/>
      <c r="L18" s="137"/>
      <c r="M18" s="137"/>
      <c r="N18" s="137"/>
      <c r="O18" s="137"/>
      <c r="P18" s="137"/>
      <c r="Q18" s="137"/>
      <c r="R18" s="137"/>
      <c r="S18" s="137"/>
    </row>
    <row r="20" spans="1:59" x14ac:dyDescent="0.25">
      <c r="B20" s="129"/>
      <c r="C20" s="108"/>
      <c r="D20" s="108"/>
      <c r="E20" s="108"/>
      <c r="F20" s="108"/>
      <c r="G20" s="108"/>
      <c r="H20" s="108"/>
      <c r="I20" s="108"/>
      <c r="J20" s="108"/>
      <c r="K20" s="108"/>
      <c r="L20" s="108"/>
      <c r="M20" s="108"/>
      <c r="N20" s="108"/>
      <c r="O20" s="108"/>
      <c r="P20" s="108"/>
      <c r="Q20" s="108"/>
      <c r="R20" s="108"/>
      <c r="S20" s="108"/>
      <c r="T20" s="108"/>
      <c r="U20" s="108"/>
      <c r="V20" s="108"/>
      <c r="W20" s="108"/>
      <c r="X20" s="108"/>
      <c r="Y20" s="108"/>
      <c r="Z20" s="108"/>
      <c r="AA20" s="108"/>
      <c r="AB20" s="108"/>
      <c r="AC20" s="108"/>
      <c r="AD20" s="108"/>
      <c r="AE20" s="108"/>
      <c r="AF20" s="108"/>
      <c r="AG20" s="108"/>
      <c r="AH20" s="108"/>
      <c r="AI20" s="108"/>
      <c r="AJ20" s="108"/>
      <c r="AK20" s="108"/>
      <c r="AL20" s="108"/>
      <c r="AM20" s="108"/>
      <c r="AN20" s="108"/>
      <c r="AO20" s="108"/>
      <c r="AP20" s="108"/>
      <c r="AQ20" s="108"/>
      <c r="AR20" s="108"/>
      <c r="AS20" s="108"/>
      <c r="AT20" s="108"/>
      <c r="AU20" s="108"/>
      <c r="AV20" s="108"/>
      <c r="AW20" s="108"/>
      <c r="AX20" s="108"/>
      <c r="AY20" s="108"/>
      <c r="AZ20" s="108"/>
      <c r="BA20" s="108"/>
      <c r="BB20" s="108"/>
      <c r="BC20" s="108"/>
      <c r="BD20" s="108"/>
      <c r="BE20" s="108"/>
      <c r="BF20" s="108"/>
      <c r="BG20" s="108"/>
    </row>
    <row r="21" spans="1:59" x14ac:dyDescent="0.25">
      <c r="A21" s="108"/>
      <c r="B21" s="108"/>
      <c r="C21" s="108"/>
      <c r="D21" s="108"/>
      <c r="E21" s="108"/>
      <c r="F21" s="108"/>
      <c r="G21" s="108"/>
      <c r="H21" s="108"/>
      <c r="I21" s="108"/>
      <c r="J21" s="108"/>
      <c r="K21" s="108"/>
      <c r="L21" s="108"/>
      <c r="M21" s="108"/>
      <c r="N21" s="108"/>
      <c r="O21" s="108"/>
      <c r="P21" s="108"/>
      <c r="Q21" s="108"/>
      <c r="R21" s="108"/>
      <c r="S21" s="108"/>
      <c r="T21" s="108"/>
      <c r="U21" s="108"/>
      <c r="V21" s="108"/>
      <c r="W21" s="108"/>
      <c r="X21" s="108"/>
      <c r="Y21" s="108"/>
      <c r="Z21" s="108"/>
      <c r="AA21" s="108"/>
      <c r="AB21" s="108"/>
      <c r="AC21" s="108"/>
      <c r="AD21" s="108"/>
      <c r="AE21" s="108"/>
      <c r="AF21" s="108"/>
      <c r="AG21" s="108"/>
      <c r="AH21" s="108"/>
      <c r="AI21" s="108"/>
      <c r="AJ21" s="108"/>
      <c r="AK21" s="108"/>
      <c r="AL21" s="108"/>
      <c r="AM21" s="108"/>
      <c r="AN21" s="108"/>
      <c r="AO21" s="108"/>
      <c r="AP21" s="108"/>
      <c r="AQ21" s="108"/>
      <c r="AR21" s="108"/>
      <c r="AS21" s="108"/>
      <c r="AT21" s="108"/>
      <c r="AU21" s="108"/>
      <c r="AV21" s="108"/>
      <c r="AW21" s="108"/>
      <c r="AX21" s="108"/>
      <c r="AY21" s="108"/>
      <c r="AZ21" s="108"/>
      <c r="BA21" s="108"/>
      <c r="BB21" s="108"/>
      <c r="BC21" s="108"/>
      <c r="BD21" s="108"/>
      <c r="BE21" s="108"/>
      <c r="BF21" s="108"/>
      <c r="BG21" s="108"/>
    </row>
    <row r="22" spans="1:59" x14ac:dyDescent="0.25">
      <c r="A22" s="108"/>
      <c r="B22" s="108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  <c r="V22" s="108"/>
      <c r="W22" s="108"/>
      <c r="X22" s="108"/>
      <c r="Y22" s="108"/>
      <c r="Z22" s="108"/>
      <c r="AA22" s="108"/>
      <c r="AB22" s="108"/>
      <c r="AC22" s="108"/>
      <c r="AD22" s="108"/>
      <c r="AE22" s="108"/>
      <c r="AF22" s="108"/>
      <c r="AG22" s="108"/>
      <c r="AH22" s="108"/>
      <c r="AI22" s="108"/>
      <c r="AJ22" s="108"/>
      <c r="AK22" s="108"/>
      <c r="AL22" s="108"/>
      <c r="AM22" s="108"/>
      <c r="AN22" s="108"/>
      <c r="AO22" s="108"/>
      <c r="AP22" s="108"/>
      <c r="AQ22" s="108"/>
      <c r="AR22" s="108"/>
      <c r="AS22" s="108"/>
      <c r="AT22" s="108"/>
      <c r="AU22" s="108"/>
      <c r="AV22" s="108"/>
      <c r="AW22" s="108"/>
      <c r="AX22" s="108"/>
      <c r="AY22" s="108"/>
      <c r="AZ22" s="108"/>
      <c r="BA22" s="108"/>
      <c r="BB22" s="108"/>
      <c r="BC22" s="108"/>
      <c r="BD22" s="108"/>
    </row>
    <row r="23" spans="1:59" x14ac:dyDescent="0.25">
      <c r="A23" s="108"/>
      <c r="B23" s="108"/>
      <c r="C23" s="108"/>
      <c r="D23" s="108"/>
      <c r="E23" s="108"/>
      <c r="F23" s="108"/>
      <c r="G23" s="108"/>
      <c r="H23" s="108"/>
      <c r="I23" s="108"/>
      <c r="J23" s="108"/>
      <c r="K23" s="108"/>
      <c r="L23" s="108"/>
      <c r="M23" s="108"/>
      <c r="N23" s="108"/>
      <c r="O23" s="108"/>
      <c r="P23" s="108"/>
      <c r="Q23" s="108"/>
      <c r="R23" s="108"/>
      <c r="S23" s="108"/>
      <c r="T23" s="108"/>
      <c r="U23" s="108"/>
      <c r="V23" s="108"/>
      <c r="W23" s="108"/>
      <c r="X23" s="108"/>
      <c r="Y23" s="108"/>
      <c r="Z23" s="108"/>
      <c r="AA23" s="108"/>
      <c r="AB23" s="108"/>
      <c r="AC23" s="108"/>
      <c r="AD23" s="108"/>
      <c r="AE23" s="108"/>
      <c r="AF23" s="108"/>
      <c r="AG23" s="108"/>
      <c r="AH23" s="108"/>
      <c r="AI23" s="108"/>
      <c r="AJ23" s="108"/>
      <c r="AK23" s="108"/>
      <c r="AL23" s="108"/>
      <c r="AM23" s="108"/>
      <c r="AN23" s="108"/>
      <c r="AO23" s="108"/>
      <c r="AP23" s="108"/>
      <c r="AQ23" s="108"/>
      <c r="AR23" s="108"/>
      <c r="AS23" s="108"/>
      <c r="AT23" s="108"/>
      <c r="AU23" s="108"/>
      <c r="AV23" s="108"/>
      <c r="AW23" s="108"/>
      <c r="AX23" s="108"/>
      <c r="AY23" s="108"/>
      <c r="AZ23" s="108"/>
      <c r="BA23" s="108"/>
      <c r="BB23" s="108"/>
      <c r="BC23" s="108"/>
      <c r="BD23" s="108"/>
    </row>
    <row r="24" spans="1:59" x14ac:dyDescent="0.25">
      <c r="A24" s="108"/>
      <c r="B24" s="108"/>
      <c r="C24" s="108"/>
      <c r="D24" s="108"/>
      <c r="E24" s="108"/>
      <c r="F24" s="108"/>
      <c r="G24" s="108"/>
      <c r="H24" s="108"/>
      <c r="I24" s="108"/>
      <c r="J24" s="108"/>
      <c r="K24" s="108"/>
      <c r="L24" s="108"/>
      <c r="M24" s="108"/>
      <c r="N24" s="108"/>
      <c r="O24" s="108"/>
      <c r="P24" s="108"/>
      <c r="Q24" s="108"/>
      <c r="R24" s="108"/>
      <c r="S24" s="108"/>
      <c r="T24" s="108"/>
      <c r="U24" s="108"/>
      <c r="V24" s="108"/>
      <c r="W24" s="108"/>
      <c r="X24" s="108"/>
      <c r="Y24" s="108"/>
      <c r="Z24" s="108"/>
      <c r="AA24" s="108"/>
      <c r="AB24" s="108"/>
      <c r="AC24" s="108"/>
      <c r="AD24" s="108"/>
      <c r="AE24" s="108"/>
      <c r="AF24" s="108"/>
      <c r="AG24" s="108"/>
      <c r="AH24" s="108"/>
      <c r="AI24" s="108"/>
      <c r="AJ24" s="108"/>
      <c r="AK24" s="108"/>
      <c r="AL24" s="108"/>
      <c r="AM24" s="108"/>
      <c r="AN24" s="108"/>
      <c r="AO24" s="108"/>
      <c r="AP24" s="108"/>
      <c r="AQ24" s="108"/>
      <c r="AR24" s="108"/>
      <c r="AS24" s="108"/>
      <c r="AT24" s="108"/>
      <c r="AU24" s="108"/>
      <c r="AV24" s="108"/>
      <c r="AW24" s="108"/>
      <c r="AX24" s="108"/>
      <c r="AY24" s="108"/>
      <c r="AZ24" s="108"/>
      <c r="BA24" s="108"/>
      <c r="BB24" s="108"/>
      <c r="BC24" s="108"/>
      <c r="BD24" s="108"/>
    </row>
    <row r="25" spans="1:59" x14ac:dyDescent="0.25">
      <c r="A25" s="108"/>
      <c r="B25" s="108"/>
      <c r="C25" s="108"/>
      <c r="D25" s="108"/>
      <c r="E25" s="108"/>
      <c r="F25" s="108"/>
      <c r="G25" s="108"/>
      <c r="H25" s="108"/>
      <c r="I25" s="108"/>
      <c r="J25" s="108"/>
      <c r="K25" s="108"/>
      <c r="L25" s="108"/>
      <c r="M25" s="108"/>
      <c r="N25" s="108"/>
      <c r="O25" s="108"/>
      <c r="P25" s="108"/>
      <c r="Q25" s="108"/>
      <c r="R25" s="108"/>
      <c r="S25" s="108"/>
      <c r="T25" s="108"/>
      <c r="U25" s="108"/>
      <c r="V25" s="108"/>
      <c r="W25" s="108"/>
      <c r="X25" s="108"/>
      <c r="Y25" s="108"/>
      <c r="Z25" s="108"/>
      <c r="AA25" s="108"/>
      <c r="AB25" s="108"/>
      <c r="AC25" s="108"/>
      <c r="AD25" s="108"/>
      <c r="AE25" s="108"/>
      <c r="AF25" s="108"/>
      <c r="AG25" s="108"/>
      <c r="AH25" s="108"/>
      <c r="AI25" s="108"/>
      <c r="AJ25" s="108"/>
      <c r="AK25" s="108"/>
      <c r="AL25" s="108"/>
      <c r="AM25" s="108"/>
      <c r="AN25" s="108"/>
      <c r="AO25" s="108"/>
      <c r="AP25" s="108"/>
      <c r="AQ25" s="108"/>
      <c r="AR25" s="108"/>
      <c r="AS25" s="108"/>
      <c r="AT25" s="108"/>
      <c r="AU25" s="108"/>
      <c r="AV25" s="108"/>
      <c r="AW25" s="108"/>
      <c r="AX25" s="108"/>
      <c r="AY25" s="108"/>
      <c r="AZ25" s="108"/>
      <c r="BA25" s="108"/>
      <c r="BB25" s="108"/>
      <c r="BC25" s="108"/>
      <c r="BD25" s="108"/>
    </row>
    <row r="26" spans="1:59" x14ac:dyDescent="0.25">
      <c r="A26" s="108"/>
      <c r="B26" s="108"/>
      <c r="C26" s="108"/>
      <c r="D26" s="108"/>
      <c r="E26" s="108"/>
      <c r="F26" s="108"/>
      <c r="G26" s="108"/>
      <c r="H26" s="108"/>
      <c r="I26" s="108"/>
      <c r="J26" s="108"/>
      <c r="K26" s="108"/>
      <c r="L26" s="108"/>
      <c r="M26" s="108"/>
      <c r="N26" s="108"/>
      <c r="O26" s="108"/>
      <c r="P26" s="108"/>
      <c r="Q26" s="108"/>
      <c r="R26" s="108"/>
      <c r="S26" s="108"/>
      <c r="T26" s="108"/>
      <c r="U26" s="108"/>
      <c r="V26" s="108"/>
      <c r="W26" s="108"/>
      <c r="X26" s="108"/>
      <c r="Y26" s="108"/>
      <c r="Z26" s="108"/>
      <c r="AA26" s="108"/>
      <c r="AB26" s="108"/>
      <c r="AC26" s="108"/>
      <c r="AD26" s="108"/>
      <c r="AE26" s="108"/>
      <c r="AF26" s="108"/>
      <c r="AG26" s="108"/>
      <c r="AH26" s="108"/>
      <c r="AI26" s="108"/>
      <c r="AJ26" s="108"/>
      <c r="AK26" s="108"/>
      <c r="AL26" s="108"/>
      <c r="AM26" s="108"/>
      <c r="AN26" s="108"/>
      <c r="AO26" s="108"/>
      <c r="AP26" s="108"/>
      <c r="AQ26" s="108"/>
      <c r="AR26" s="108"/>
      <c r="AS26" s="108"/>
      <c r="AT26" s="108"/>
      <c r="AU26" s="108"/>
      <c r="AV26" s="108"/>
      <c r="AW26" s="108"/>
      <c r="AX26" s="108"/>
      <c r="AY26" s="108"/>
      <c r="AZ26" s="108"/>
      <c r="BA26" s="108"/>
      <c r="BB26" s="108"/>
      <c r="BC26" s="108"/>
      <c r="BD26" s="108"/>
    </row>
    <row r="27" spans="1:59" x14ac:dyDescent="0.25">
      <c r="A27" s="108"/>
      <c r="B27" s="108"/>
      <c r="C27" s="108"/>
      <c r="D27" s="108"/>
      <c r="E27" s="108"/>
      <c r="F27" s="108"/>
      <c r="G27" s="108"/>
      <c r="H27" s="108"/>
      <c r="I27" s="108"/>
      <c r="J27" s="108"/>
      <c r="K27" s="108"/>
      <c r="L27" s="108"/>
      <c r="M27" s="108"/>
      <c r="N27" s="108"/>
      <c r="O27" s="108"/>
      <c r="P27" s="108"/>
      <c r="Q27" s="108"/>
      <c r="R27" s="108"/>
      <c r="S27" s="108"/>
      <c r="T27" s="108"/>
      <c r="U27" s="108"/>
      <c r="V27" s="108"/>
      <c r="W27" s="108"/>
      <c r="X27" s="108"/>
      <c r="Y27" s="108"/>
      <c r="Z27" s="108"/>
      <c r="AA27" s="108"/>
      <c r="AB27" s="108"/>
      <c r="AC27" s="108"/>
      <c r="AD27" s="108"/>
      <c r="AE27" s="108"/>
      <c r="AF27" s="108"/>
      <c r="AG27" s="108"/>
      <c r="AH27" s="108"/>
      <c r="AI27" s="108"/>
      <c r="AJ27" s="108"/>
      <c r="AK27" s="108"/>
      <c r="AL27" s="108"/>
      <c r="AM27" s="108"/>
      <c r="AN27" s="108"/>
      <c r="AO27" s="108"/>
      <c r="AP27" s="108"/>
      <c r="AQ27" s="108"/>
      <c r="AR27" s="108"/>
      <c r="AS27" s="108"/>
      <c r="AT27" s="108"/>
      <c r="AU27" s="108"/>
      <c r="AV27" s="108"/>
      <c r="AW27" s="108"/>
      <c r="AX27" s="108"/>
      <c r="AY27" s="108"/>
      <c r="AZ27" s="108"/>
      <c r="BA27" s="108"/>
      <c r="BB27" s="108"/>
      <c r="BC27" s="108"/>
      <c r="BD27" s="108"/>
    </row>
    <row r="28" spans="1:59" x14ac:dyDescent="0.25">
      <c r="A28" s="108"/>
      <c r="B28" s="108"/>
      <c r="C28" s="108"/>
      <c r="D28" s="108"/>
      <c r="E28" s="108"/>
      <c r="F28" s="108"/>
      <c r="G28" s="108"/>
      <c r="H28" s="108"/>
      <c r="I28" s="108"/>
      <c r="J28" s="108"/>
      <c r="K28" s="108"/>
      <c r="L28" s="108"/>
      <c r="M28" s="108"/>
      <c r="N28" s="108"/>
      <c r="O28" s="108"/>
      <c r="P28" s="108"/>
      <c r="Q28" s="108"/>
      <c r="R28" s="108"/>
      <c r="S28" s="108"/>
      <c r="T28" s="108"/>
      <c r="U28" s="108"/>
      <c r="V28" s="108"/>
      <c r="W28" s="108"/>
      <c r="X28" s="108"/>
      <c r="Y28" s="108"/>
      <c r="Z28" s="108"/>
      <c r="AA28" s="108"/>
      <c r="AB28" s="108"/>
      <c r="AC28" s="108"/>
      <c r="AD28" s="108"/>
      <c r="AE28" s="108"/>
      <c r="AF28" s="108"/>
      <c r="AG28" s="108"/>
      <c r="AH28" s="108"/>
      <c r="AI28" s="108"/>
      <c r="AJ28" s="108"/>
      <c r="AK28" s="108"/>
      <c r="AL28" s="108"/>
      <c r="AM28" s="108"/>
      <c r="AN28" s="108"/>
      <c r="AO28" s="108"/>
      <c r="AP28" s="108"/>
      <c r="AQ28" s="108"/>
      <c r="AR28" s="108"/>
      <c r="AS28" s="108"/>
      <c r="AT28" s="108"/>
      <c r="AU28" s="108"/>
      <c r="AV28" s="108"/>
      <c r="AW28" s="108"/>
      <c r="AX28" s="108"/>
      <c r="AY28" s="108"/>
      <c r="AZ28" s="108"/>
      <c r="BA28" s="108"/>
      <c r="BB28" s="108"/>
      <c r="BC28" s="108"/>
      <c r="BD28" s="108"/>
    </row>
    <row r="29" spans="1:59" x14ac:dyDescent="0.25">
      <c r="A29" s="108"/>
      <c r="B29" s="108"/>
      <c r="C29" s="108"/>
      <c r="D29" s="108"/>
      <c r="E29" s="108"/>
      <c r="F29" s="108"/>
      <c r="G29" s="108"/>
      <c r="H29" s="108"/>
      <c r="I29" s="108"/>
      <c r="J29" s="108"/>
      <c r="K29" s="108"/>
      <c r="L29" s="108"/>
      <c r="M29" s="108"/>
      <c r="N29" s="108"/>
      <c r="O29" s="108"/>
      <c r="P29" s="108"/>
      <c r="Q29" s="108"/>
      <c r="R29" s="108"/>
      <c r="S29" s="108"/>
      <c r="T29" s="108"/>
      <c r="U29" s="108"/>
      <c r="V29" s="108"/>
      <c r="W29" s="108"/>
      <c r="X29" s="108"/>
      <c r="Y29" s="108"/>
      <c r="Z29" s="108"/>
      <c r="AA29" s="108"/>
      <c r="AB29" s="108"/>
      <c r="AC29" s="108"/>
      <c r="AD29" s="108"/>
      <c r="AE29" s="108"/>
      <c r="AF29" s="108"/>
      <c r="AG29" s="108"/>
      <c r="AH29" s="108"/>
      <c r="AI29" s="108"/>
      <c r="AJ29" s="108"/>
      <c r="AK29" s="108"/>
      <c r="AL29" s="108"/>
      <c r="AM29" s="108"/>
      <c r="AN29" s="108"/>
      <c r="AO29" s="108"/>
      <c r="AP29" s="108"/>
      <c r="AQ29" s="108"/>
      <c r="AR29" s="108"/>
      <c r="AS29" s="108"/>
      <c r="AT29" s="108"/>
      <c r="AU29" s="108"/>
      <c r="AV29" s="108"/>
      <c r="AW29" s="108"/>
      <c r="AX29" s="108"/>
      <c r="AY29" s="108"/>
      <c r="AZ29" s="108"/>
      <c r="BA29" s="108"/>
      <c r="BB29" s="108"/>
      <c r="BC29" s="108"/>
      <c r="BD29" s="108"/>
    </row>
    <row r="30" spans="1:59" x14ac:dyDescent="0.25">
      <c r="A30" s="108"/>
      <c r="B30" s="108"/>
      <c r="C30" s="108"/>
      <c r="D30" s="108"/>
      <c r="E30" s="108"/>
      <c r="F30" s="108"/>
      <c r="G30" s="108"/>
      <c r="H30" s="108"/>
      <c r="I30" s="108"/>
      <c r="J30" s="108"/>
      <c r="K30" s="108"/>
      <c r="L30" s="108"/>
      <c r="M30" s="108"/>
      <c r="N30" s="108"/>
      <c r="O30" s="108"/>
      <c r="P30" s="108"/>
      <c r="Q30" s="108"/>
      <c r="R30" s="108"/>
      <c r="S30" s="108"/>
      <c r="T30" s="108"/>
      <c r="U30" s="108"/>
      <c r="V30" s="108"/>
      <c r="W30" s="108"/>
      <c r="X30" s="108"/>
      <c r="Y30" s="108"/>
      <c r="Z30" s="108"/>
      <c r="AA30" s="108"/>
      <c r="AB30" s="108"/>
      <c r="AC30" s="108"/>
      <c r="AD30" s="108"/>
      <c r="AE30" s="108"/>
      <c r="AF30" s="108"/>
      <c r="AG30" s="108"/>
      <c r="AH30" s="108"/>
      <c r="AI30" s="108"/>
      <c r="AJ30" s="108"/>
      <c r="AK30" s="108"/>
      <c r="AL30" s="108"/>
      <c r="AM30" s="108"/>
      <c r="AN30" s="108"/>
      <c r="AO30" s="108"/>
      <c r="AP30" s="108"/>
      <c r="AQ30" s="108"/>
      <c r="AR30" s="108"/>
      <c r="AS30" s="108"/>
      <c r="AT30" s="108"/>
      <c r="AU30" s="108"/>
      <c r="AV30" s="108"/>
      <c r="AW30" s="108"/>
      <c r="AX30" s="108"/>
      <c r="AY30" s="108"/>
      <c r="AZ30" s="108"/>
      <c r="BA30" s="108"/>
      <c r="BB30" s="108"/>
      <c r="BC30" s="108"/>
      <c r="BD30" s="108"/>
    </row>
    <row r="31" spans="1:59" x14ac:dyDescent="0.25">
      <c r="A31" s="108"/>
      <c r="B31" s="108"/>
      <c r="C31" s="108"/>
      <c r="D31" s="108"/>
      <c r="E31" s="108"/>
      <c r="F31" s="108"/>
      <c r="G31" s="108"/>
      <c r="H31" s="108"/>
      <c r="I31" s="108"/>
      <c r="J31" s="108"/>
      <c r="K31" s="108"/>
      <c r="L31" s="108"/>
      <c r="M31" s="108"/>
      <c r="N31" s="108"/>
      <c r="O31" s="108"/>
      <c r="P31" s="108"/>
      <c r="Q31" s="108"/>
      <c r="R31" s="108"/>
      <c r="S31" s="108"/>
      <c r="T31" s="108"/>
      <c r="U31" s="108"/>
      <c r="V31" s="108"/>
      <c r="W31" s="108"/>
      <c r="X31" s="108"/>
      <c r="Y31" s="108"/>
      <c r="Z31" s="108"/>
      <c r="AA31" s="108"/>
      <c r="AB31" s="108"/>
      <c r="AC31" s="108"/>
      <c r="AD31" s="108"/>
      <c r="AE31" s="108"/>
      <c r="AF31" s="108"/>
      <c r="AG31" s="108"/>
      <c r="AH31" s="108"/>
      <c r="AI31" s="108"/>
      <c r="AJ31" s="108"/>
      <c r="AK31" s="108"/>
      <c r="AL31" s="108"/>
      <c r="AM31" s="108"/>
      <c r="AN31" s="108"/>
      <c r="AO31" s="108"/>
      <c r="AP31" s="108"/>
      <c r="AQ31" s="108"/>
      <c r="AR31" s="108"/>
      <c r="AS31" s="108"/>
      <c r="AT31" s="108"/>
      <c r="AU31" s="108"/>
      <c r="AV31" s="108"/>
      <c r="AW31" s="108"/>
      <c r="AX31" s="108"/>
      <c r="AY31" s="108"/>
      <c r="AZ31" s="108"/>
      <c r="BA31" s="108"/>
      <c r="BB31" s="108"/>
      <c r="BC31" s="108"/>
      <c r="BD31" s="108"/>
    </row>
    <row r="32" spans="1:59" x14ac:dyDescent="0.25">
      <c r="A32" s="108"/>
      <c r="B32" s="108"/>
      <c r="C32" s="108"/>
      <c r="D32" s="108"/>
      <c r="E32" s="108"/>
      <c r="F32" s="108"/>
      <c r="G32" s="108"/>
      <c r="H32" s="108"/>
      <c r="I32" s="108"/>
      <c r="J32" s="108"/>
      <c r="K32" s="108"/>
      <c r="L32" s="108"/>
      <c r="M32" s="108"/>
      <c r="N32" s="108"/>
      <c r="O32" s="108"/>
      <c r="P32" s="108"/>
      <c r="Q32" s="108"/>
      <c r="R32" s="108"/>
      <c r="S32" s="108"/>
      <c r="T32" s="108"/>
      <c r="U32" s="108"/>
      <c r="V32" s="108"/>
      <c r="W32" s="108"/>
      <c r="X32" s="108"/>
      <c r="Y32" s="108"/>
      <c r="Z32" s="108"/>
      <c r="AA32" s="108"/>
      <c r="AB32" s="108"/>
      <c r="AC32" s="108"/>
      <c r="AD32" s="108"/>
      <c r="AE32" s="108"/>
      <c r="AF32" s="108"/>
      <c r="AG32" s="108"/>
      <c r="AH32" s="108"/>
      <c r="AI32" s="108"/>
      <c r="AJ32" s="108"/>
      <c r="AK32" s="108"/>
      <c r="AL32" s="108"/>
      <c r="AM32" s="108"/>
      <c r="AN32" s="108"/>
      <c r="AO32" s="108"/>
      <c r="AP32" s="108"/>
      <c r="AQ32" s="108"/>
      <c r="AR32" s="108"/>
      <c r="AS32" s="108"/>
      <c r="AT32" s="108"/>
      <c r="AU32" s="108"/>
      <c r="AV32" s="108"/>
      <c r="AW32" s="108"/>
      <c r="AX32" s="108"/>
      <c r="AY32" s="108"/>
      <c r="AZ32" s="108"/>
      <c r="BA32" s="108"/>
      <c r="BB32" s="108"/>
      <c r="BC32" s="108"/>
      <c r="BD32" s="108"/>
    </row>
    <row r="33" spans="1:56" x14ac:dyDescent="0.25">
      <c r="A33" s="108"/>
      <c r="B33" s="108"/>
      <c r="C33" s="108"/>
      <c r="D33" s="108"/>
      <c r="E33" s="108"/>
      <c r="F33" s="108"/>
      <c r="G33" s="108"/>
      <c r="H33" s="108"/>
      <c r="I33" s="108"/>
      <c r="J33" s="108"/>
      <c r="K33" s="108"/>
      <c r="L33" s="108"/>
      <c r="M33" s="108"/>
      <c r="N33" s="108"/>
      <c r="O33" s="108"/>
      <c r="P33" s="108"/>
      <c r="Q33" s="108"/>
      <c r="R33" s="108"/>
      <c r="S33" s="108"/>
      <c r="T33" s="108"/>
      <c r="U33" s="108"/>
      <c r="V33" s="108"/>
      <c r="W33" s="108"/>
      <c r="X33" s="108"/>
      <c r="Y33" s="108"/>
      <c r="Z33" s="108"/>
      <c r="AA33" s="108"/>
      <c r="AB33" s="108"/>
      <c r="AC33" s="108"/>
      <c r="AD33" s="108"/>
      <c r="AE33" s="108"/>
      <c r="AF33" s="108"/>
      <c r="AG33" s="108"/>
      <c r="AH33" s="108"/>
      <c r="AI33" s="108"/>
      <c r="AJ33" s="108"/>
      <c r="AK33" s="108"/>
      <c r="AL33" s="108"/>
      <c r="AM33" s="108"/>
      <c r="AN33" s="108"/>
      <c r="AO33" s="108"/>
      <c r="AP33" s="108"/>
      <c r="AQ33" s="108"/>
      <c r="AR33" s="108"/>
      <c r="AS33" s="108"/>
      <c r="AT33" s="108"/>
      <c r="AU33" s="108"/>
      <c r="AV33" s="108"/>
      <c r="AW33" s="108"/>
      <c r="AX33" s="108"/>
      <c r="AY33" s="108"/>
      <c r="AZ33" s="108"/>
      <c r="BA33" s="108"/>
      <c r="BB33" s="108"/>
      <c r="BC33" s="108"/>
      <c r="BD33" s="108"/>
    </row>
    <row r="34" spans="1:56" x14ac:dyDescent="0.25">
      <c r="A34" s="108"/>
      <c r="B34" s="108"/>
      <c r="C34" s="108"/>
      <c r="D34" s="108"/>
      <c r="E34" s="108"/>
      <c r="F34" s="108"/>
      <c r="G34" s="108"/>
      <c r="H34" s="108"/>
      <c r="I34" s="108"/>
      <c r="J34" s="108"/>
      <c r="K34" s="108"/>
      <c r="L34" s="108"/>
      <c r="M34" s="108"/>
      <c r="N34" s="108"/>
      <c r="O34" s="108"/>
      <c r="P34" s="108"/>
      <c r="Q34" s="108"/>
      <c r="R34" s="108"/>
      <c r="S34" s="108"/>
      <c r="T34" s="108"/>
      <c r="U34" s="108"/>
      <c r="V34" s="108"/>
      <c r="W34" s="108"/>
      <c r="X34" s="108"/>
      <c r="Y34" s="108"/>
      <c r="Z34" s="108"/>
      <c r="AA34" s="108"/>
      <c r="AB34" s="108"/>
      <c r="AC34" s="108"/>
      <c r="AD34" s="108"/>
      <c r="AE34" s="108"/>
      <c r="AF34" s="108"/>
      <c r="AG34" s="108"/>
      <c r="AH34" s="108"/>
      <c r="AI34" s="108"/>
      <c r="AJ34" s="108"/>
      <c r="AK34" s="108"/>
      <c r="AL34" s="108"/>
      <c r="AM34" s="108"/>
      <c r="AN34" s="108"/>
      <c r="AO34" s="108"/>
      <c r="AP34" s="108"/>
      <c r="AQ34" s="108"/>
      <c r="AR34" s="108"/>
      <c r="AS34" s="108"/>
      <c r="AT34" s="108"/>
      <c r="AU34" s="108"/>
      <c r="AV34" s="108"/>
      <c r="AW34" s="108"/>
      <c r="AX34" s="108"/>
      <c r="AY34" s="108"/>
      <c r="AZ34" s="108"/>
      <c r="BA34" s="108"/>
      <c r="BB34" s="108"/>
      <c r="BC34" s="108"/>
      <c r="BD34" s="108"/>
    </row>
    <row r="35" spans="1:56" x14ac:dyDescent="0.25">
      <c r="A35" s="108"/>
      <c r="B35" s="108"/>
      <c r="C35" s="108"/>
      <c r="D35" s="108"/>
      <c r="E35" s="108"/>
      <c r="F35" s="108"/>
      <c r="G35" s="108"/>
      <c r="H35" s="108"/>
      <c r="I35" s="108"/>
      <c r="J35" s="108"/>
      <c r="K35" s="108"/>
      <c r="L35" s="108"/>
      <c r="M35" s="108"/>
      <c r="N35" s="108"/>
      <c r="O35" s="108"/>
      <c r="P35" s="108"/>
      <c r="Q35" s="108"/>
      <c r="R35" s="108"/>
      <c r="S35" s="108"/>
      <c r="T35" s="108"/>
      <c r="U35" s="108"/>
      <c r="V35" s="108"/>
      <c r="W35" s="108"/>
      <c r="X35" s="108"/>
      <c r="Y35" s="108"/>
      <c r="Z35" s="108"/>
      <c r="AA35" s="108"/>
      <c r="AB35" s="108"/>
      <c r="AC35" s="108"/>
      <c r="AD35" s="108"/>
      <c r="AE35" s="108"/>
      <c r="AF35" s="108"/>
      <c r="AG35" s="108"/>
      <c r="AH35" s="108"/>
      <c r="AI35" s="108"/>
      <c r="AJ35" s="108"/>
      <c r="AK35" s="108"/>
      <c r="AL35" s="108"/>
      <c r="AM35" s="108"/>
      <c r="AN35" s="108"/>
      <c r="AO35" s="108"/>
      <c r="AP35" s="108"/>
      <c r="AQ35" s="108"/>
      <c r="AR35" s="108"/>
      <c r="AS35" s="108"/>
      <c r="AT35" s="108"/>
      <c r="AU35" s="108"/>
      <c r="AV35" s="108"/>
      <c r="AW35" s="108"/>
      <c r="AX35" s="108"/>
      <c r="AY35" s="108"/>
      <c r="AZ35" s="108"/>
      <c r="BA35" s="108"/>
      <c r="BB35" s="108"/>
      <c r="BC35" s="108"/>
      <c r="BD35" s="108"/>
    </row>
    <row r="36" spans="1:56" x14ac:dyDescent="0.25">
      <c r="A36" s="108"/>
      <c r="B36" s="108"/>
      <c r="C36" s="108"/>
      <c r="D36" s="108"/>
      <c r="E36" s="108"/>
      <c r="F36" s="108"/>
      <c r="G36" s="108"/>
      <c r="H36" s="108"/>
      <c r="I36" s="108"/>
      <c r="J36" s="108"/>
      <c r="K36" s="108"/>
      <c r="L36" s="108"/>
      <c r="M36" s="108"/>
      <c r="N36" s="108"/>
      <c r="O36" s="108"/>
      <c r="P36" s="108"/>
      <c r="Q36" s="108"/>
      <c r="R36" s="108"/>
      <c r="S36" s="108"/>
      <c r="T36" s="108"/>
      <c r="U36" s="108"/>
      <c r="V36" s="108"/>
      <c r="W36" s="108"/>
      <c r="X36" s="108"/>
      <c r="Y36" s="108"/>
      <c r="Z36" s="108"/>
      <c r="AA36" s="108"/>
      <c r="AB36" s="108"/>
      <c r="AC36" s="108"/>
      <c r="AD36" s="108"/>
      <c r="AE36" s="108"/>
      <c r="AF36" s="108"/>
      <c r="AG36" s="108"/>
      <c r="AH36" s="108"/>
      <c r="AI36" s="108"/>
      <c r="AJ36" s="108"/>
      <c r="AK36" s="108"/>
      <c r="AL36" s="108"/>
      <c r="AM36" s="108"/>
      <c r="AN36" s="108"/>
      <c r="AO36" s="108"/>
      <c r="AP36" s="108"/>
      <c r="AQ36" s="108"/>
      <c r="AR36" s="108"/>
      <c r="AS36" s="108"/>
      <c r="AT36" s="108"/>
      <c r="AU36" s="108"/>
      <c r="AV36" s="108"/>
      <c r="AW36" s="108"/>
      <c r="AX36" s="108"/>
      <c r="AY36" s="108"/>
      <c r="AZ36" s="108"/>
      <c r="BA36" s="108"/>
      <c r="BB36" s="108"/>
      <c r="BC36" s="108"/>
      <c r="BD36" s="108"/>
    </row>
    <row r="37" spans="1:56" x14ac:dyDescent="0.25">
      <c r="A37" s="108"/>
      <c r="B37" s="108"/>
      <c r="C37" s="108"/>
      <c r="D37" s="108"/>
      <c r="E37" s="108"/>
      <c r="F37" s="108"/>
      <c r="G37" s="108"/>
      <c r="H37" s="108"/>
      <c r="I37" s="108"/>
      <c r="J37" s="108"/>
      <c r="K37" s="108"/>
      <c r="L37" s="108"/>
      <c r="M37" s="108"/>
      <c r="N37" s="108"/>
      <c r="O37" s="108"/>
      <c r="P37" s="108"/>
      <c r="Q37" s="108"/>
      <c r="R37" s="108"/>
      <c r="S37" s="108"/>
      <c r="T37" s="108"/>
      <c r="U37" s="108"/>
      <c r="V37" s="108"/>
      <c r="W37" s="108"/>
      <c r="X37" s="108"/>
      <c r="Y37" s="108"/>
      <c r="Z37" s="108"/>
      <c r="AA37" s="108"/>
      <c r="AB37" s="108"/>
      <c r="AC37" s="108"/>
      <c r="AD37" s="108"/>
      <c r="AE37" s="108"/>
      <c r="AF37" s="108"/>
      <c r="AG37" s="108"/>
      <c r="AH37" s="108"/>
      <c r="AI37" s="108"/>
      <c r="AJ37" s="108"/>
      <c r="AK37" s="108"/>
      <c r="AL37" s="108"/>
      <c r="AM37" s="108"/>
      <c r="AN37" s="108"/>
      <c r="AO37" s="108"/>
      <c r="AP37" s="108"/>
      <c r="AQ37" s="108"/>
      <c r="AR37" s="108"/>
      <c r="AS37" s="108"/>
      <c r="AT37" s="108"/>
      <c r="AU37" s="108"/>
      <c r="AV37" s="108"/>
      <c r="AW37" s="108"/>
      <c r="AX37" s="108"/>
      <c r="AY37" s="108"/>
      <c r="AZ37" s="108"/>
      <c r="BA37" s="108"/>
      <c r="BB37" s="108"/>
      <c r="BC37" s="108"/>
      <c r="BD37" s="108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5"/>
  <dimension ref="A1:BR40"/>
  <sheetViews>
    <sheetView showGridLines="0" zoomScale="85" zoomScaleNormal="85" workbookViewId="0"/>
  </sheetViews>
  <sheetFormatPr defaultColWidth="9.140625" defaultRowHeight="15" x14ac:dyDescent="0.25"/>
  <cols>
    <col min="1" max="1" width="7.42578125" style="161" bestFit="1" customWidth="1"/>
    <col min="2" max="2" width="12" style="161" bestFit="1" customWidth="1"/>
    <col min="3" max="3" width="11" style="161" bestFit="1" customWidth="1"/>
    <col min="4" max="4" width="9.42578125" style="161" bestFit="1" customWidth="1"/>
    <col min="5" max="5" width="11" style="161" bestFit="1" customWidth="1"/>
    <col min="6" max="6" width="9.42578125" style="161" bestFit="1" customWidth="1"/>
    <col min="7" max="7" width="11" style="161" bestFit="1" customWidth="1"/>
    <col min="8" max="8" width="9.42578125" style="161" bestFit="1" customWidth="1"/>
    <col min="9" max="9" width="11" style="161" bestFit="1" customWidth="1"/>
    <col min="10" max="12" width="9.42578125" style="161" bestFit="1" customWidth="1"/>
    <col min="13" max="18" width="9.42578125" style="161" customWidth="1"/>
    <col min="19" max="19" width="11.42578125" style="161" bestFit="1" customWidth="1"/>
    <col min="20" max="20" width="16.140625" style="161" bestFit="1" customWidth="1"/>
    <col min="21" max="21" width="15.140625" style="161" bestFit="1" customWidth="1"/>
    <col min="22" max="22" width="13.5703125" style="161" bestFit="1" customWidth="1"/>
    <col min="23" max="23" width="15.140625" style="161" bestFit="1" customWidth="1"/>
    <col min="24" max="24" width="13.5703125" style="161" bestFit="1" customWidth="1"/>
    <col min="25" max="25" width="15.140625" style="161" bestFit="1" customWidth="1"/>
    <col min="26" max="26" width="13.5703125" style="161" bestFit="1" customWidth="1"/>
    <col min="27" max="27" width="15.140625" style="161" bestFit="1" customWidth="1"/>
    <col min="28" max="30" width="13.5703125" style="161" bestFit="1" customWidth="1"/>
    <col min="31" max="35" width="13.5703125" style="161" customWidth="1"/>
    <col min="36" max="36" width="11.42578125" style="161" bestFit="1" customWidth="1"/>
    <col min="37" max="37" width="16.140625" style="161" bestFit="1" customWidth="1"/>
    <col min="38" max="38" width="15.140625" style="161" bestFit="1" customWidth="1"/>
    <col min="39" max="39" width="13.5703125" style="161" bestFit="1" customWidth="1"/>
    <col min="40" max="40" width="15.140625" style="161" bestFit="1" customWidth="1"/>
    <col min="41" max="41" width="13.5703125" style="161" bestFit="1" customWidth="1"/>
    <col min="42" max="42" width="15.140625" style="161" bestFit="1" customWidth="1"/>
    <col min="43" max="43" width="13.5703125" style="161" bestFit="1" customWidth="1"/>
    <col min="44" max="44" width="15.140625" style="161" bestFit="1" customWidth="1"/>
    <col min="45" max="47" width="13.5703125" style="161" bestFit="1" customWidth="1"/>
    <col min="48" max="48" width="9.42578125" style="161" bestFit="1" customWidth="1"/>
    <col min="49" max="57" width="13.140625" style="161" bestFit="1" customWidth="1"/>
    <col min="58" max="62" width="14.140625" style="161" bestFit="1" customWidth="1"/>
    <col min="63" max="16384" width="9.140625" style="161"/>
  </cols>
  <sheetData>
    <row r="1" spans="1:63" s="159" customFormat="1" x14ac:dyDescent="0.25">
      <c r="A1" s="159" t="s">
        <v>864</v>
      </c>
      <c r="B1" s="159" t="str">
        <f>$A2&amp;"_"&amp;B2</f>
        <v>USD001_-3</v>
      </c>
      <c r="C1" s="159" t="str">
        <f t="shared" ref="C1:R1" si="0">$A2&amp;"_"&amp;C2</f>
        <v>USD001_-2</v>
      </c>
      <c r="D1" s="159" t="str">
        <f t="shared" si="0"/>
        <v>USD001_-0,5</v>
      </c>
      <c r="E1" s="159" t="str">
        <f t="shared" si="0"/>
        <v>USD001_0</v>
      </c>
      <c r="F1" s="159" t="str">
        <f t="shared" si="0"/>
        <v>USD001_0,25</v>
      </c>
      <c r="G1" s="159" t="str">
        <f t="shared" si="0"/>
        <v>USD001_0,5</v>
      </c>
      <c r="H1" s="159" t="str">
        <f t="shared" si="0"/>
        <v>USD001_0,93</v>
      </c>
      <c r="I1" s="159" t="str">
        <f t="shared" si="0"/>
        <v>USD001_1</v>
      </c>
      <c r="J1" s="159" t="str">
        <f t="shared" si="0"/>
        <v>USD001_1,5</v>
      </c>
      <c r="K1" s="159" t="str">
        <f t="shared" si="0"/>
        <v>USD001_2</v>
      </c>
      <c r="L1" s="159" t="str">
        <f t="shared" si="0"/>
        <v>USD001_2,5</v>
      </c>
      <c r="M1" s="159" t="str">
        <f t="shared" si="0"/>
        <v>USD001_3</v>
      </c>
      <c r="N1" s="159" t="str">
        <f t="shared" si="0"/>
        <v>USD001_3,3</v>
      </c>
      <c r="O1" s="159" t="str">
        <f t="shared" si="0"/>
        <v>USD001_3,5</v>
      </c>
      <c r="P1" s="159" t="str">
        <f t="shared" si="0"/>
        <v>USD001_4</v>
      </c>
      <c r="Q1" s="159" t="str">
        <f t="shared" si="0"/>
        <v>USD001_5</v>
      </c>
      <c r="R1" s="159" t="str">
        <f t="shared" si="0"/>
        <v>USD001_6</v>
      </c>
      <c r="S1" s="159" t="s">
        <v>865</v>
      </c>
      <c r="T1" s="159" t="str">
        <f>$S2&amp;"_"&amp;T2</f>
        <v>USD003_-3</v>
      </c>
      <c r="U1" s="159" t="str">
        <f t="shared" ref="U1:AJ1" si="1">$S2&amp;"_"&amp;U2</f>
        <v>USD003_-2</v>
      </c>
      <c r="V1" s="159" t="str">
        <f t="shared" si="1"/>
        <v>USD003_-0,5</v>
      </c>
      <c r="W1" s="159" t="str">
        <f t="shared" si="1"/>
        <v>USD003_0</v>
      </c>
      <c r="X1" s="159" t="str">
        <f t="shared" si="1"/>
        <v>USD003_0,25</v>
      </c>
      <c r="Y1" s="159" t="str">
        <f t="shared" si="1"/>
        <v>USD003_0,5</v>
      </c>
      <c r="Z1" s="159" t="str">
        <f t="shared" si="1"/>
        <v>USD003_0,93</v>
      </c>
      <c r="AA1" s="159" t="str">
        <f t="shared" si="1"/>
        <v>USD003_1</v>
      </c>
      <c r="AB1" s="159" t="str">
        <f t="shared" si="1"/>
        <v>USD003_1,5</v>
      </c>
      <c r="AC1" s="159" t="str">
        <f t="shared" si="1"/>
        <v>USD003_2</v>
      </c>
      <c r="AD1" s="159" t="str">
        <f t="shared" si="1"/>
        <v>USD003_2,5</v>
      </c>
      <c r="AE1" s="159" t="str">
        <f t="shared" si="1"/>
        <v>USD003_3</v>
      </c>
      <c r="AF1" s="159" t="str">
        <f t="shared" si="1"/>
        <v>USD003_3,3</v>
      </c>
      <c r="AG1" s="159" t="str">
        <f t="shared" si="1"/>
        <v>USD003_3,5</v>
      </c>
      <c r="AH1" s="159" t="str">
        <f t="shared" si="1"/>
        <v>USD003_4</v>
      </c>
      <c r="AI1" s="159" t="str">
        <f t="shared" si="1"/>
        <v>USD003_5</v>
      </c>
      <c r="AJ1" s="159" t="str">
        <f t="shared" si="1"/>
        <v>USD003_6</v>
      </c>
      <c r="AK1" s="159" t="s">
        <v>866</v>
      </c>
      <c r="AL1" s="159" t="str">
        <f>$AK2&amp;"_"&amp;AL2</f>
        <v>USD006_-3</v>
      </c>
      <c r="AM1" s="159" t="str">
        <f t="shared" ref="AM1:BB1" si="2">$AK2&amp;"_"&amp;AM2</f>
        <v>USD006_-2</v>
      </c>
      <c r="AN1" s="159" t="str">
        <f t="shared" si="2"/>
        <v>USD006_-0,5</v>
      </c>
      <c r="AO1" s="159" t="str">
        <f t="shared" si="2"/>
        <v>USD006_0</v>
      </c>
      <c r="AP1" s="159" t="str">
        <f t="shared" si="2"/>
        <v>USD006_0,25</v>
      </c>
      <c r="AQ1" s="159" t="str">
        <f t="shared" si="2"/>
        <v>USD006_0,5</v>
      </c>
      <c r="AR1" s="159" t="str">
        <f t="shared" si="2"/>
        <v>USD006_0,93</v>
      </c>
      <c r="AS1" s="159" t="str">
        <f t="shared" si="2"/>
        <v>USD006_1</v>
      </c>
      <c r="AT1" s="159" t="str">
        <f t="shared" si="2"/>
        <v>USD006_1,5</v>
      </c>
      <c r="AU1" s="159" t="str">
        <f t="shared" si="2"/>
        <v>USD006_2</v>
      </c>
      <c r="AV1" s="159" t="str">
        <f t="shared" si="2"/>
        <v>USD006_2,5</v>
      </c>
      <c r="AW1" s="159" t="str">
        <f t="shared" si="2"/>
        <v>USD006_3</v>
      </c>
      <c r="AX1" s="159" t="str">
        <f t="shared" si="2"/>
        <v>USD006_3,3</v>
      </c>
      <c r="AY1" s="159" t="str">
        <f t="shared" si="2"/>
        <v>USD006_3,5</v>
      </c>
      <c r="AZ1" s="159" t="str">
        <f t="shared" si="2"/>
        <v>USD006_4</v>
      </c>
      <c r="BA1" s="159" t="str">
        <f t="shared" si="2"/>
        <v>USD006_5</v>
      </c>
      <c r="BB1" s="159" t="str">
        <f t="shared" si="2"/>
        <v>USD006_6</v>
      </c>
    </row>
    <row r="2" spans="1:63" s="159" customFormat="1" x14ac:dyDescent="0.25">
      <c r="A2" s="159" t="str">
        <f>A1</f>
        <v>USD001</v>
      </c>
      <c r="B2" s="159">
        <v>-3</v>
      </c>
      <c r="C2" s="159">
        <v>-2</v>
      </c>
      <c r="D2" s="159">
        <v>-0.5</v>
      </c>
      <c r="E2" s="159">
        <v>0</v>
      </c>
      <c r="F2" s="159">
        <v>0.25</v>
      </c>
      <c r="G2" s="159">
        <v>0.5</v>
      </c>
      <c r="H2" s="159">
        <v>0.92999999999999994</v>
      </c>
      <c r="I2" s="159">
        <v>1</v>
      </c>
      <c r="J2" s="159">
        <v>1.5</v>
      </c>
      <c r="K2" s="159">
        <v>2</v>
      </c>
      <c r="L2" s="159">
        <v>2.5</v>
      </c>
      <c r="M2" s="159">
        <v>3</v>
      </c>
      <c r="N2" s="159">
        <v>3.3000000000000003</v>
      </c>
      <c r="O2" s="159">
        <v>3.5000000000000004</v>
      </c>
      <c r="P2" s="159">
        <v>4</v>
      </c>
      <c r="Q2" s="159">
        <v>5</v>
      </c>
      <c r="R2" s="159">
        <v>6</v>
      </c>
      <c r="S2" s="159" t="str">
        <f>S1</f>
        <v>USD003</v>
      </c>
      <c r="T2" s="159">
        <v>-3</v>
      </c>
      <c r="U2" s="159">
        <v>-2</v>
      </c>
      <c r="V2" s="159">
        <v>-0.5</v>
      </c>
      <c r="W2" s="159">
        <v>0</v>
      </c>
      <c r="X2" s="159">
        <v>0.25</v>
      </c>
      <c r="Y2" s="159">
        <v>0.5</v>
      </c>
      <c r="Z2" s="159">
        <v>0.92999999999999994</v>
      </c>
      <c r="AA2" s="159">
        <v>1</v>
      </c>
      <c r="AB2" s="159">
        <v>1.5</v>
      </c>
      <c r="AC2" s="159">
        <v>2</v>
      </c>
      <c r="AD2" s="159">
        <v>2.5</v>
      </c>
      <c r="AE2" s="159">
        <v>3</v>
      </c>
      <c r="AF2" s="159">
        <v>3.3000000000000003</v>
      </c>
      <c r="AG2" s="159">
        <v>3.5000000000000004</v>
      </c>
      <c r="AH2" s="159">
        <v>4</v>
      </c>
      <c r="AI2" s="159">
        <v>5</v>
      </c>
      <c r="AJ2" s="159">
        <v>6</v>
      </c>
      <c r="AK2" s="159" t="str">
        <f>AK1</f>
        <v>USD006</v>
      </c>
      <c r="AL2" s="159">
        <v>-3</v>
      </c>
      <c r="AM2" s="159">
        <v>-2</v>
      </c>
      <c r="AN2" s="159">
        <v>-0.5</v>
      </c>
      <c r="AO2" s="159">
        <v>0</v>
      </c>
      <c r="AP2" s="159">
        <v>0.25</v>
      </c>
      <c r="AQ2" s="159">
        <v>0.5</v>
      </c>
      <c r="AR2" s="159">
        <v>0.92999999999999994</v>
      </c>
      <c r="AS2" s="159">
        <v>1</v>
      </c>
      <c r="AT2" s="159">
        <v>1.5</v>
      </c>
      <c r="AU2" s="159">
        <v>2</v>
      </c>
      <c r="AV2" s="159">
        <v>2.5</v>
      </c>
      <c r="AW2" s="160">
        <v>3</v>
      </c>
      <c r="AX2" s="160">
        <v>3.3000000000000003</v>
      </c>
      <c r="AY2" s="160">
        <v>3.5000000000000004</v>
      </c>
      <c r="AZ2" s="160">
        <v>4</v>
      </c>
      <c r="BA2" s="160">
        <v>5</v>
      </c>
      <c r="BB2" s="160">
        <v>6</v>
      </c>
      <c r="BC2" s="160"/>
      <c r="BD2" s="160"/>
      <c r="BE2" s="160"/>
      <c r="BF2" s="160"/>
      <c r="BG2" s="160"/>
      <c r="BH2" s="160"/>
      <c r="BI2" s="160"/>
      <c r="BJ2" s="160"/>
      <c r="BK2" s="160"/>
    </row>
    <row r="3" spans="1:63" x14ac:dyDescent="0.25">
      <c r="A3" s="161">
        <v>1</v>
      </c>
      <c r="B3" s="162">
        <v>1.4903E-2</v>
      </c>
      <c r="C3" s="162">
        <v>1.2287000000000001E-2</v>
      </c>
      <c r="D3" s="162">
        <v>5.7520000000000002E-3</v>
      </c>
      <c r="E3" s="162">
        <v>2.7690000000000002E-3</v>
      </c>
      <c r="F3" s="162">
        <v>1.5839999999999999E-3</v>
      </c>
      <c r="G3" s="162">
        <v>2.565E-3</v>
      </c>
      <c r="H3" s="162">
        <v>4.3340000000000002E-3</v>
      </c>
      <c r="I3" s="162">
        <v>4.6220000000000002E-3</v>
      </c>
      <c r="J3" s="162">
        <v>6.5239999999999994E-3</v>
      </c>
      <c r="K3" s="162">
        <v>8.3349999999999987E-3</v>
      </c>
      <c r="L3" s="162">
        <v>1.0085E-2</v>
      </c>
      <c r="M3" s="162">
        <v>1.1790999999999999E-2</v>
      </c>
      <c r="N3" s="162">
        <v>1.2798E-2</v>
      </c>
      <c r="O3" s="162">
        <v>1.3462999999999999E-2</v>
      </c>
      <c r="P3" s="162">
        <v>1.5106999999999999E-2</v>
      </c>
      <c r="Q3" s="162">
        <v>1.8330000000000003E-2</v>
      </c>
      <c r="R3" s="162">
        <v>2.1485000000000001E-2</v>
      </c>
      <c r="S3" s="161">
        <v>1</v>
      </c>
      <c r="T3" s="163">
        <v>1.5253000000000001E-2</v>
      </c>
      <c r="U3" s="163">
        <v>1.2623000000000001E-2</v>
      </c>
      <c r="V3" s="163">
        <v>5.9969999999999997E-3</v>
      </c>
      <c r="W3" s="163">
        <v>3.0569999999999998E-3</v>
      </c>
      <c r="X3" s="163">
        <v>1.5319999999999999E-3</v>
      </c>
      <c r="Y3" s="163">
        <v>2.4659999999999999E-3</v>
      </c>
      <c r="Z3" s="163">
        <v>4.3569999999999998E-3</v>
      </c>
      <c r="AA3" s="163">
        <v>4.6649999999999999E-3</v>
      </c>
      <c r="AB3" s="163">
        <v>6.6900000000000006E-3</v>
      </c>
      <c r="AC3" s="163">
        <v>8.6150000000000011E-3</v>
      </c>
      <c r="AD3" s="163">
        <v>1.0475E-2</v>
      </c>
      <c r="AE3" s="163">
        <v>1.2289E-2</v>
      </c>
      <c r="AF3" s="163">
        <v>1.3359000000000001E-2</v>
      </c>
      <c r="AG3" s="163">
        <v>1.4066999999999998E-2</v>
      </c>
      <c r="AH3" s="163">
        <v>1.5814999999999999E-2</v>
      </c>
      <c r="AI3" s="163">
        <v>1.9244000000000001E-2</v>
      </c>
      <c r="AJ3" s="163">
        <v>2.2601E-2</v>
      </c>
      <c r="AK3" s="161">
        <v>1</v>
      </c>
      <c r="AL3" s="163">
        <v>1.4761000000000002E-2</v>
      </c>
      <c r="AM3" s="163">
        <v>1.2282E-2</v>
      </c>
      <c r="AN3" s="163">
        <v>5.9579999999999998E-3</v>
      </c>
      <c r="AO3" s="163">
        <v>3.15E-3</v>
      </c>
      <c r="AP3" s="163">
        <v>1.567E-3</v>
      </c>
      <c r="AQ3" s="163">
        <v>2.3609999999999998E-3</v>
      </c>
      <c r="AR3" s="163">
        <v>4.2700000000000004E-3</v>
      </c>
      <c r="AS3" s="163">
        <v>4.5799999999999999E-3</v>
      </c>
      <c r="AT3" s="163">
        <v>6.6170000000000005E-3</v>
      </c>
      <c r="AU3" s="163">
        <v>8.548E-3</v>
      </c>
      <c r="AV3" s="163">
        <v>1.0412000000000001E-2</v>
      </c>
      <c r="AW3" s="164">
        <v>1.2227E-2</v>
      </c>
      <c r="AX3" s="164">
        <v>1.3297E-2</v>
      </c>
      <c r="AY3" s="164">
        <v>1.4003999999999999E-2</v>
      </c>
      <c r="AZ3" s="164">
        <v>1.5750999999999998E-2</v>
      </c>
      <c r="BA3" s="164">
        <v>1.9174E-2</v>
      </c>
      <c r="BB3" s="164">
        <v>2.2522999999999998E-2</v>
      </c>
      <c r="BC3" s="164"/>
      <c r="BD3" s="164"/>
      <c r="BE3" s="164"/>
      <c r="BF3" s="164"/>
      <c r="BG3" s="164"/>
      <c r="BH3" s="164"/>
      <c r="BI3" s="164"/>
      <c r="BJ3" s="164"/>
      <c r="BK3" s="164"/>
    </row>
    <row r="4" spans="1:63" x14ac:dyDescent="0.25">
      <c r="A4" s="161">
        <v>2</v>
      </c>
      <c r="B4" s="162">
        <v>1.3651E-2</v>
      </c>
      <c r="C4" s="162">
        <v>1.1470000000000001E-2</v>
      </c>
      <c r="D4" s="162">
        <v>5.705E-3</v>
      </c>
      <c r="E4" s="162">
        <v>3.0019999999999999E-3</v>
      </c>
      <c r="F4" s="162">
        <v>1.627E-3</v>
      </c>
      <c r="G4" s="162">
        <v>2.2140000000000003E-3</v>
      </c>
      <c r="H4" s="162">
        <v>3.722E-3</v>
      </c>
      <c r="I4" s="162">
        <v>3.973E-3</v>
      </c>
      <c r="J4" s="162">
        <v>5.6380000000000006E-3</v>
      </c>
      <c r="K4" s="162">
        <v>7.2260000000000007E-3</v>
      </c>
      <c r="L4" s="162">
        <v>8.7620000000000007E-3</v>
      </c>
      <c r="M4" s="162">
        <v>1.0259000000000001E-2</v>
      </c>
      <c r="N4" s="162">
        <v>1.1142000000000001E-2</v>
      </c>
      <c r="O4" s="162">
        <v>1.1726E-2</v>
      </c>
      <c r="P4" s="162">
        <v>1.3168000000000001E-2</v>
      </c>
      <c r="Q4" s="162">
        <v>1.5996E-2</v>
      </c>
      <c r="R4" s="162">
        <v>1.8762999999999998E-2</v>
      </c>
      <c r="S4" s="161">
        <v>2</v>
      </c>
      <c r="T4" s="163">
        <v>1.3813999999999998E-2</v>
      </c>
      <c r="U4" s="163">
        <v>1.1705999999999999E-2</v>
      </c>
      <c r="V4" s="163">
        <v>5.9159999999999994E-3</v>
      </c>
      <c r="W4" s="163">
        <v>3.2499999999999999E-3</v>
      </c>
      <c r="X4" s="163">
        <v>1.673E-3</v>
      </c>
      <c r="Y4" s="163">
        <v>1.9300000000000001E-3</v>
      </c>
      <c r="Z4" s="163">
        <v>3.4909999999999997E-3</v>
      </c>
      <c r="AA4" s="163">
        <v>3.7490000000000002E-3</v>
      </c>
      <c r="AB4" s="163">
        <v>5.4450000000000002E-3</v>
      </c>
      <c r="AC4" s="163">
        <v>7.0590000000000002E-3</v>
      </c>
      <c r="AD4" s="163">
        <v>8.6180000000000007E-3</v>
      </c>
      <c r="AE4" s="163">
        <v>1.0137999999999999E-2</v>
      </c>
      <c r="AF4" s="163">
        <v>1.1035E-2</v>
      </c>
      <c r="AG4" s="163">
        <v>1.1627E-2</v>
      </c>
      <c r="AH4" s="163">
        <v>1.3091999999999999E-2</v>
      </c>
      <c r="AI4" s="163">
        <v>1.5965E-2</v>
      </c>
      <c r="AJ4" s="163">
        <v>1.8778E-2</v>
      </c>
      <c r="AK4" s="161">
        <v>2</v>
      </c>
      <c r="AL4" s="163">
        <v>1.3884000000000001E-2</v>
      </c>
      <c r="AM4" s="163">
        <v>1.1844E-2</v>
      </c>
      <c r="AN4" s="163">
        <v>6.0600000000000003E-3</v>
      </c>
      <c r="AO4" s="163">
        <v>3.4170000000000003E-3</v>
      </c>
      <c r="AP4" s="163">
        <v>1.8030000000000001E-3</v>
      </c>
      <c r="AQ4" s="163">
        <v>1.8440000000000002E-3</v>
      </c>
      <c r="AR4" s="163">
        <v>3.3829999999999997E-3</v>
      </c>
      <c r="AS4" s="163">
        <v>3.6380000000000002E-3</v>
      </c>
      <c r="AT4" s="163">
        <v>5.3229999999999996E-3</v>
      </c>
      <c r="AU4" s="163">
        <v>6.927E-3</v>
      </c>
      <c r="AV4" s="163">
        <v>8.4790000000000004E-3</v>
      </c>
      <c r="AW4" s="164">
        <v>9.9909999999999999E-3</v>
      </c>
      <c r="AX4" s="164">
        <v>1.0884E-2</v>
      </c>
      <c r="AY4" s="164">
        <v>1.1474E-2</v>
      </c>
      <c r="AZ4" s="164">
        <v>1.2934000000000001E-2</v>
      </c>
      <c r="BA4" s="164">
        <v>1.5796000000000001E-2</v>
      </c>
      <c r="BB4" s="164">
        <v>1.8599000000000001E-2</v>
      </c>
      <c r="BC4" s="164"/>
      <c r="BD4" s="164"/>
      <c r="BE4" s="164"/>
      <c r="BF4" s="164"/>
      <c r="BG4" s="164"/>
      <c r="BH4" s="164"/>
      <c r="BI4" s="164"/>
      <c r="BJ4" s="164"/>
      <c r="BK4" s="164"/>
    </row>
    <row r="5" spans="1:63" x14ac:dyDescent="0.25">
      <c r="A5" s="161">
        <v>3</v>
      </c>
      <c r="B5" s="162">
        <v>1.2443000000000001E-2</v>
      </c>
      <c r="C5" s="162">
        <v>1.0664E-2</v>
      </c>
      <c r="D5" s="162">
        <v>5.738E-3</v>
      </c>
      <c r="E5" s="162">
        <v>3.4320000000000002E-3</v>
      </c>
      <c r="F5" s="162">
        <v>2.349E-3</v>
      </c>
      <c r="G5" s="162">
        <v>2.7100000000000002E-3</v>
      </c>
      <c r="H5" s="162">
        <v>4.0379999999999999E-3</v>
      </c>
      <c r="I5" s="162">
        <v>4.2719999999999998E-3</v>
      </c>
      <c r="J5" s="162">
        <v>5.8279999999999998E-3</v>
      </c>
      <c r="K5" s="162">
        <v>7.3159999999999996E-3</v>
      </c>
      <c r="L5" s="162">
        <v>8.7519999999999994E-3</v>
      </c>
      <c r="M5" s="162">
        <v>1.0148000000000001E-2</v>
      </c>
      <c r="N5" s="162">
        <v>1.0970000000000001E-2</v>
      </c>
      <c r="O5" s="162">
        <v>1.1512999999999999E-2</v>
      </c>
      <c r="P5" s="162">
        <v>1.2852000000000001E-2</v>
      </c>
      <c r="Q5" s="162">
        <v>1.5468000000000001E-2</v>
      </c>
      <c r="R5" s="162">
        <v>1.8021000000000002E-2</v>
      </c>
      <c r="S5" s="161">
        <v>3</v>
      </c>
      <c r="T5" s="163">
        <v>1.2751E-2</v>
      </c>
      <c r="U5" s="163">
        <v>1.1112E-2</v>
      </c>
      <c r="V5" s="163">
        <v>6.11E-3</v>
      </c>
      <c r="W5" s="163">
        <v>3.7689999999999998E-3</v>
      </c>
      <c r="X5" s="163">
        <v>2.4659999999999999E-3</v>
      </c>
      <c r="Y5" s="163">
        <v>2.4690000000000003E-3</v>
      </c>
      <c r="Z5" s="163">
        <v>3.6819999999999999E-3</v>
      </c>
      <c r="AA5" s="163">
        <v>3.9179999999999996E-3</v>
      </c>
      <c r="AB5" s="163">
        <v>5.5060000000000005E-3</v>
      </c>
      <c r="AC5" s="163">
        <v>7.0319999999999992E-3</v>
      </c>
      <c r="AD5" s="163">
        <v>8.5030000000000001E-3</v>
      </c>
      <c r="AE5" s="163">
        <v>9.9340000000000001E-3</v>
      </c>
      <c r="AF5" s="163">
        <v>1.0777E-2</v>
      </c>
      <c r="AG5" s="163">
        <v>1.1332999999999999E-2</v>
      </c>
      <c r="AH5" s="163">
        <v>1.2704999999999999E-2</v>
      </c>
      <c r="AI5" s="163">
        <v>1.5387E-2</v>
      </c>
      <c r="AJ5" s="163">
        <v>1.8003000000000002E-2</v>
      </c>
      <c r="AK5" s="161">
        <v>3</v>
      </c>
      <c r="AL5" s="163">
        <v>1.2784E-2</v>
      </c>
      <c r="AM5" s="163">
        <v>1.1271E-2</v>
      </c>
      <c r="AN5" s="163">
        <v>6.3100000000000005E-3</v>
      </c>
      <c r="AO5" s="163">
        <v>3.9950000000000003E-3</v>
      </c>
      <c r="AP5" s="163">
        <v>2.6519999999999998E-3</v>
      </c>
      <c r="AQ5" s="163">
        <v>2.4680000000000001E-3</v>
      </c>
      <c r="AR5" s="163">
        <v>3.5500000000000002E-3</v>
      </c>
      <c r="AS5" s="163">
        <v>3.7810000000000001E-3</v>
      </c>
      <c r="AT5" s="163">
        <v>5.3600000000000002E-3</v>
      </c>
      <c r="AU5" s="163">
        <v>6.881E-3</v>
      </c>
      <c r="AV5" s="163">
        <v>8.3489999999999988E-3</v>
      </c>
      <c r="AW5" s="164">
        <v>9.776E-3</v>
      </c>
      <c r="AX5" s="164">
        <v>1.0616E-2</v>
      </c>
      <c r="AY5" s="164">
        <v>1.1170999999999999E-2</v>
      </c>
      <c r="AZ5" s="164">
        <v>1.2539E-2</v>
      </c>
      <c r="BA5" s="164">
        <v>1.5212999999999999E-2</v>
      </c>
      <c r="BB5" s="164">
        <v>1.7821E-2</v>
      </c>
      <c r="BC5" s="164"/>
      <c r="BD5" s="164"/>
      <c r="BE5" s="164"/>
      <c r="BF5" s="164"/>
      <c r="BG5" s="164"/>
      <c r="BH5" s="164"/>
      <c r="BI5" s="164"/>
      <c r="BJ5" s="164"/>
      <c r="BK5" s="164"/>
    </row>
    <row r="6" spans="1:63" x14ac:dyDescent="0.25">
      <c r="A6" s="161">
        <v>4</v>
      </c>
      <c r="B6" s="162">
        <v>1.0702E-2</v>
      </c>
      <c r="C6" s="162">
        <v>9.2219999999999993E-3</v>
      </c>
      <c r="D6" s="162">
        <v>5.3070000000000001E-3</v>
      </c>
      <c r="E6" s="162">
        <v>3.6229999999999995E-3</v>
      </c>
      <c r="F6" s="162">
        <v>2.954E-3</v>
      </c>
      <c r="G6" s="162">
        <v>3.431E-3</v>
      </c>
      <c r="H6" s="162">
        <v>4.6389999999999999E-3</v>
      </c>
      <c r="I6" s="162">
        <v>4.8439999999999993E-3</v>
      </c>
      <c r="J6" s="162">
        <v>6.2159999999999993E-3</v>
      </c>
      <c r="K6" s="162">
        <v>7.528E-3</v>
      </c>
      <c r="L6" s="162">
        <v>8.7919999999999995E-3</v>
      </c>
      <c r="M6" s="162">
        <v>1.0018000000000001E-2</v>
      </c>
      <c r="N6" s="162">
        <v>1.0739E-2</v>
      </c>
      <c r="O6" s="162">
        <v>1.1214E-2</v>
      </c>
      <c r="P6" s="162">
        <v>1.2385999999999999E-2</v>
      </c>
      <c r="Q6" s="162">
        <v>1.4669E-2</v>
      </c>
      <c r="R6" s="162">
        <v>1.6891E-2</v>
      </c>
      <c r="S6" s="161">
        <v>4</v>
      </c>
      <c r="T6" s="163">
        <v>1.0872E-2</v>
      </c>
      <c r="U6" s="163">
        <v>9.4989999999999988E-3</v>
      </c>
      <c r="V6" s="163">
        <v>5.5299999999999993E-3</v>
      </c>
      <c r="W6" s="163">
        <v>3.797E-3</v>
      </c>
      <c r="X6" s="163">
        <v>2.921E-3</v>
      </c>
      <c r="Y6" s="163">
        <v>3.15E-3</v>
      </c>
      <c r="Z6" s="163">
        <v>4.3109999999999997E-3</v>
      </c>
      <c r="AA6" s="163">
        <v>4.5170000000000002E-3</v>
      </c>
      <c r="AB6" s="163">
        <v>5.8890000000000001E-3</v>
      </c>
      <c r="AC6" s="163">
        <v>7.1959999999999993E-3</v>
      </c>
      <c r="AD6" s="163">
        <v>8.4530000000000004E-3</v>
      </c>
      <c r="AE6" s="163">
        <v>9.672E-3</v>
      </c>
      <c r="AF6" s="163">
        <v>1.0388E-2</v>
      </c>
      <c r="AG6" s="163">
        <v>1.086E-2</v>
      </c>
      <c r="AH6" s="163">
        <v>1.2023000000000001E-2</v>
      </c>
      <c r="AI6" s="163">
        <v>1.4291E-2</v>
      </c>
      <c r="AJ6" s="163">
        <v>1.6497000000000001E-2</v>
      </c>
      <c r="AK6" s="161">
        <v>4</v>
      </c>
      <c r="AL6" s="163">
        <v>1.0944000000000001E-2</v>
      </c>
      <c r="AM6" s="163">
        <v>9.6819999999999996E-3</v>
      </c>
      <c r="AN6" s="163">
        <v>5.7359999999999998E-3</v>
      </c>
      <c r="AO6" s="163">
        <v>3.9770000000000005E-3</v>
      </c>
      <c r="AP6" s="163">
        <v>3.0230000000000001E-3</v>
      </c>
      <c r="AQ6" s="163">
        <v>3.0720000000000001E-3</v>
      </c>
      <c r="AR6" s="163">
        <v>4.1320000000000003E-3</v>
      </c>
      <c r="AS6" s="163">
        <v>4.3319999999999999E-3</v>
      </c>
      <c r="AT6" s="163">
        <v>5.679E-3</v>
      </c>
      <c r="AU6" s="163">
        <v>6.9739999999999993E-3</v>
      </c>
      <c r="AV6" s="163">
        <v>8.2220000000000001E-3</v>
      </c>
      <c r="AW6" s="164">
        <v>9.4330000000000004E-3</v>
      </c>
      <c r="AX6" s="164">
        <v>1.0144E-2</v>
      </c>
      <c r="AY6" s="164">
        <v>1.0612E-2</v>
      </c>
      <c r="AZ6" s="164">
        <v>1.1767E-2</v>
      </c>
      <c r="BA6" s="164">
        <v>1.4018000000000001E-2</v>
      </c>
      <c r="BB6" s="164">
        <v>1.6208E-2</v>
      </c>
      <c r="BC6" s="164"/>
      <c r="BD6" s="164"/>
      <c r="BE6" s="164"/>
      <c r="BF6" s="164"/>
      <c r="BG6" s="164"/>
      <c r="BH6" s="164"/>
      <c r="BI6" s="164"/>
      <c r="BJ6" s="164"/>
      <c r="BK6" s="164"/>
    </row>
    <row r="7" spans="1:63" x14ac:dyDescent="0.25">
      <c r="A7" s="161">
        <v>5</v>
      </c>
      <c r="B7" s="162">
        <v>1.0898E-2</v>
      </c>
      <c r="C7" s="162">
        <v>9.5519999999999997E-3</v>
      </c>
      <c r="D7" s="162">
        <v>5.8850000000000005E-3</v>
      </c>
      <c r="E7" s="162">
        <v>4.2989999999999999E-3</v>
      </c>
      <c r="F7" s="162">
        <v>3.7020000000000004E-3</v>
      </c>
      <c r="G7" s="162">
        <v>4.052E-3</v>
      </c>
      <c r="H7" s="162">
        <v>4.96E-3</v>
      </c>
      <c r="I7" s="162">
        <v>5.1310000000000001E-3</v>
      </c>
      <c r="J7" s="162">
        <v>6.3930000000000002E-3</v>
      </c>
      <c r="K7" s="162">
        <v>7.6989999999999992E-3</v>
      </c>
      <c r="L7" s="162">
        <v>8.992E-3</v>
      </c>
      <c r="M7" s="162">
        <v>1.0259000000000001E-2</v>
      </c>
      <c r="N7" s="162">
        <v>1.1008E-2</v>
      </c>
      <c r="O7" s="162">
        <v>1.1502999999999999E-2</v>
      </c>
      <c r="P7" s="162">
        <v>1.2725E-2</v>
      </c>
      <c r="Q7" s="162">
        <v>1.5113999999999999E-2</v>
      </c>
      <c r="R7" s="162">
        <v>1.7441999999999999E-2</v>
      </c>
      <c r="S7" s="161">
        <v>5</v>
      </c>
      <c r="T7" s="163">
        <v>1.1134999999999999E-2</v>
      </c>
      <c r="U7" s="163">
        <v>9.9369999999999997E-3</v>
      </c>
      <c r="V7" s="163">
        <v>6.1909999999999995E-3</v>
      </c>
      <c r="W7" s="163">
        <v>4.535E-3</v>
      </c>
      <c r="X7" s="163">
        <v>3.7380000000000004E-3</v>
      </c>
      <c r="Y7" s="163">
        <v>3.8810000000000003E-3</v>
      </c>
      <c r="Z7" s="163">
        <v>4.6890000000000005E-3</v>
      </c>
      <c r="AA7" s="163">
        <v>4.8450000000000003E-3</v>
      </c>
      <c r="AB7" s="163">
        <v>6.0639999999999999E-3</v>
      </c>
      <c r="AC7" s="163">
        <v>7.3900000000000007E-3</v>
      </c>
      <c r="AD7" s="163">
        <v>8.7150000000000005E-3</v>
      </c>
      <c r="AE7" s="163">
        <v>1.0019E-2</v>
      </c>
      <c r="AF7" s="163">
        <v>1.0789E-2</v>
      </c>
      <c r="AG7" s="163">
        <v>1.1297E-2</v>
      </c>
      <c r="AH7" s="163">
        <v>1.2553E-2</v>
      </c>
      <c r="AI7" s="163">
        <v>1.5006E-2</v>
      </c>
      <c r="AJ7" s="163">
        <v>1.7396000000000002E-2</v>
      </c>
      <c r="AK7" s="161">
        <v>5</v>
      </c>
      <c r="AL7" s="163">
        <v>1.1202999999999999E-2</v>
      </c>
      <c r="AM7" s="163">
        <v>1.0156E-2</v>
      </c>
      <c r="AN7" s="163">
        <v>6.4370000000000009E-3</v>
      </c>
      <c r="AO7" s="163">
        <v>4.7600000000000003E-3</v>
      </c>
      <c r="AP7" s="163">
        <v>3.8869999999999998E-3</v>
      </c>
      <c r="AQ7" s="163">
        <v>3.8700000000000002E-3</v>
      </c>
      <c r="AR7" s="163">
        <v>4.5659999999999997E-3</v>
      </c>
      <c r="AS7" s="163">
        <v>4.7029999999999997E-3</v>
      </c>
      <c r="AT7" s="163">
        <v>5.8250000000000003E-3</v>
      </c>
      <c r="AU7" s="163">
        <v>7.123E-3</v>
      </c>
      <c r="AV7" s="163">
        <v>8.4409999999999989E-3</v>
      </c>
      <c r="AW7" s="164">
        <v>9.7429999999999999E-3</v>
      </c>
      <c r="AX7" s="164">
        <v>1.0513E-2</v>
      </c>
      <c r="AY7" s="164">
        <v>1.1021E-2</v>
      </c>
      <c r="AZ7" s="164">
        <v>1.2278000000000001E-2</v>
      </c>
      <c r="BA7" s="164">
        <v>1.4733000000000001E-2</v>
      </c>
      <c r="BB7" s="164">
        <v>1.7125000000000001E-2</v>
      </c>
      <c r="BC7" s="164"/>
      <c r="BD7" s="164"/>
      <c r="BE7" s="164"/>
      <c r="BF7" s="164"/>
      <c r="BG7" s="164"/>
      <c r="BH7" s="164"/>
      <c r="BI7" s="164"/>
      <c r="BJ7" s="164"/>
      <c r="BK7" s="164"/>
    </row>
    <row r="8" spans="1:63" x14ac:dyDescent="0.25">
      <c r="A8" s="161">
        <v>6</v>
      </c>
      <c r="B8" s="162">
        <v>1.0061E-2</v>
      </c>
      <c r="C8" s="162">
        <v>8.9230000000000004E-3</v>
      </c>
      <c r="D8" s="162">
        <v>5.9049999999999997E-3</v>
      </c>
      <c r="E8" s="162">
        <v>4.6189999999999998E-3</v>
      </c>
      <c r="F8" s="162">
        <v>4.1590000000000004E-3</v>
      </c>
      <c r="G8" s="162">
        <v>4.4920000000000003E-3</v>
      </c>
      <c r="H8" s="162">
        <v>5.2789999999999998E-3</v>
      </c>
      <c r="I8" s="162">
        <v>5.4200000000000003E-3</v>
      </c>
      <c r="J8" s="162">
        <v>6.4200000000000004E-3</v>
      </c>
      <c r="K8" s="162">
        <v>7.4359999999999999E-3</v>
      </c>
      <c r="L8" s="162">
        <v>8.4540000000000014E-3</v>
      </c>
      <c r="M8" s="162">
        <v>9.4709999999999985E-3</v>
      </c>
      <c r="N8" s="162">
        <v>1.008E-2</v>
      </c>
      <c r="O8" s="162">
        <v>1.0486000000000001E-2</v>
      </c>
      <c r="P8" s="162">
        <v>1.1497E-2</v>
      </c>
      <c r="Q8" s="162">
        <v>1.3506000000000001E-2</v>
      </c>
      <c r="R8" s="162">
        <v>1.5493999999999999E-2</v>
      </c>
      <c r="S8" s="161">
        <v>6</v>
      </c>
      <c r="T8" s="163">
        <v>1.0253E-2</v>
      </c>
      <c r="U8" s="163">
        <v>9.2340000000000009E-3</v>
      </c>
      <c r="V8" s="163">
        <v>6.1370000000000001E-3</v>
      </c>
      <c r="W8" s="163">
        <v>4.7920000000000003E-3</v>
      </c>
      <c r="X8" s="163">
        <v>4.1619999999999999E-3</v>
      </c>
      <c r="Y8" s="163">
        <v>4.3270000000000001E-3</v>
      </c>
      <c r="Z8" s="163">
        <v>5.0490000000000005E-3</v>
      </c>
      <c r="AA8" s="163">
        <v>5.1809999999999998E-3</v>
      </c>
      <c r="AB8" s="163">
        <v>6.1549999999999999E-3</v>
      </c>
      <c r="AC8" s="163">
        <v>7.1760000000000001E-3</v>
      </c>
      <c r="AD8" s="163">
        <v>8.2050000000000005E-3</v>
      </c>
      <c r="AE8" s="163">
        <v>9.2350000000000002E-3</v>
      </c>
      <c r="AF8" s="163">
        <v>9.8530000000000006E-3</v>
      </c>
      <c r="AG8" s="163">
        <v>1.0265E-2</v>
      </c>
      <c r="AH8" s="163">
        <v>1.1293000000000001E-2</v>
      </c>
      <c r="AI8" s="163">
        <v>1.3338999999999998E-2</v>
      </c>
      <c r="AJ8" s="163">
        <v>1.5368000000000001E-2</v>
      </c>
      <c r="AK8" s="161">
        <v>6</v>
      </c>
      <c r="AL8" s="163">
        <v>1.0318000000000001E-2</v>
      </c>
      <c r="AM8" s="163">
        <v>9.4269999999999996E-3</v>
      </c>
      <c r="AN8" s="163">
        <v>6.3429999999999997E-3</v>
      </c>
      <c r="AO8" s="163">
        <v>4.9750000000000003E-3</v>
      </c>
      <c r="AP8" s="163">
        <v>4.2770000000000004E-3</v>
      </c>
      <c r="AQ8" s="163">
        <v>4.3030000000000004E-3</v>
      </c>
      <c r="AR8" s="163">
        <v>4.9369999999999995E-3</v>
      </c>
      <c r="AS8" s="163">
        <v>5.0549999999999996E-3</v>
      </c>
      <c r="AT8" s="163">
        <v>5.9619999999999994E-3</v>
      </c>
      <c r="AU8" s="163">
        <v>6.9560000000000004E-3</v>
      </c>
      <c r="AV8" s="163">
        <v>7.9680000000000011E-3</v>
      </c>
      <c r="AW8" s="164">
        <v>8.9849999999999999E-3</v>
      </c>
      <c r="AX8" s="164">
        <v>9.5969999999999996E-3</v>
      </c>
      <c r="AY8" s="164">
        <v>1.0005E-2</v>
      </c>
      <c r="AZ8" s="164">
        <v>1.1025E-2</v>
      </c>
      <c r="BA8" s="164">
        <v>1.3058000000000002E-2</v>
      </c>
      <c r="BB8" s="164">
        <v>1.5077000000000002E-2</v>
      </c>
      <c r="BC8" s="164"/>
      <c r="BD8" s="164"/>
      <c r="BE8" s="164"/>
      <c r="BF8" s="164"/>
      <c r="BG8" s="164"/>
      <c r="BH8" s="164"/>
      <c r="BI8" s="164"/>
      <c r="BJ8" s="164"/>
      <c r="BK8" s="164"/>
    </row>
    <row r="9" spans="1:63" x14ac:dyDescent="0.25">
      <c r="A9" s="161">
        <v>7</v>
      </c>
      <c r="B9" s="162">
        <v>9.6349999999999995E-3</v>
      </c>
      <c r="C9" s="162">
        <v>8.7209999999999996E-3</v>
      </c>
      <c r="D9" s="162">
        <v>6.1159999999999999E-3</v>
      </c>
      <c r="E9" s="162">
        <v>4.9849999999999998E-3</v>
      </c>
      <c r="F9" s="162">
        <v>4.5909999999999996E-3</v>
      </c>
      <c r="G9" s="162">
        <v>4.8770000000000003E-3</v>
      </c>
      <c r="H9" s="162">
        <v>5.5360000000000001E-3</v>
      </c>
      <c r="I9" s="162">
        <v>5.6509999999999998E-3</v>
      </c>
      <c r="J9" s="162">
        <v>6.4629999999999991E-3</v>
      </c>
      <c r="K9" s="162">
        <v>7.3019999999999995E-3</v>
      </c>
      <c r="L9" s="162">
        <v>8.1679999999999999E-3</v>
      </c>
      <c r="M9" s="162">
        <v>9.0540000000000013E-3</v>
      </c>
      <c r="N9" s="162">
        <v>9.5909999999999988E-3</v>
      </c>
      <c r="O9" s="162">
        <v>9.9500000000000005E-3</v>
      </c>
      <c r="P9" s="162">
        <v>1.0851000000000001E-2</v>
      </c>
      <c r="Q9" s="162">
        <v>1.2651000000000001E-2</v>
      </c>
      <c r="R9" s="162">
        <v>1.4440999999999999E-2</v>
      </c>
      <c r="S9" s="161">
        <v>7</v>
      </c>
      <c r="T9" s="163">
        <v>9.7549999999999998E-3</v>
      </c>
      <c r="U9" s="163">
        <v>8.9689999999999995E-3</v>
      </c>
      <c r="V9" s="163">
        <v>6.3159999999999996E-3</v>
      </c>
      <c r="W9" s="163">
        <v>5.1409999999999997E-3</v>
      </c>
      <c r="X9" s="163">
        <v>4.5989999999999998E-3</v>
      </c>
      <c r="Y9" s="163">
        <v>4.7390000000000002E-3</v>
      </c>
      <c r="Z9" s="163">
        <v>5.3470000000000002E-3</v>
      </c>
      <c r="AA9" s="163">
        <v>5.457E-3</v>
      </c>
      <c r="AB9" s="163">
        <v>6.2480000000000001E-3</v>
      </c>
      <c r="AC9" s="163">
        <v>7.0870000000000004E-3</v>
      </c>
      <c r="AD9" s="163">
        <v>7.9590000000000008E-3</v>
      </c>
      <c r="AE9" s="163">
        <v>8.8529999999999998E-3</v>
      </c>
      <c r="AF9" s="163">
        <v>9.3959999999999998E-3</v>
      </c>
      <c r="AG9" s="163">
        <v>9.7599999999999996E-3</v>
      </c>
      <c r="AH9" s="163">
        <v>1.0673E-2</v>
      </c>
      <c r="AI9" s="163">
        <v>1.2501999999999999E-2</v>
      </c>
      <c r="AJ9" s="163">
        <v>1.4322E-2</v>
      </c>
      <c r="AK9" s="161">
        <v>7</v>
      </c>
      <c r="AL9" s="163">
        <v>9.8010000000000007E-3</v>
      </c>
      <c r="AM9" s="163">
        <v>9.1319999999999995E-3</v>
      </c>
      <c r="AN9" s="163">
        <v>6.5010000000000007E-3</v>
      </c>
      <c r="AO9" s="163">
        <v>5.3090000000000004E-3</v>
      </c>
      <c r="AP9" s="163">
        <v>4.7079999999999995E-3</v>
      </c>
      <c r="AQ9" s="163">
        <v>4.725E-3</v>
      </c>
      <c r="AR9" s="163">
        <v>5.2560000000000003E-3</v>
      </c>
      <c r="AS9" s="163">
        <v>5.3540000000000003E-3</v>
      </c>
      <c r="AT9" s="163">
        <v>6.0899999999999999E-3</v>
      </c>
      <c r="AU9" s="163">
        <v>6.8989999999999998E-3</v>
      </c>
      <c r="AV9" s="163">
        <v>7.7489999999999998E-3</v>
      </c>
      <c r="AW9" s="164">
        <v>8.6280000000000003E-3</v>
      </c>
      <c r="AX9" s="164">
        <v>9.1629999999999993E-3</v>
      </c>
      <c r="AY9" s="164">
        <v>9.5230000000000002E-3</v>
      </c>
      <c r="AZ9" s="164">
        <v>1.0426000000000001E-2</v>
      </c>
      <c r="BA9" s="164">
        <v>1.2240000000000001E-2</v>
      </c>
      <c r="BB9" s="164">
        <v>1.4048E-2</v>
      </c>
      <c r="BC9" s="164"/>
      <c r="BD9" s="164"/>
      <c r="BE9" s="164"/>
      <c r="BF9" s="164"/>
      <c r="BG9" s="164"/>
      <c r="BH9" s="164"/>
      <c r="BI9" s="164"/>
      <c r="BJ9" s="164"/>
      <c r="BK9" s="164"/>
    </row>
    <row r="10" spans="1:63" x14ac:dyDescent="0.25">
      <c r="A10" s="161">
        <v>8</v>
      </c>
      <c r="B10" s="162">
        <v>9.3670000000000003E-3</v>
      </c>
      <c r="C10" s="162">
        <v>8.6390000000000008E-3</v>
      </c>
      <c r="D10" s="162">
        <v>6.3340000000000002E-3</v>
      </c>
      <c r="E10" s="162">
        <v>5.3170000000000005E-3</v>
      </c>
      <c r="F10" s="162">
        <v>4.9649999999999998E-3</v>
      </c>
      <c r="G10" s="162">
        <v>5.2009999999999999E-3</v>
      </c>
      <c r="H10" s="162">
        <v>5.7469999999999995E-3</v>
      </c>
      <c r="I10" s="162">
        <v>5.842E-3</v>
      </c>
      <c r="J10" s="162">
        <v>6.5030000000000001E-3</v>
      </c>
      <c r="K10" s="162">
        <v>7.1980000000000004E-3</v>
      </c>
      <c r="L10" s="162">
        <v>7.9410000000000001E-3</v>
      </c>
      <c r="M10" s="162">
        <v>8.7209999999999996E-3</v>
      </c>
      <c r="N10" s="162">
        <v>9.2010000000000008E-3</v>
      </c>
      <c r="O10" s="162">
        <v>9.5239999999999995E-3</v>
      </c>
      <c r="P10" s="162">
        <v>1.034E-2</v>
      </c>
      <c r="Q10" s="162">
        <v>1.1984E-2</v>
      </c>
      <c r="R10" s="162">
        <v>1.3627E-2</v>
      </c>
      <c r="S10" s="161">
        <v>8</v>
      </c>
      <c r="T10" s="163">
        <v>9.4219999999999998E-3</v>
      </c>
      <c r="U10" s="163">
        <v>8.8450000000000004E-3</v>
      </c>
      <c r="V10" s="163">
        <v>6.5170000000000002E-3</v>
      </c>
      <c r="W10" s="163">
        <v>5.463E-3</v>
      </c>
      <c r="X10" s="163">
        <v>4.9820000000000003E-3</v>
      </c>
      <c r="Y10" s="163">
        <v>5.091E-3</v>
      </c>
      <c r="Z10" s="163">
        <v>5.5960000000000003E-3</v>
      </c>
      <c r="AA10" s="163">
        <v>5.6849999999999999E-3</v>
      </c>
      <c r="AB10" s="163">
        <v>6.3289999999999996E-3</v>
      </c>
      <c r="AC10" s="163">
        <v>7.0169999999999998E-3</v>
      </c>
      <c r="AD10" s="163">
        <v>7.7549999999999997E-3</v>
      </c>
      <c r="AE10" s="163">
        <v>8.5349999999999992E-3</v>
      </c>
      <c r="AF10" s="163">
        <v>9.0170000000000007E-3</v>
      </c>
      <c r="AG10" s="163">
        <v>9.3419999999999996E-3</v>
      </c>
      <c r="AH10" s="163">
        <v>1.0165E-2</v>
      </c>
      <c r="AI10" s="163">
        <v>1.1826999999999999E-2</v>
      </c>
      <c r="AJ10" s="163">
        <v>1.3491E-2</v>
      </c>
      <c r="AK10" s="161">
        <v>8</v>
      </c>
      <c r="AL10" s="163">
        <v>9.4540000000000006E-3</v>
      </c>
      <c r="AM10" s="163">
        <v>8.9840000000000007E-3</v>
      </c>
      <c r="AN10" s="163">
        <v>6.6889999999999996E-3</v>
      </c>
      <c r="AO10" s="163">
        <v>5.6220000000000003E-3</v>
      </c>
      <c r="AP10" s="163">
        <v>5.0889999999999998E-3</v>
      </c>
      <c r="AQ10" s="163">
        <v>5.0869999999999995E-3</v>
      </c>
      <c r="AR10" s="163">
        <v>5.5240000000000003E-3</v>
      </c>
      <c r="AS10" s="163">
        <v>5.6039999999999996E-3</v>
      </c>
      <c r="AT10" s="163">
        <v>6.1999999999999998E-3</v>
      </c>
      <c r="AU10" s="163">
        <v>6.8569999999999994E-3</v>
      </c>
      <c r="AV10" s="163">
        <v>7.5689999999999993E-3</v>
      </c>
      <c r="AW10" s="164">
        <v>8.3299999999999989E-3</v>
      </c>
      <c r="AX10" s="164">
        <v>8.8019999999999991E-3</v>
      </c>
      <c r="AY10" s="164">
        <v>9.1219999999999999E-3</v>
      </c>
      <c r="AZ10" s="164">
        <v>9.9340000000000001E-3</v>
      </c>
      <c r="BA10" s="164">
        <v>1.158E-2</v>
      </c>
      <c r="BB10" s="164">
        <v>1.3231E-2</v>
      </c>
      <c r="BC10" s="164"/>
      <c r="BD10" s="164"/>
      <c r="BE10" s="164"/>
      <c r="BF10" s="164"/>
      <c r="BG10" s="164"/>
      <c r="BH10" s="164"/>
      <c r="BI10" s="164"/>
      <c r="BJ10" s="164"/>
      <c r="BK10" s="164"/>
    </row>
    <row r="11" spans="1:63" x14ac:dyDescent="0.25">
      <c r="A11" s="161">
        <v>9</v>
      </c>
      <c r="B11" s="162">
        <v>9.2069999999999999E-3</v>
      </c>
      <c r="C11" s="162">
        <v>8.6160000000000004E-3</v>
      </c>
      <c r="D11" s="162">
        <v>6.520999999999999E-3</v>
      </c>
      <c r="E11" s="162">
        <v>5.587E-3</v>
      </c>
      <c r="F11" s="162">
        <v>5.2619999999999993E-3</v>
      </c>
      <c r="G11" s="162">
        <v>5.4510000000000001E-3</v>
      </c>
      <c r="H11" s="162">
        <v>5.9020000000000001E-3</v>
      </c>
      <c r="I11" s="162">
        <v>5.9800000000000001E-3</v>
      </c>
      <c r="J11" s="162">
        <v>6.5250000000000004E-3</v>
      </c>
      <c r="K11" s="162">
        <v>7.1170000000000001E-3</v>
      </c>
      <c r="L11" s="162">
        <v>7.7730000000000004E-3</v>
      </c>
      <c r="M11" s="162">
        <v>8.4829999999999992E-3</v>
      </c>
      <c r="N11" s="162">
        <v>8.9259999999999999E-3</v>
      </c>
      <c r="O11" s="162">
        <v>9.2269999999999991E-3</v>
      </c>
      <c r="P11" s="162">
        <v>9.9889999999999996E-3</v>
      </c>
      <c r="Q11" s="162">
        <v>1.1535999999999999E-2</v>
      </c>
      <c r="R11" s="162">
        <v>1.3086000000000002E-2</v>
      </c>
      <c r="S11" s="161">
        <v>9</v>
      </c>
      <c r="T11" s="163">
        <v>9.1979999999999996E-3</v>
      </c>
      <c r="U11" s="163">
        <v>8.7840000000000001E-3</v>
      </c>
      <c r="V11" s="163">
        <v>6.6889999999999996E-3</v>
      </c>
      <c r="W11" s="163">
        <v>5.7260000000000002E-3</v>
      </c>
      <c r="X11" s="163">
        <v>5.2880000000000002E-3</v>
      </c>
      <c r="Y11" s="163">
        <v>5.365E-3</v>
      </c>
      <c r="Z11" s="163">
        <v>5.7799999999999995E-3</v>
      </c>
      <c r="AA11" s="163">
        <v>5.8529999999999997E-3</v>
      </c>
      <c r="AB11" s="163">
        <v>6.3819999999999997E-3</v>
      </c>
      <c r="AC11" s="163">
        <v>6.9599999999999992E-3</v>
      </c>
      <c r="AD11" s="163">
        <v>7.6040000000000005E-3</v>
      </c>
      <c r="AE11" s="163">
        <v>8.3060000000000009E-3</v>
      </c>
      <c r="AF11" s="163">
        <v>8.7469999999999996E-3</v>
      </c>
      <c r="AG11" s="163">
        <v>9.0469999999999995E-3</v>
      </c>
      <c r="AH11" s="163">
        <v>9.8099999999999993E-3</v>
      </c>
      <c r="AI11" s="163">
        <v>1.1364000000000001E-2</v>
      </c>
      <c r="AJ11" s="163">
        <v>1.2925000000000001E-2</v>
      </c>
      <c r="AK11" s="161">
        <v>9</v>
      </c>
      <c r="AL11" s="163">
        <v>9.2200000000000008E-3</v>
      </c>
      <c r="AM11" s="163">
        <v>8.9060000000000007E-3</v>
      </c>
      <c r="AN11" s="163">
        <v>6.8510000000000003E-3</v>
      </c>
      <c r="AO11" s="163">
        <v>5.8789999999999997E-3</v>
      </c>
      <c r="AP11" s="163">
        <v>5.3939999999999995E-3</v>
      </c>
      <c r="AQ11" s="163">
        <v>5.3729999999999993E-3</v>
      </c>
      <c r="AR11" s="163">
        <v>5.7250000000000001E-3</v>
      </c>
      <c r="AS11" s="163">
        <v>5.79E-3</v>
      </c>
      <c r="AT11" s="163">
        <v>6.2759999999999995E-3</v>
      </c>
      <c r="AU11" s="163">
        <v>6.8209999999999998E-3</v>
      </c>
      <c r="AV11" s="163">
        <v>7.4359999999999999E-3</v>
      </c>
      <c r="AW11" s="164">
        <v>8.1150000000000007E-3</v>
      </c>
      <c r="AX11" s="164">
        <v>8.5459999999999998E-3</v>
      </c>
      <c r="AY11" s="164">
        <v>8.8400000000000006E-3</v>
      </c>
      <c r="AZ11" s="164">
        <v>9.5909999999999988E-3</v>
      </c>
      <c r="BA11" s="164">
        <v>1.1129E-2</v>
      </c>
      <c r="BB11" s="164">
        <v>1.2679000000000001E-2</v>
      </c>
      <c r="BC11" s="164"/>
      <c r="BD11" s="164"/>
      <c r="BE11" s="164"/>
      <c r="BF11" s="164"/>
      <c r="BG11" s="164"/>
      <c r="BH11" s="164"/>
      <c r="BI11" s="164"/>
      <c r="BJ11" s="164"/>
      <c r="BK11" s="164"/>
    </row>
    <row r="12" spans="1:63" x14ac:dyDescent="0.25">
      <c r="A12" s="161">
        <v>10</v>
      </c>
      <c r="B12" s="162">
        <v>9.1750000000000009E-3</v>
      </c>
      <c r="C12" s="162">
        <v>8.6689999999999996E-3</v>
      </c>
      <c r="D12" s="162">
        <v>6.6989999999999992E-3</v>
      </c>
      <c r="E12" s="162">
        <v>5.8209999999999998E-3</v>
      </c>
      <c r="F12" s="162">
        <v>5.5110000000000003E-3</v>
      </c>
      <c r="G12" s="162">
        <v>5.6560000000000004E-3</v>
      </c>
      <c r="H12" s="162">
        <v>6.0200000000000002E-3</v>
      </c>
      <c r="I12" s="162">
        <v>6.084E-3</v>
      </c>
      <c r="J12" s="162">
        <v>6.5349999999999991E-3</v>
      </c>
      <c r="K12" s="162">
        <v>7.0489999999999997E-3</v>
      </c>
      <c r="L12" s="162">
        <v>7.6499999999999997E-3</v>
      </c>
      <c r="M12" s="162">
        <v>8.320000000000001E-3</v>
      </c>
      <c r="N12" s="162">
        <v>8.744E-3</v>
      </c>
      <c r="O12" s="162">
        <v>9.0329999999999994E-3</v>
      </c>
      <c r="P12" s="162">
        <v>9.7700000000000009E-3</v>
      </c>
      <c r="Q12" s="162">
        <v>1.1273999999999999E-2</v>
      </c>
      <c r="R12" s="162">
        <v>1.2784E-2</v>
      </c>
      <c r="S12" s="161">
        <v>10</v>
      </c>
      <c r="T12" s="163">
        <v>9.1540000000000007E-3</v>
      </c>
      <c r="U12" s="163">
        <v>8.8389999999999996E-3</v>
      </c>
      <c r="V12" s="163">
        <v>6.8690000000000001E-3</v>
      </c>
      <c r="W12" s="163">
        <v>5.9630000000000004E-3</v>
      </c>
      <c r="X12" s="163">
        <v>5.5509999999999995E-3</v>
      </c>
      <c r="Y12" s="163">
        <v>5.594E-3</v>
      </c>
      <c r="Z12" s="163">
        <v>5.9229999999999994E-3</v>
      </c>
      <c r="AA12" s="163">
        <v>5.9820000000000003E-3</v>
      </c>
      <c r="AB12" s="163">
        <v>6.4140000000000004E-3</v>
      </c>
      <c r="AC12" s="163">
        <v>6.9109999999999996E-3</v>
      </c>
      <c r="AD12" s="163">
        <v>7.4999999999999997E-3</v>
      </c>
      <c r="AE12" s="163">
        <v>8.1670000000000006E-3</v>
      </c>
      <c r="AF12" s="163">
        <v>8.5929999999999999E-3</v>
      </c>
      <c r="AG12" s="163">
        <v>8.8839999999999995E-3</v>
      </c>
      <c r="AH12" s="163">
        <v>9.6290000000000004E-3</v>
      </c>
      <c r="AI12" s="163">
        <v>1.1153E-2</v>
      </c>
      <c r="AJ12" s="163">
        <v>1.2685999999999999E-2</v>
      </c>
      <c r="AK12" s="161">
        <v>10</v>
      </c>
      <c r="AL12" s="163">
        <v>9.1700000000000011E-3</v>
      </c>
      <c r="AM12" s="163">
        <v>8.9530000000000009E-3</v>
      </c>
      <c r="AN12" s="163">
        <v>7.0290000000000005E-3</v>
      </c>
      <c r="AO12" s="163">
        <v>6.1149999999999998E-3</v>
      </c>
      <c r="AP12" s="163">
        <v>5.6619999999999995E-3</v>
      </c>
      <c r="AQ12" s="163">
        <v>5.6150000000000002E-3</v>
      </c>
      <c r="AR12" s="163">
        <v>5.8859999999999997E-3</v>
      </c>
      <c r="AS12" s="163">
        <v>5.9369999999999996E-3</v>
      </c>
      <c r="AT12" s="163">
        <v>6.326E-3</v>
      </c>
      <c r="AU12" s="163">
        <v>6.7870000000000005E-3</v>
      </c>
      <c r="AV12" s="163">
        <v>7.3409999999999994E-3</v>
      </c>
      <c r="AW12" s="164">
        <v>7.9830000000000005E-3</v>
      </c>
      <c r="AX12" s="164">
        <v>8.398000000000001E-3</v>
      </c>
      <c r="AY12" s="164">
        <v>8.6829999999999997E-3</v>
      </c>
      <c r="AZ12" s="164">
        <v>9.417E-3</v>
      </c>
      <c r="BA12" s="164">
        <v>1.0926E-2</v>
      </c>
      <c r="BB12" s="164">
        <v>1.2449999999999999E-2</v>
      </c>
      <c r="BC12" s="164"/>
      <c r="BD12" s="164"/>
      <c r="BE12" s="164"/>
      <c r="BF12" s="164"/>
      <c r="BG12" s="164"/>
      <c r="BH12" s="164"/>
      <c r="BI12" s="164"/>
      <c r="BJ12" s="164"/>
      <c r="BK12" s="164"/>
    </row>
    <row r="13" spans="1:63" x14ac:dyDescent="0.25">
      <c r="A13" s="161">
        <v>12</v>
      </c>
      <c r="B13" s="162">
        <v>8.712000000000001E-3</v>
      </c>
      <c r="C13" s="162">
        <v>8.4530000000000004E-3</v>
      </c>
      <c r="D13" s="162">
        <v>6.8629999999999993E-3</v>
      </c>
      <c r="E13" s="162">
        <v>6.1209999999999997E-3</v>
      </c>
      <c r="F13" s="162">
        <v>5.8529999999999997E-3</v>
      </c>
      <c r="G13" s="162">
        <v>5.9450000000000006E-3</v>
      </c>
      <c r="H13" s="162">
        <v>6.1999999999999998E-3</v>
      </c>
      <c r="I13" s="162">
        <v>6.2430000000000003E-3</v>
      </c>
      <c r="J13" s="162">
        <v>6.5469999999999999E-3</v>
      </c>
      <c r="K13" s="162">
        <v>6.8890000000000002E-3</v>
      </c>
      <c r="L13" s="162">
        <v>7.2959999999999995E-3</v>
      </c>
      <c r="M13" s="162">
        <v>7.7689999999999999E-3</v>
      </c>
      <c r="N13" s="162">
        <v>8.0800000000000004E-3</v>
      </c>
      <c r="O13" s="162">
        <v>8.2979999999999998E-3</v>
      </c>
      <c r="P13" s="162">
        <v>8.8690000000000001E-3</v>
      </c>
      <c r="Q13" s="162">
        <v>1.0094000000000001E-2</v>
      </c>
      <c r="R13" s="162">
        <v>1.1375E-2</v>
      </c>
      <c r="S13" s="161">
        <v>12</v>
      </c>
      <c r="T13" s="163">
        <v>8.5979999999999997E-3</v>
      </c>
      <c r="U13" s="163">
        <v>8.5540000000000008E-3</v>
      </c>
      <c r="V13" s="163">
        <v>6.9950000000000003E-3</v>
      </c>
      <c r="W13" s="163">
        <v>6.2380000000000005E-3</v>
      </c>
      <c r="X13" s="163">
        <v>5.8909999999999995E-3</v>
      </c>
      <c r="Y13" s="163">
        <v>5.9039999999999995E-3</v>
      </c>
      <c r="Z13" s="163">
        <v>6.1320000000000003E-3</v>
      </c>
      <c r="AA13" s="163">
        <v>6.1729999999999997E-3</v>
      </c>
      <c r="AB13" s="163">
        <v>6.4680000000000007E-3</v>
      </c>
      <c r="AC13" s="163">
        <v>6.7989999999999995E-3</v>
      </c>
      <c r="AD13" s="163">
        <v>7.1939999999999999E-3</v>
      </c>
      <c r="AE13" s="163">
        <v>7.6549999999999995E-3</v>
      </c>
      <c r="AF13" s="163">
        <v>7.9609999999999993E-3</v>
      </c>
      <c r="AG13" s="163">
        <v>8.175E-3</v>
      </c>
      <c r="AH13" s="163">
        <v>8.7400000000000012E-3</v>
      </c>
      <c r="AI13" s="163">
        <v>9.9629999999999996E-3</v>
      </c>
      <c r="AJ13" s="163">
        <v>1.125E-2</v>
      </c>
      <c r="AK13" s="161">
        <v>12</v>
      </c>
      <c r="AL13" s="163">
        <v>8.601000000000001E-3</v>
      </c>
      <c r="AM13" s="163">
        <v>8.633E-3</v>
      </c>
      <c r="AN13" s="163">
        <v>7.1310000000000002E-3</v>
      </c>
      <c r="AO13" s="163">
        <v>6.3720000000000001E-3</v>
      </c>
      <c r="AP13" s="163">
        <v>5.9930000000000001E-3</v>
      </c>
      <c r="AQ13" s="163">
        <v>5.9329999999999999E-3</v>
      </c>
      <c r="AR13" s="163">
        <v>6.1130000000000004E-3</v>
      </c>
      <c r="AS13" s="163">
        <v>6.1479999999999998E-3</v>
      </c>
      <c r="AT13" s="163">
        <v>6.411E-3</v>
      </c>
      <c r="AU13" s="163">
        <v>6.7169999999999999E-3</v>
      </c>
      <c r="AV13" s="163">
        <v>7.0849999999999993E-3</v>
      </c>
      <c r="AW13" s="164">
        <v>7.5230000000000002E-3</v>
      </c>
      <c r="AX13" s="164">
        <v>7.8150000000000008E-3</v>
      </c>
      <c r="AY13" s="164">
        <v>8.0219999999999996E-3</v>
      </c>
      <c r="AZ13" s="164">
        <v>8.5699999999999995E-3</v>
      </c>
      <c r="BA13" s="164">
        <v>9.7680000000000006E-3</v>
      </c>
      <c r="BB13" s="164">
        <v>1.1039E-2</v>
      </c>
      <c r="BC13" s="164"/>
      <c r="BD13" s="164"/>
      <c r="BE13" s="164"/>
      <c r="BF13" s="164"/>
      <c r="BG13" s="164"/>
      <c r="BH13" s="164"/>
      <c r="BI13" s="164"/>
      <c r="BJ13" s="164"/>
      <c r="BK13" s="164"/>
    </row>
    <row r="14" spans="1:63" x14ac:dyDescent="0.25">
      <c r="A14" s="161">
        <v>15</v>
      </c>
      <c r="B14" s="162">
        <v>9.0170000000000007E-3</v>
      </c>
      <c r="C14" s="162">
        <v>8.8100000000000001E-3</v>
      </c>
      <c r="D14" s="162">
        <v>7.2620000000000002E-3</v>
      </c>
      <c r="E14" s="162">
        <v>6.5640000000000004E-3</v>
      </c>
      <c r="F14" s="162">
        <v>6.2919999999999998E-3</v>
      </c>
      <c r="G14" s="162">
        <v>6.2919999999999998E-3</v>
      </c>
      <c r="H14" s="162">
        <v>6.3759999999999997E-3</v>
      </c>
      <c r="I14" s="162">
        <v>6.391E-3</v>
      </c>
      <c r="J14" s="162">
        <v>6.5120000000000004E-3</v>
      </c>
      <c r="K14" s="162">
        <v>6.7069999999999994E-3</v>
      </c>
      <c r="L14" s="162">
        <v>7.0230000000000006E-3</v>
      </c>
      <c r="M14" s="162">
        <v>7.4580000000000002E-3</v>
      </c>
      <c r="N14" s="162">
        <v>7.7609999999999997E-3</v>
      </c>
      <c r="O14" s="162">
        <v>7.9760000000000005E-3</v>
      </c>
      <c r="P14" s="162">
        <v>8.5500000000000003E-3</v>
      </c>
      <c r="Q14" s="162">
        <v>9.7879999999999998E-3</v>
      </c>
      <c r="R14" s="162">
        <v>1.1079E-2</v>
      </c>
      <c r="S14" s="161">
        <v>15</v>
      </c>
      <c r="T14" s="163">
        <v>8.8709999999999987E-3</v>
      </c>
      <c r="U14" s="163">
        <v>8.9409999999999993E-3</v>
      </c>
      <c r="V14" s="163">
        <v>7.417E-3</v>
      </c>
      <c r="W14" s="163">
        <v>6.7029999999999998E-3</v>
      </c>
      <c r="X14" s="163">
        <v>6.3709999999999999E-3</v>
      </c>
      <c r="Y14" s="163">
        <v>6.306E-3</v>
      </c>
      <c r="Z14" s="163">
        <v>6.3619999999999996E-3</v>
      </c>
      <c r="AA14" s="163">
        <v>6.3740000000000003E-3</v>
      </c>
      <c r="AB14" s="163">
        <v>6.4780000000000003E-3</v>
      </c>
      <c r="AC14" s="163">
        <v>6.6459999999999991E-3</v>
      </c>
      <c r="AD14" s="163">
        <v>6.9329999999999999E-3</v>
      </c>
      <c r="AE14" s="163">
        <v>7.345E-3</v>
      </c>
      <c r="AF14" s="163">
        <v>7.640000000000001E-3</v>
      </c>
      <c r="AG14" s="163">
        <v>7.8519999999999996E-3</v>
      </c>
      <c r="AH14" s="163">
        <v>8.4209999999999997E-3</v>
      </c>
      <c r="AI14" s="163">
        <v>9.6629999999999997E-3</v>
      </c>
      <c r="AJ14" s="163">
        <v>1.0966999999999999E-2</v>
      </c>
      <c r="AK14" s="161">
        <v>15</v>
      </c>
      <c r="AL14" s="163">
        <v>8.8830000000000003E-3</v>
      </c>
      <c r="AM14" s="163">
        <v>9.0229999999999998E-3</v>
      </c>
      <c r="AN14" s="163">
        <v>7.559999999999999E-3</v>
      </c>
      <c r="AO14" s="163">
        <v>6.8469999999999998E-3</v>
      </c>
      <c r="AP14" s="163">
        <v>6.490000000000001E-3</v>
      </c>
      <c r="AQ14" s="163">
        <v>6.3670000000000003E-3</v>
      </c>
      <c r="AR14" s="163">
        <v>6.3819999999999997E-3</v>
      </c>
      <c r="AS14" s="163">
        <v>6.3889999999999997E-3</v>
      </c>
      <c r="AT14" s="163">
        <v>6.4629999999999991E-3</v>
      </c>
      <c r="AU14" s="163">
        <v>6.5989999999999998E-3</v>
      </c>
      <c r="AV14" s="163">
        <v>6.8459999999999997E-3</v>
      </c>
      <c r="AW14" s="164">
        <v>7.2230000000000003E-3</v>
      </c>
      <c r="AX14" s="164">
        <v>7.5010000000000007E-3</v>
      </c>
      <c r="AY14" s="164">
        <v>7.7040000000000008E-3</v>
      </c>
      <c r="AZ14" s="164">
        <v>8.2550000000000002E-3</v>
      </c>
      <c r="BA14" s="164">
        <v>9.476E-3</v>
      </c>
      <c r="BB14" s="164">
        <v>1.0768999999999999E-2</v>
      </c>
      <c r="BC14" s="164"/>
      <c r="BD14" s="164"/>
      <c r="BE14" s="164"/>
      <c r="BF14" s="164"/>
      <c r="BG14" s="164"/>
      <c r="BH14" s="164"/>
      <c r="BI14" s="164"/>
      <c r="BJ14" s="164"/>
      <c r="BK14" s="164"/>
    </row>
    <row r="15" spans="1:63" x14ac:dyDescent="0.25">
      <c r="A15" s="161">
        <v>20</v>
      </c>
      <c r="B15" s="162">
        <v>7.7120000000000001E-3</v>
      </c>
      <c r="C15" s="162">
        <v>7.7689999999999999E-3</v>
      </c>
      <c r="D15" s="162">
        <v>6.8989999999999998E-3</v>
      </c>
      <c r="E15" s="162">
        <v>6.4580000000000002E-3</v>
      </c>
      <c r="F15" s="162">
        <v>6.2849999999999998E-3</v>
      </c>
      <c r="G15" s="162">
        <v>6.2940000000000001E-3</v>
      </c>
      <c r="H15" s="162">
        <v>6.3689999999999997E-3</v>
      </c>
      <c r="I15" s="162">
        <v>6.3819999999999997E-3</v>
      </c>
      <c r="J15" s="162">
        <v>6.4909999999999994E-3</v>
      </c>
      <c r="K15" s="162">
        <v>6.6530000000000001E-3</v>
      </c>
      <c r="L15" s="162">
        <v>6.8969999999999995E-3</v>
      </c>
      <c r="M15" s="162">
        <v>7.2159999999999993E-3</v>
      </c>
      <c r="N15" s="162">
        <v>7.4329999999999995E-3</v>
      </c>
      <c r="O15" s="162">
        <v>7.5870000000000009E-3</v>
      </c>
      <c r="P15" s="162">
        <v>7.9920000000000008E-3</v>
      </c>
      <c r="Q15" s="162">
        <v>8.8680000000000009E-3</v>
      </c>
      <c r="R15" s="162">
        <v>9.7999999999999997E-3</v>
      </c>
      <c r="S15" s="161">
        <v>20</v>
      </c>
      <c r="T15" s="163">
        <v>7.5469999999999999E-3</v>
      </c>
      <c r="U15" s="163">
        <v>7.843000000000001E-3</v>
      </c>
      <c r="V15" s="163">
        <v>6.9959999999999996E-3</v>
      </c>
      <c r="W15" s="163">
        <v>6.5469999999999999E-3</v>
      </c>
      <c r="X15" s="163">
        <v>6.3330000000000001E-3</v>
      </c>
      <c r="Y15" s="163">
        <v>6.2979999999999998E-3</v>
      </c>
      <c r="Z15" s="163">
        <v>6.3530000000000001E-3</v>
      </c>
      <c r="AA15" s="163">
        <v>6.365E-3</v>
      </c>
      <c r="AB15" s="163">
        <v>6.4609999999999997E-3</v>
      </c>
      <c r="AC15" s="163">
        <v>6.6049999999999998E-3</v>
      </c>
      <c r="AD15" s="163">
        <v>6.8300000000000001E-3</v>
      </c>
      <c r="AE15" s="163">
        <v>7.1340000000000006E-3</v>
      </c>
      <c r="AF15" s="163">
        <v>7.3470000000000002E-3</v>
      </c>
      <c r="AG15" s="163">
        <v>7.4980000000000003E-3</v>
      </c>
      <c r="AH15" s="163">
        <v>7.9000000000000008E-3</v>
      </c>
      <c r="AI15" s="163">
        <v>8.7760000000000008E-3</v>
      </c>
      <c r="AJ15" s="163">
        <v>9.7140000000000004E-3</v>
      </c>
      <c r="AK15" s="161">
        <v>20</v>
      </c>
      <c r="AL15" s="163">
        <v>7.5569999999999995E-3</v>
      </c>
      <c r="AM15" s="163">
        <v>7.8810000000000009E-3</v>
      </c>
      <c r="AN15" s="163">
        <v>7.084E-3</v>
      </c>
      <c r="AO15" s="163">
        <v>6.6370000000000005E-3</v>
      </c>
      <c r="AP15" s="163">
        <v>6.4079999999999996E-3</v>
      </c>
      <c r="AQ15" s="163">
        <v>6.3340000000000002E-3</v>
      </c>
      <c r="AR15" s="163">
        <v>6.3600000000000002E-3</v>
      </c>
      <c r="AS15" s="163">
        <v>6.3680000000000004E-3</v>
      </c>
      <c r="AT15" s="163">
        <v>6.4419999999999998E-3</v>
      </c>
      <c r="AU15" s="163">
        <v>6.5629999999999994E-3</v>
      </c>
      <c r="AV15" s="163">
        <v>6.7609999999999996E-3</v>
      </c>
      <c r="AW15" s="164">
        <v>7.0439999999999999E-3</v>
      </c>
      <c r="AX15" s="164">
        <v>7.245999999999999E-3</v>
      </c>
      <c r="AY15" s="164">
        <v>7.391E-3</v>
      </c>
      <c r="AZ15" s="164">
        <v>7.781999999999999E-3</v>
      </c>
      <c r="BA15" s="164">
        <v>8.6420000000000004E-3</v>
      </c>
      <c r="BB15" s="164">
        <v>9.5670000000000009E-3</v>
      </c>
      <c r="BC15" s="164"/>
      <c r="BD15" s="164"/>
      <c r="BE15" s="164"/>
      <c r="BF15" s="164"/>
      <c r="BG15" s="164"/>
      <c r="BH15" s="164"/>
      <c r="BI15" s="164"/>
      <c r="BJ15" s="164"/>
      <c r="BK15" s="164"/>
    </row>
    <row r="16" spans="1:63" x14ac:dyDescent="0.25">
      <c r="A16" s="161">
        <v>25</v>
      </c>
      <c r="B16" s="162">
        <v>6.9129999999999999E-3</v>
      </c>
      <c r="C16" s="162">
        <v>7.1790000000000005E-3</v>
      </c>
      <c r="D16" s="162">
        <v>6.7029999999999998E-3</v>
      </c>
      <c r="E16" s="162">
        <v>6.4029999999999998E-3</v>
      </c>
      <c r="F16" s="162">
        <v>6.2840000000000005E-3</v>
      </c>
      <c r="G16" s="162">
        <v>6.2979999999999998E-3</v>
      </c>
      <c r="H16" s="162">
        <v>6.3689999999999997E-3</v>
      </c>
      <c r="I16" s="162">
        <v>6.3819999999999997E-3</v>
      </c>
      <c r="J16" s="162">
        <v>6.4840000000000002E-3</v>
      </c>
      <c r="K16" s="162">
        <v>6.6310000000000006E-3</v>
      </c>
      <c r="L16" s="162">
        <v>6.842E-3</v>
      </c>
      <c r="M16" s="162">
        <v>7.1090000000000007E-3</v>
      </c>
      <c r="N16" s="162">
        <v>7.2900000000000005E-3</v>
      </c>
      <c r="O16" s="162">
        <v>7.4159999999999998E-3</v>
      </c>
      <c r="P16" s="162">
        <v>7.7480000000000005E-3</v>
      </c>
      <c r="Q16" s="162">
        <v>8.463E-3</v>
      </c>
      <c r="R16" s="162">
        <v>9.2230000000000003E-3</v>
      </c>
      <c r="S16" s="161">
        <v>25</v>
      </c>
      <c r="T16" s="163">
        <v>6.7099999999999998E-3</v>
      </c>
      <c r="U16" s="163">
        <v>7.2150000000000009E-3</v>
      </c>
      <c r="V16" s="163">
        <v>6.7680000000000006E-3</v>
      </c>
      <c r="W16" s="163">
        <v>6.4640000000000001E-3</v>
      </c>
      <c r="X16" s="163">
        <v>6.3149999999999994E-3</v>
      </c>
      <c r="Y16" s="163">
        <v>6.2969999999999996E-3</v>
      </c>
      <c r="Z16" s="163">
        <v>6.352E-3</v>
      </c>
      <c r="AA16" s="163">
        <v>6.3630000000000006E-3</v>
      </c>
      <c r="AB16" s="163">
        <v>6.4549999999999998E-3</v>
      </c>
      <c r="AC16" s="163">
        <v>6.5870000000000008E-3</v>
      </c>
      <c r="AD16" s="163">
        <v>6.783E-3</v>
      </c>
      <c r="AE16" s="163">
        <v>7.0400000000000003E-3</v>
      </c>
      <c r="AF16" s="163">
        <v>7.2159999999999993E-3</v>
      </c>
      <c r="AG16" s="163">
        <v>7.3409999999999994E-3</v>
      </c>
      <c r="AH16" s="163">
        <v>7.6700000000000006E-3</v>
      </c>
      <c r="AI16" s="163">
        <v>8.3840000000000008E-3</v>
      </c>
      <c r="AJ16" s="163">
        <v>9.1470000000000006E-3</v>
      </c>
      <c r="AK16" s="161">
        <v>25</v>
      </c>
      <c r="AL16" s="163">
        <v>6.7029999999999998E-3</v>
      </c>
      <c r="AM16" s="163">
        <v>7.2180000000000005E-3</v>
      </c>
      <c r="AN16" s="163">
        <v>6.8239999999999993E-3</v>
      </c>
      <c r="AO16" s="163">
        <v>6.5260000000000006E-3</v>
      </c>
      <c r="AP16" s="163">
        <v>6.3670000000000003E-3</v>
      </c>
      <c r="AQ16" s="163">
        <v>6.3200000000000001E-3</v>
      </c>
      <c r="AR16" s="163">
        <v>6.3530000000000001E-3</v>
      </c>
      <c r="AS16" s="163">
        <v>6.3610000000000003E-3</v>
      </c>
      <c r="AT16" s="163">
        <v>6.4359999999999999E-3</v>
      </c>
      <c r="AU16" s="163">
        <v>6.5500000000000003E-3</v>
      </c>
      <c r="AV16" s="163">
        <v>6.7250000000000001E-3</v>
      </c>
      <c r="AW16" s="163">
        <v>6.966E-3</v>
      </c>
      <c r="AX16" s="163">
        <v>7.1349999999999998E-3</v>
      </c>
      <c r="AY16" s="163">
        <v>7.2560000000000003E-3</v>
      </c>
      <c r="AZ16" s="163">
        <v>7.5769999999999995E-3</v>
      </c>
      <c r="BA16" s="163">
        <v>8.2810000000000002E-3</v>
      </c>
      <c r="BB16" s="163">
        <v>9.0360000000000006E-3</v>
      </c>
    </row>
    <row r="17" spans="1:70" x14ac:dyDescent="0.25">
      <c r="A17" s="161">
        <v>30</v>
      </c>
      <c r="B17" s="162">
        <v>6.4349999999999997E-3</v>
      </c>
      <c r="C17" s="162">
        <v>6.8349999999999991E-3</v>
      </c>
      <c r="D17" s="162">
        <v>6.5859999999999998E-3</v>
      </c>
      <c r="E17" s="162">
        <v>6.3700000000000007E-3</v>
      </c>
      <c r="F17" s="162">
        <v>6.2829999999999995E-3</v>
      </c>
      <c r="G17" s="162">
        <v>6.3010000000000002E-3</v>
      </c>
      <c r="H17" s="162">
        <v>6.3680000000000004E-3</v>
      </c>
      <c r="I17" s="162">
        <v>6.3810000000000004E-3</v>
      </c>
      <c r="J17" s="162">
        <v>6.4799999999999996E-3</v>
      </c>
      <c r="K17" s="162">
        <v>6.6180000000000006E-3</v>
      </c>
      <c r="L17" s="162">
        <v>6.8089999999999999E-3</v>
      </c>
      <c r="M17" s="162">
        <v>7.0480000000000004E-3</v>
      </c>
      <c r="N17" s="162">
        <v>7.208E-3</v>
      </c>
      <c r="O17" s="162">
        <v>7.319E-3</v>
      </c>
      <c r="P17" s="162">
        <v>7.6120000000000007E-3</v>
      </c>
      <c r="Q17" s="162">
        <v>8.2410000000000001E-3</v>
      </c>
      <c r="R17" s="162">
        <v>8.9079999999999993E-3</v>
      </c>
      <c r="S17" s="161">
        <v>30</v>
      </c>
      <c r="T17" s="163">
        <v>6.1990000000000005E-3</v>
      </c>
      <c r="U17" s="163">
        <v>6.8489999999999992E-3</v>
      </c>
      <c r="V17" s="163">
        <v>6.631999999999999E-3</v>
      </c>
      <c r="W17" s="163">
        <v>6.4150000000000006E-3</v>
      </c>
      <c r="X17" s="163">
        <v>6.3049999999999998E-3</v>
      </c>
      <c r="Y17" s="163">
        <v>6.2960000000000004E-3</v>
      </c>
      <c r="Z17" s="163">
        <v>6.3509999999999999E-3</v>
      </c>
      <c r="AA17" s="163">
        <v>6.3619999999999996E-3</v>
      </c>
      <c r="AB17" s="163">
        <v>6.4519999999999994E-3</v>
      </c>
      <c r="AC17" s="163">
        <v>6.5769999999999995E-3</v>
      </c>
      <c r="AD17" s="163">
        <v>6.7559999999999999E-3</v>
      </c>
      <c r="AE17" s="163">
        <v>6.9870000000000002E-3</v>
      </c>
      <c r="AF17" s="163">
        <v>7.1430000000000009E-3</v>
      </c>
      <c r="AG17" s="163">
        <v>7.2529999999999999E-3</v>
      </c>
      <c r="AH17" s="163">
        <v>7.5439999999999995E-3</v>
      </c>
      <c r="AI17" s="163">
        <v>8.1720000000000004E-3</v>
      </c>
      <c r="AJ17" s="163">
        <v>8.8409999999999999E-3</v>
      </c>
      <c r="AK17" s="161">
        <v>30</v>
      </c>
      <c r="AL17" s="163">
        <v>6.1900000000000002E-3</v>
      </c>
      <c r="AM17" s="163">
        <v>6.8319999999999995E-3</v>
      </c>
      <c r="AN17" s="163">
        <v>6.6700000000000006E-3</v>
      </c>
      <c r="AO17" s="163">
        <v>6.4590000000000003E-3</v>
      </c>
      <c r="AP17" s="163">
        <v>6.3409999999999994E-3</v>
      </c>
      <c r="AQ17" s="163">
        <v>6.3109999999999998E-3</v>
      </c>
      <c r="AR17" s="163">
        <v>6.3479999999999995E-3</v>
      </c>
      <c r="AS17" s="163">
        <v>6.3560000000000005E-3</v>
      </c>
      <c r="AT17" s="163">
        <v>6.4310000000000001E-3</v>
      </c>
      <c r="AU17" s="163">
        <v>6.5409999999999999E-3</v>
      </c>
      <c r="AV17" s="163">
        <v>6.7029999999999998E-3</v>
      </c>
      <c r="AW17" s="163">
        <v>6.9199999999999999E-3</v>
      </c>
      <c r="AX17" s="163">
        <v>7.0709999999999992E-3</v>
      </c>
      <c r="AY17" s="163">
        <v>7.1780000000000004E-3</v>
      </c>
      <c r="AZ17" s="163">
        <v>7.4620000000000008E-3</v>
      </c>
      <c r="BA17" s="163">
        <v>8.0819999999999989E-3</v>
      </c>
      <c r="BB17" s="163">
        <v>8.744E-3</v>
      </c>
    </row>
    <row r="24" spans="1:70" x14ac:dyDescent="0.25">
      <c r="A24" s="165"/>
      <c r="B24" s="165"/>
      <c r="C24" s="165"/>
      <c r="D24" s="165"/>
      <c r="E24" s="165"/>
      <c r="F24" s="165"/>
      <c r="G24" s="165"/>
      <c r="H24" s="165"/>
      <c r="I24" s="165"/>
      <c r="J24" s="165"/>
      <c r="K24" s="165"/>
      <c r="L24" s="165"/>
      <c r="M24" s="165"/>
      <c r="N24" s="165"/>
      <c r="O24" s="165"/>
      <c r="P24" s="165"/>
      <c r="Q24" s="165"/>
      <c r="R24" s="165"/>
      <c r="S24" s="165"/>
      <c r="T24" s="165"/>
      <c r="U24" s="165"/>
      <c r="V24" s="165"/>
      <c r="W24" s="165"/>
      <c r="X24" s="165"/>
      <c r="Y24" s="165"/>
      <c r="Z24" s="165"/>
      <c r="AA24" s="165"/>
      <c r="AB24" s="165"/>
      <c r="AC24" s="165"/>
      <c r="AD24" s="165"/>
      <c r="AE24" s="165"/>
      <c r="AF24" s="165"/>
      <c r="AG24" s="165"/>
      <c r="AH24" s="165"/>
      <c r="AI24" s="165"/>
      <c r="AJ24" s="165"/>
      <c r="AK24" s="165"/>
      <c r="AL24" s="165"/>
      <c r="AM24" s="165"/>
      <c r="AN24" s="165"/>
      <c r="AO24" s="165"/>
      <c r="AP24" s="165"/>
      <c r="AQ24" s="165"/>
      <c r="AR24" s="165"/>
      <c r="AS24" s="165"/>
      <c r="AT24" s="165"/>
      <c r="AU24" s="165"/>
      <c r="AV24" s="165"/>
      <c r="AW24" s="165"/>
      <c r="AX24" s="165"/>
      <c r="AY24" s="165"/>
      <c r="AZ24" s="165"/>
      <c r="BA24" s="165"/>
      <c r="BB24" s="165"/>
      <c r="BC24" s="165"/>
      <c r="BD24" s="165"/>
      <c r="BE24" s="165"/>
      <c r="BF24" s="165"/>
      <c r="BG24" s="165"/>
      <c r="BH24" s="165"/>
      <c r="BI24" s="165"/>
      <c r="BJ24" s="165"/>
      <c r="BK24" s="165"/>
      <c r="BL24" s="165"/>
      <c r="BM24" s="165"/>
      <c r="BN24" s="165"/>
      <c r="BO24" s="165"/>
      <c r="BP24" s="165"/>
      <c r="BQ24" s="165"/>
      <c r="BR24" s="165"/>
    </row>
    <row r="25" spans="1:70" x14ac:dyDescent="0.25">
      <c r="A25" s="165"/>
      <c r="B25" s="165"/>
      <c r="C25" s="165"/>
      <c r="D25" s="165"/>
      <c r="E25" s="165"/>
      <c r="F25" s="165"/>
      <c r="G25" s="165"/>
      <c r="H25" s="165"/>
      <c r="I25" s="165"/>
      <c r="J25" s="165"/>
      <c r="K25" s="165"/>
      <c r="L25" s="165"/>
      <c r="M25" s="165"/>
      <c r="N25" s="165"/>
      <c r="O25" s="165"/>
      <c r="P25" s="165"/>
      <c r="Q25" s="165"/>
      <c r="R25" s="165"/>
      <c r="S25" s="165"/>
      <c r="T25" s="165"/>
      <c r="U25" s="165"/>
      <c r="V25" s="165"/>
      <c r="W25" s="165"/>
      <c r="X25" s="165"/>
      <c r="Y25" s="165"/>
      <c r="Z25" s="165"/>
      <c r="AA25" s="165"/>
      <c r="AB25" s="165"/>
      <c r="AC25" s="165"/>
      <c r="AD25" s="165"/>
      <c r="AE25" s="165"/>
      <c r="AF25" s="165"/>
      <c r="AG25" s="165"/>
      <c r="AH25" s="165"/>
      <c r="AI25" s="165"/>
      <c r="AJ25" s="165"/>
      <c r="AK25" s="165"/>
      <c r="AL25" s="165"/>
      <c r="AM25" s="165"/>
      <c r="AN25" s="165"/>
      <c r="AO25" s="165"/>
      <c r="AP25" s="165"/>
      <c r="AQ25" s="165"/>
      <c r="AR25" s="165"/>
      <c r="AS25" s="165"/>
      <c r="AT25" s="165"/>
      <c r="AU25" s="165"/>
      <c r="AV25" s="165"/>
      <c r="AW25" s="165"/>
      <c r="AX25" s="165"/>
      <c r="AY25" s="165"/>
      <c r="AZ25" s="165"/>
      <c r="BA25" s="165"/>
      <c r="BB25" s="165"/>
      <c r="BC25" s="165"/>
      <c r="BD25" s="165"/>
      <c r="BE25" s="165"/>
      <c r="BF25" s="165"/>
      <c r="BG25" s="165"/>
      <c r="BH25" s="165"/>
      <c r="BI25" s="165"/>
    </row>
    <row r="26" spans="1:70" x14ac:dyDescent="0.25">
      <c r="A26" s="165"/>
      <c r="B26" s="165"/>
      <c r="C26" s="165"/>
      <c r="D26" s="165"/>
      <c r="E26" s="165"/>
      <c r="F26" s="165"/>
      <c r="G26" s="165"/>
      <c r="H26" s="165"/>
      <c r="I26" s="165"/>
      <c r="J26" s="165"/>
      <c r="K26" s="165"/>
      <c r="L26" s="165"/>
      <c r="M26" s="165"/>
      <c r="N26" s="165"/>
      <c r="O26" s="165"/>
      <c r="P26" s="165"/>
      <c r="Q26" s="165"/>
      <c r="R26" s="165"/>
      <c r="S26" s="165"/>
      <c r="T26" s="165"/>
      <c r="U26" s="165"/>
      <c r="V26" s="165"/>
      <c r="W26" s="165"/>
      <c r="X26" s="165"/>
      <c r="Y26" s="165"/>
      <c r="Z26" s="165"/>
      <c r="AA26" s="165"/>
      <c r="AB26" s="165"/>
      <c r="AC26" s="165"/>
      <c r="AD26" s="165"/>
      <c r="AE26" s="165"/>
      <c r="AF26" s="165"/>
      <c r="AG26" s="165"/>
      <c r="AH26" s="165"/>
      <c r="AI26" s="165"/>
      <c r="AJ26" s="165"/>
      <c r="AK26" s="165"/>
      <c r="AL26" s="165"/>
      <c r="AM26" s="165"/>
      <c r="AN26" s="165"/>
      <c r="AO26" s="165"/>
      <c r="AP26" s="165"/>
      <c r="AQ26" s="165"/>
      <c r="AR26" s="165"/>
      <c r="AS26" s="165"/>
      <c r="AT26" s="165"/>
      <c r="AU26" s="165"/>
      <c r="AV26" s="165"/>
      <c r="AW26" s="165"/>
      <c r="AX26" s="165"/>
      <c r="AY26" s="165"/>
      <c r="AZ26" s="165"/>
      <c r="BA26" s="165"/>
      <c r="BB26" s="165"/>
      <c r="BC26" s="165"/>
      <c r="BD26" s="165"/>
      <c r="BE26" s="165"/>
      <c r="BF26" s="165"/>
      <c r="BG26" s="165"/>
      <c r="BH26" s="165"/>
      <c r="BI26" s="165"/>
    </row>
    <row r="27" spans="1:70" x14ac:dyDescent="0.25">
      <c r="A27" s="165"/>
      <c r="B27" s="165"/>
      <c r="C27" s="165"/>
      <c r="D27" s="165"/>
      <c r="E27" s="165"/>
      <c r="F27" s="165"/>
      <c r="G27" s="165"/>
      <c r="H27" s="165"/>
      <c r="I27" s="165"/>
      <c r="J27" s="165"/>
      <c r="K27" s="165"/>
      <c r="L27" s="165"/>
      <c r="M27" s="165"/>
      <c r="N27" s="165"/>
      <c r="O27" s="165"/>
      <c r="P27" s="165"/>
      <c r="Q27" s="165"/>
      <c r="R27" s="165"/>
      <c r="S27" s="165"/>
      <c r="T27" s="165"/>
      <c r="U27" s="165"/>
      <c r="V27" s="165"/>
      <c r="W27" s="165"/>
      <c r="X27" s="165"/>
      <c r="Y27" s="165"/>
      <c r="Z27" s="165"/>
      <c r="AA27" s="165"/>
      <c r="AB27" s="165"/>
      <c r="AC27" s="165"/>
      <c r="AD27" s="165"/>
      <c r="AE27" s="165"/>
      <c r="AF27" s="165"/>
      <c r="AG27" s="165"/>
      <c r="AH27" s="165"/>
      <c r="AI27" s="165"/>
      <c r="AJ27" s="165"/>
      <c r="AK27" s="165"/>
      <c r="AL27" s="165"/>
      <c r="AM27" s="165"/>
      <c r="AN27" s="165"/>
      <c r="AO27" s="165"/>
      <c r="AP27" s="165"/>
      <c r="AQ27" s="165"/>
      <c r="AR27" s="165"/>
      <c r="AS27" s="165"/>
      <c r="AT27" s="165"/>
      <c r="AU27" s="165"/>
      <c r="AV27" s="165"/>
      <c r="AW27" s="165"/>
      <c r="AX27" s="165"/>
      <c r="AY27" s="165"/>
      <c r="AZ27" s="165"/>
      <c r="BA27" s="165"/>
      <c r="BB27" s="165"/>
      <c r="BC27" s="165"/>
      <c r="BD27" s="165"/>
      <c r="BE27" s="165"/>
      <c r="BF27" s="165"/>
      <c r="BG27" s="165"/>
      <c r="BH27" s="165"/>
      <c r="BI27" s="165"/>
    </row>
    <row r="28" spans="1:70" x14ac:dyDescent="0.25">
      <c r="A28" s="165"/>
      <c r="B28" s="165"/>
      <c r="C28" s="165"/>
      <c r="D28" s="165"/>
      <c r="E28" s="165"/>
      <c r="F28" s="165"/>
      <c r="G28" s="165"/>
      <c r="H28" s="165"/>
      <c r="I28" s="165"/>
      <c r="J28" s="165"/>
      <c r="K28" s="165"/>
      <c r="L28" s="165"/>
      <c r="M28" s="165"/>
      <c r="N28" s="165"/>
      <c r="O28" s="165"/>
      <c r="P28" s="165"/>
      <c r="Q28" s="165"/>
      <c r="R28" s="165"/>
      <c r="S28" s="165"/>
      <c r="T28" s="165"/>
      <c r="U28" s="165"/>
      <c r="V28" s="165"/>
      <c r="W28" s="165"/>
      <c r="X28" s="165"/>
      <c r="Y28" s="165"/>
      <c r="Z28" s="165"/>
      <c r="AA28" s="165"/>
      <c r="AB28" s="165"/>
      <c r="AC28" s="165"/>
      <c r="AD28" s="165"/>
      <c r="AE28" s="165"/>
      <c r="AF28" s="165"/>
      <c r="AG28" s="165"/>
      <c r="AH28" s="165"/>
      <c r="AI28" s="165"/>
      <c r="AJ28" s="165"/>
      <c r="AK28" s="165"/>
      <c r="AL28" s="165"/>
      <c r="AM28" s="165"/>
      <c r="AN28" s="165"/>
      <c r="AO28" s="165"/>
      <c r="AP28" s="165"/>
      <c r="AQ28" s="165"/>
      <c r="AR28" s="165"/>
      <c r="AS28" s="165"/>
      <c r="AT28" s="165"/>
      <c r="AU28" s="165"/>
      <c r="AV28" s="165"/>
      <c r="AW28" s="165"/>
      <c r="AX28" s="165"/>
      <c r="AY28" s="165"/>
      <c r="AZ28" s="165"/>
      <c r="BA28" s="165"/>
      <c r="BB28" s="165"/>
      <c r="BC28" s="165"/>
      <c r="BD28" s="165"/>
      <c r="BE28" s="165"/>
      <c r="BF28" s="165"/>
      <c r="BG28" s="165"/>
      <c r="BH28" s="165"/>
      <c r="BI28" s="165"/>
    </row>
    <row r="29" spans="1:70" x14ac:dyDescent="0.25">
      <c r="A29" s="165"/>
      <c r="B29" s="165"/>
      <c r="C29" s="165"/>
      <c r="D29" s="165"/>
      <c r="E29" s="165"/>
      <c r="F29" s="165"/>
      <c r="G29" s="165"/>
      <c r="H29" s="165"/>
      <c r="I29" s="165"/>
      <c r="J29" s="165"/>
      <c r="K29" s="165"/>
      <c r="L29" s="165"/>
      <c r="M29" s="165"/>
      <c r="N29" s="165"/>
      <c r="O29" s="165"/>
      <c r="P29" s="165"/>
      <c r="Q29" s="165"/>
      <c r="R29" s="165"/>
      <c r="S29" s="165"/>
      <c r="T29" s="165"/>
      <c r="U29" s="165"/>
      <c r="V29" s="165"/>
      <c r="W29" s="165"/>
      <c r="X29" s="165"/>
      <c r="Y29" s="165"/>
      <c r="Z29" s="165"/>
      <c r="AA29" s="165"/>
      <c r="AB29" s="165"/>
      <c r="AC29" s="165"/>
      <c r="AD29" s="165"/>
      <c r="AE29" s="165"/>
      <c r="AF29" s="165"/>
      <c r="AG29" s="165"/>
      <c r="AH29" s="165"/>
      <c r="AI29" s="165"/>
      <c r="AJ29" s="165"/>
      <c r="AK29" s="165"/>
      <c r="AL29" s="165"/>
      <c r="AM29" s="165"/>
      <c r="AN29" s="165"/>
      <c r="AO29" s="165"/>
      <c r="AP29" s="165"/>
      <c r="AQ29" s="165"/>
      <c r="AR29" s="165"/>
      <c r="AS29" s="165"/>
      <c r="AT29" s="165"/>
      <c r="AU29" s="165"/>
      <c r="AV29" s="165"/>
      <c r="AW29" s="165"/>
      <c r="AX29" s="165"/>
      <c r="AY29" s="165"/>
      <c r="AZ29" s="165"/>
      <c r="BA29" s="165"/>
      <c r="BB29" s="165"/>
      <c r="BC29" s="165"/>
      <c r="BD29" s="165"/>
      <c r="BE29" s="165"/>
      <c r="BF29" s="165"/>
      <c r="BG29" s="165"/>
      <c r="BH29" s="165"/>
      <c r="BI29" s="165"/>
    </row>
    <row r="30" spans="1:70" x14ac:dyDescent="0.25">
      <c r="A30" s="165"/>
      <c r="B30" s="165"/>
      <c r="C30" s="165"/>
      <c r="D30" s="165"/>
      <c r="E30" s="165"/>
      <c r="F30" s="165"/>
      <c r="G30" s="165"/>
      <c r="H30" s="165"/>
      <c r="I30" s="165"/>
      <c r="J30" s="165"/>
      <c r="K30" s="165"/>
      <c r="L30" s="165"/>
      <c r="M30" s="165"/>
      <c r="N30" s="165"/>
      <c r="O30" s="165"/>
      <c r="P30" s="165"/>
      <c r="Q30" s="165"/>
      <c r="R30" s="165"/>
      <c r="S30" s="165"/>
      <c r="T30" s="165"/>
      <c r="U30" s="165"/>
      <c r="V30" s="165"/>
      <c r="W30" s="165"/>
      <c r="X30" s="165"/>
      <c r="Y30" s="165"/>
      <c r="Z30" s="165"/>
      <c r="AA30" s="165"/>
      <c r="AB30" s="165"/>
      <c r="AC30" s="165"/>
      <c r="AD30" s="165"/>
      <c r="AE30" s="165"/>
      <c r="AF30" s="165"/>
      <c r="AG30" s="165"/>
      <c r="AH30" s="165"/>
      <c r="AI30" s="165"/>
      <c r="AJ30" s="165"/>
      <c r="AK30" s="165"/>
      <c r="AL30" s="165"/>
      <c r="AM30" s="165"/>
      <c r="AN30" s="165"/>
      <c r="AO30" s="165"/>
      <c r="AP30" s="165"/>
      <c r="AQ30" s="165"/>
      <c r="AR30" s="165"/>
      <c r="AS30" s="165"/>
      <c r="AT30" s="165"/>
      <c r="AU30" s="165"/>
      <c r="AV30" s="165"/>
      <c r="AW30" s="165"/>
      <c r="AX30" s="165"/>
      <c r="AY30" s="165"/>
      <c r="AZ30" s="165"/>
      <c r="BA30" s="165"/>
      <c r="BB30" s="165"/>
      <c r="BC30" s="165"/>
      <c r="BD30" s="165"/>
      <c r="BE30" s="165"/>
      <c r="BF30" s="165"/>
      <c r="BG30" s="165"/>
      <c r="BH30" s="165"/>
      <c r="BI30" s="165"/>
    </row>
    <row r="31" spans="1:70" x14ac:dyDescent="0.25">
      <c r="A31" s="165"/>
      <c r="B31" s="165"/>
      <c r="C31" s="165"/>
      <c r="D31" s="165"/>
      <c r="E31" s="165"/>
      <c r="F31" s="165"/>
      <c r="G31" s="165"/>
      <c r="H31" s="165"/>
      <c r="I31" s="165"/>
      <c r="J31" s="165"/>
      <c r="K31" s="165"/>
      <c r="L31" s="165"/>
      <c r="M31" s="165"/>
      <c r="N31" s="165"/>
      <c r="O31" s="165"/>
      <c r="P31" s="165"/>
      <c r="Q31" s="165"/>
      <c r="R31" s="165"/>
      <c r="S31" s="165"/>
      <c r="T31" s="165"/>
      <c r="U31" s="165"/>
      <c r="V31" s="165"/>
      <c r="W31" s="165"/>
      <c r="X31" s="165"/>
      <c r="Y31" s="165"/>
      <c r="Z31" s="165"/>
      <c r="AA31" s="165"/>
      <c r="AB31" s="165"/>
      <c r="AC31" s="165"/>
      <c r="AD31" s="165"/>
      <c r="AE31" s="165"/>
      <c r="AF31" s="165"/>
      <c r="AG31" s="165"/>
      <c r="AH31" s="165"/>
      <c r="AI31" s="165"/>
      <c r="AJ31" s="165"/>
      <c r="AK31" s="165"/>
      <c r="AL31" s="165"/>
      <c r="AM31" s="165"/>
      <c r="AN31" s="165"/>
      <c r="AO31" s="165"/>
      <c r="AP31" s="165"/>
      <c r="AQ31" s="165"/>
      <c r="AR31" s="165"/>
      <c r="AS31" s="165"/>
      <c r="AT31" s="165"/>
      <c r="AU31" s="165"/>
      <c r="AV31" s="165"/>
      <c r="AW31" s="165"/>
      <c r="AX31" s="165"/>
      <c r="AY31" s="165"/>
      <c r="AZ31" s="165"/>
      <c r="BA31" s="165"/>
      <c r="BB31" s="165"/>
      <c r="BC31" s="165"/>
      <c r="BD31" s="165"/>
      <c r="BE31" s="165"/>
      <c r="BF31" s="165"/>
      <c r="BG31" s="165"/>
      <c r="BH31" s="165"/>
      <c r="BI31" s="165"/>
    </row>
    <row r="32" spans="1:70" x14ac:dyDescent="0.25">
      <c r="A32" s="165"/>
      <c r="B32" s="165"/>
      <c r="C32" s="165"/>
      <c r="D32" s="165"/>
      <c r="E32" s="165"/>
      <c r="F32" s="165"/>
      <c r="G32" s="165"/>
      <c r="H32" s="165"/>
      <c r="I32" s="165"/>
      <c r="J32" s="165"/>
      <c r="K32" s="165"/>
      <c r="L32" s="165"/>
      <c r="M32" s="165"/>
      <c r="N32" s="165"/>
      <c r="O32" s="165"/>
      <c r="P32" s="165"/>
      <c r="Q32" s="165"/>
      <c r="R32" s="165"/>
      <c r="S32" s="165"/>
      <c r="T32" s="165"/>
      <c r="U32" s="165"/>
      <c r="V32" s="165"/>
      <c r="W32" s="165"/>
      <c r="X32" s="165"/>
      <c r="Y32" s="165"/>
      <c r="Z32" s="165"/>
      <c r="AA32" s="165"/>
      <c r="AB32" s="165"/>
      <c r="AC32" s="165"/>
      <c r="AD32" s="165"/>
      <c r="AE32" s="165"/>
      <c r="AF32" s="165"/>
      <c r="AG32" s="165"/>
      <c r="AH32" s="165"/>
      <c r="AI32" s="165"/>
      <c r="AJ32" s="165"/>
      <c r="AK32" s="165"/>
      <c r="AL32" s="165"/>
      <c r="AM32" s="165"/>
      <c r="AN32" s="165"/>
      <c r="AO32" s="165"/>
      <c r="AP32" s="165"/>
      <c r="AQ32" s="165"/>
      <c r="AR32" s="165"/>
      <c r="AS32" s="165"/>
      <c r="AT32" s="165"/>
      <c r="AU32" s="165"/>
      <c r="AV32" s="165"/>
      <c r="AW32" s="165"/>
      <c r="AX32" s="165"/>
      <c r="AY32" s="165"/>
      <c r="AZ32" s="165"/>
      <c r="BA32" s="165"/>
      <c r="BB32" s="165"/>
      <c r="BC32" s="165"/>
      <c r="BD32" s="165"/>
      <c r="BE32" s="165"/>
      <c r="BF32" s="165"/>
      <c r="BG32" s="165"/>
      <c r="BH32" s="165"/>
      <c r="BI32" s="165"/>
    </row>
    <row r="33" spans="1:61" x14ac:dyDescent="0.25">
      <c r="A33" s="165"/>
      <c r="B33" s="165"/>
      <c r="C33" s="165"/>
      <c r="D33" s="165"/>
      <c r="E33" s="165"/>
      <c r="F33" s="165"/>
      <c r="G33" s="165"/>
      <c r="H33" s="165"/>
      <c r="I33" s="165"/>
      <c r="J33" s="165"/>
      <c r="K33" s="165"/>
      <c r="L33" s="165"/>
      <c r="M33" s="165"/>
      <c r="N33" s="165"/>
      <c r="O33" s="165"/>
      <c r="P33" s="165"/>
      <c r="Q33" s="165"/>
      <c r="R33" s="165"/>
      <c r="S33" s="165"/>
      <c r="T33" s="165"/>
      <c r="U33" s="165"/>
      <c r="V33" s="165"/>
      <c r="W33" s="165"/>
      <c r="X33" s="165"/>
      <c r="Y33" s="165"/>
      <c r="Z33" s="165"/>
      <c r="AA33" s="165"/>
      <c r="AB33" s="165"/>
      <c r="AC33" s="165"/>
      <c r="AD33" s="165"/>
      <c r="AE33" s="165"/>
      <c r="AF33" s="165"/>
      <c r="AG33" s="165"/>
      <c r="AH33" s="165"/>
      <c r="AI33" s="165"/>
      <c r="AJ33" s="165"/>
      <c r="AK33" s="165"/>
      <c r="AL33" s="165"/>
      <c r="AM33" s="165"/>
      <c r="AN33" s="165"/>
      <c r="AO33" s="165"/>
      <c r="AP33" s="165"/>
      <c r="AQ33" s="165"/>
      <c r="AR33" s="165"/>
      <c r="AS33" s="165"/>
      <c r="AT33" s="165"/>
      <c r="AU33" s="165"/>
      <c r="AV33" s="165"/>
      <c r="AW33" s="165"/>
      <c r="AX33" s="165"/>
      <c r="AY33" s="165"/>
      <c r="AZ33" s="165"/>
      <c r="BA33" s="165"/>
      <c r="BB33" s="165"/>
      <c r="BC33" s="165"/>
      <c r="BD33" s="165"/>
      <c r="BE33" s="165"/>
      <c r="BF33" s="165"/>
      <c r="BG33" s="165"/>
      <c r="BH33" s="165"/>
      <c r="BI33" s="165"/>
    </row>
    <row r="34" spans="1:61" x14ac:dyDescent="0.25">
      <c r="A34" s="165"/>
      <c r="B34" s="165"/>
      <c r="C34" s="165"/>
      <c r="D34" s="165"/>
      <c r="E34" s="165"/>
      <c r="F34" s="165"/>
      <c r="G34" s="165"/>
      <c r="H34" s="165"/>
      <c r="I34" s="165"/>
      <c r="J34" s="165"/>
      <c r="K34" s="165"/>
      <c r="L34" s="165"/>
      <c r="M34" s="165"/>
      <c r="N34" s="165"/>
      <c r="O34" s="165"/>
      <c r="P34" s="165"/>
      <c r="Q34" s="165"/>
      <c r="R34" s="165"/>
      <c r="S34" s="165"/>
      <c r="T34" s="165"/>
      <c r="U34" s="165"/>
      <c r="V34" s="165"/>
      <c r="W34" s="165"/>
      <c r="X34" s="165"/>
      <c r="Y34" s="165"/>
      <c r="Z34" s="165"/>
      <c r="AA34" s="165"/>
      <c r="AB34" s="165"/>
      <c r="AC34" s="165"/>
      <c r="AD34" s="165"/>
      <c r="AE34" s="165"/>
      <c r="AF34" s="165"/>
      <c r="AG34" s="165"/>
      <c r="AH34" s="165"/>
      <c r="AI34" s="165"/>
      <c r="AJ34" s="165"/>
      <c r="AK34" s="165"/>
      <c r="AL34" s="165"/>
      <c r="AM34" s="165"/>
      <c r="AN34" s="165"/>
      <c r="AO34" s="165"/>
      <c r="AP34" s="165"/>
      <c r="AQ34" s="165"/>
      <c r="AR34" s="165"/>
      <c r="AS34" s="165"/>
      <c r="AT34" s="165"/>
      <c r="AU34" s="165"/>
      <c r="AV34" s="165"/>
      <c r="AW34" s="165"/>
      <c r="AX34" s="165"/>
      <c r="AY34" s="165"/>
      <c r="AZ34" s="165"/>
      <c r="BA34" s="165"/>
      <c r="BB34" s="165"/>
      <c r="BC34" s="165"/>
      <c r="BD34" s="165"/>
      <c r="BE34" s="165"/>
      <c r="BF34" s="165"/>
      <c r="BG34" s="165"/>
      <c r="BH34" s="165"/>
      <c r="BI34" s="165"/>
    </row>
    <row r="35" spans="1:61" x14ac:dyDescent="0.25">
      <c r="A35" s="165"/>
      <c r="B35" s="165"/>
      <c r="C35" s="165"/>
      <c r="D35" s="165"/>
      <c r="E35" s="165"/>
      <c r="F35" s="165"/>
      <c r="G35" s="165"/>
      <c r="H35" s="165"/>
      <c r="I35" s="165"/>
      <c r="J35" s="165"/>
      <c r="K35" s="165"/>
      <c r="L35" s="165"/>
      <c r="M35" s="165"/>
      <c r="N35" s="165"/>
      <c r="O35" s="165"/>
      <c r="P35" s="165"/>
      <c r="Q35" s="165"/>
      <c r="R35" s="165"/>
      <c r="S35" s="165"/>
      <c r="T35" s="165"/>
      <c r="U35" s="165"/>
      <c r="V35" s="165"/>
      <c r="W35" s="165"/>
      <c r="X35" s="165"/>
      <c r="Y35" s="165"/>
      <c r="Z35" s="165"/>
      <c r="AA35" s="165"/>
      <c r="AB35" s="165"/>
      <c r="AC35" s="165"/>
      <c r="AD35" s="165"/>
      <c r="AE35" s="165"/>
      <c r="AF35" s="165"/>
      <c r="AG35" s="165"/>
      <c r="AH35" s="165"/>
      <c r="AI35" s="165"/>
      <c r="AJ35" s="165"/>
      <c r="AK35" s="165"/>
      <c r="AL35" s="165"/>
      <c r="AM35" s="165"/>
      <c r="AN35" s="165"/>
      <c r="AO35" s="165"/>
      <c r="AP35" s="165"/>
      <c r="AQ35" s="165"/>
      <c r="AR35" s="165"/>
      <c r="AS35" s="165"/>
      <c r="AT35" s="165"/>
      <c r="AU35" s="165"/>
      <c r="AV35" s="165"/>
      <c r="AW35" s="165"/>
      <c r="AX35" s="165"/>
      <c r="AY35" s="165"/>
      <c r="AZ35" s="165"/>
      <c r="BA35" s="165"/>
      <c r="BB35" s="165"/>
      <c r="BC35" s="165"/>
      <c r="BD35" s="165"/>
      <c r="BE35" s="165"/>
      <c r="BF35" s="165"/>
      <c r="BG35" s="165"/>
      <c r="BH35" s="165"/>
      <c r="BI35" s="165"/>
    </row>
    <row r="36" spans="1:61" x14ac:dyDescent="0.25">
      <c r="A36" s="165"/>
      <c r="B36" s="165"/>
      <c r="C36" s="165"/>
      <c r="D36" s="165"/>
      <c r="E36" s="165"/>
      <c r="F36" s="165"/>
      <c r="G36" s="165"/>
      <c r="H36" s="165"/>
      <c r="I36" s="165"/>
      <c r="J36" s="165"/>
      <c r="K36" s="165"/>
      <c r="L36" s="165"/>
      <c r="M36" s="165"/>
      <c r="N36" s="165"/>
      <c r="O36" s="165"/>
      <c r="P36" s="165"/>
      <c r="Q36" s="165"/>
      <c r="R36" s="165"/>
      <c r="S36" s="165"/>
      <c r="T36" s="165"/>
      <c r="U36" s="165"/>
      <c r="V36" s="165"/>
      <c r="W36" s="165"/>
      <c r="X36" s="165"/>
      <c r="Y36" s="165"/>
      <c r="Z36" s="165"/>
      <c r="AA36" s="165"/>
      <c r="AB36" s="165"/>
      <c r="AC36" s="165"/>
      <c r="AD36" s="165"/>
      <c r="AE36" s="165"/>
      <c r="AF36" s="165"/>
      <c r="AG36" s="165"/>
      <c r="AH36" s="165"/>
      <c r="AI36" s="165"/>
      <c r="AJ36" s="165"/>
      <c r="AK36" s="165"/>
      <c r="AL36" s="165"/>
      <c r="AM36" s="165"/>
      <c r="AN36" s="165"/>
      <c r="AO36" s="165"/>
      <c r="AP36" s="165"/>
      <c r="AQ36" s="165"/>
      <c r="AR36" s="165"/>
      <c r="AS36" s="165"/>
      <c r="AT36" s="165"/>
      <c r="AU36" s="165"/>
      <c r="AV36" s="165"/>
      <c r="AW36" s="165"/>
      <c r="AX36" s="165"/>
      <c r="AY36" s="165"/>
      <c r="AZ36" s="165"/>
      <c r="BA36" s="165"/>
      <c r="BB36" s="165"/>
      <c r="BC36" s="165"/>
      <c r="BD36" s="165"/>
      <c r="BE36" s="165"/>
      <c r="BF36" s="165"/>
      <c r="BG36" s="165"/>
      <c r="BH36" s="165"/>
      <c r="BI36" s="165"/>
    </row>
    <row r="37" spans="1:61" x14ac:dyDescent="0.25">
      <c r="A37" s="165"/>
      <c r="B37" s="165"/>
      <c r="C37" s="165"/>
      <c r="D37" s="165"/>
      <c r="E37" s="165"/>
      <c r="F37" s="165"/>
      <c r="G37" s="165"/>
      <c r="H37" s="165"/>
      <c r="I37" s="165"/>
      <c r="J37" s="165"/>
      <c r="K37" s="165"/>
      <c r="L37" s="165"/>
      <c r="M37" s="165"/>
      <c r="N37" s="165"/>
      <c r="O37" s="165"/>
      <c r="P37" s="165"/>
      <c r="Q37" s="165"/>
      <c r="R37" s="165"/>
      <c r="S37" s="165"/>
      <c r="T37" s="165"/>
      <c r="U37" s="165"/>
      <c r="V37" s="165"/>
      <c r="W37" s="165"/>
      <c r="X37" s="165"/>
      <c r="Y37" s="165"/>
      <c r="Z37" s="165"/>
      <c r="AA37" s="165"/>
      <c r="AB37" s="165"/>
      <c r="AC37" s="165"/>
      <c r="AD37" s="165"/>
      <c r="AE37" s="165"/>
      <c r="AF37" s="165"/>
      <c r="AG37" s="165"/>
      <c r="AH37" s="165"/>
      <c r="AI37" s="165"/>
      <c r="AJ37" s="165"/>
      <c r="AK37" s="165"/>
      <c r="AL37" s="165"/>
      <c r="AM37" s="165"/>
      <c r="AN37" s="165"/>
      <c r="AO37" s="165"/>
      <c r="AP37" s="165"/>
      <c r="AQ37" s="165"/>
      <c r="AR37" s="165"/>
      <c r="AS37" s="165"/>
      <c r="AT37" s="165"/>
      <c r="AU37" s="165"/>
      <c r="AV37" s="165"/>
      <c r="AW37" s="165"/>
      <c r="AX37" s="165"/>
      <c r="AY37" s="165"/>
      <c r="AZ37" s="165"/>
      <c r="BA37" s="165"/>
      <c r="BB37" s="165"/>
      <c r="BC37" s="165"/>
      <c r="BD37" s="165"/>
      <c r="BE37" s="165"/>
      <c r="BF37" s="165"/>
      <c r="BG37" s="165"/>
      <c r="BH37" s="165"/>
      <c r="BI37" s="165"/>
    </row>
    <row r="38" spans="1:61" x14ac:dyDescent="0.25">
      <c r="A38" s="165"/>
      <c r="B38" s="165"/>
      <c r="C38" s="165"/>
      <c r="D38" s="165"/>
      <c r="E38" s="165"/>
      <c r="F38" s="165"/>
      <c r="G38" s="165"/>
      <c r="H38" s="165"/>
      <c r="I38" s="165"/>
      <c r="J38" s="165"/>
      <c r="K38" s="165"/>
      <c r="L38" s="165"/>
      <c r="M38" s="165"/>
      <c r="N38" s="165"/>
      <c r="O38" s="165"/>
      <c r="P38" s="165"/>
      <c r="Q38" s="165"/>
      <c r="R38" s="165"/>
      <c r="S38" s="165"/>
      <c r="T38" s="165"/>
      <c r="U38" s="165"/>
      <c r="V38" s="165"/>
      <c r="W38" s="165"/>
      <c r="X38" s="165"/>
      <c r="Y38" s="165"/>
      <c r="Z38" s="165"/>
      <c r="AA38" s="165"/>
      <c r="AB38" s="165"/>
      <c r="AC38" s="165"/>
      <c r="AD38" s="165"/>
      <c r="AE38" s="165"/>
      <c r="AF38" s="165"/>
      <c r="AG38" s="165"/>
      <c r="AH38" s="165"/>
      <c r="AI38" s="165"/>
      <c r="AJ38" s="165"/>
      <c r="AK38" s="165"/>
      <c r="AL38" s="165"/>
      <c r="AM38" s="165"/>
      <c r="AN38" s="165"/>
      <c r="AO38" s="165"/>
      <c r="AP38" s="165"/>
      <c r="AQ38" s="165"/>
      <c r="AR38" s="165"/>
      <c r="AS38" s="165"/>
      <c r="AT38" s="165"/>
      <c r="AU38" s="165"/>
      <c r="AV38" s="165"/>
      <c r="AW38" s="165"/>
      <c r="AX38" s="165"/>
      <c r="AY38" s="165"/>
      <c r="AZ38" s="165"/>
      <c r="BA38" s="165"/>
      <c r="BB38" s="165"/>
      <c r="BC38" s="165"/>
      <c r="BD38" s="165"/>
      <c r="BE38" s="165"/>
      <c r="BF38" s="165"/>
      <c r="BG38" s="165"/>
      <c r="BH38" s="165"/>
      <c r="BI38" s="165"/>
    </row>
    <row r="39" spans="1:61" x14ac:dyDescent="0.25">
      <c r="A39" s="165"/>
      <c r="B39" s="165"/>
      <c r="C39" s="165"/>
      <c r="D39" s="165"/>
      <c r="E39" s="165"/>
      <c r="F39" s="165"/>
      <c r="G39" s="165"/>
      <c r="H39" s="165"/>
      <c r="I39" s="165"/>
      <c r="J39" s="165"/>
      <c r="K39" s="165"/>
      <c r="L39" s="165"/>
      <c r="M39" s="165"/>
      <c r="N39" s="165"/>
      <c r="O39" s="165"/>
      <c r="P39" s="165"/>
      <c r="Q39" s="165"/>
      <c r="R39" s="165"/>
      <c r="S39" s="165"/>
      <c r="T39" s="165"/>
      <c r="U39" s="165"/>
      <c r="V39" s="165"/>
      <c r="W39" s="165"/>
      <c r="X39" s="165"/>
      <c r="Y39" s="165"/>
      <c r="Z39" s="165"/>
      <c r="AA39" s="165"/>
      <c r="AB39" s="165"/>
      <c r="AC39" s="165"/>
      <c r="AD39" s="165"/>
      <c r="AE39" s="165"/>
      <c r="AF39" s="165"/>
      <c r="AG39" s="165"/>
      <c r="AH39" s="165"/>
      <c r="AI39" s="165"/>
      <c r="AJ39" s="165"/>
      <c r="AK39" s="165"/>
      <c r="AL39" s="165"/>
      <c r="AM39" s="165"/>
      <c r="AN39" s="165"/>
      <c r="AO39" s="165"/>
      <c r="AP39" s="165"/>
      <c r="AQ39" s="165"/>
      <c r="AR39" s="165"/>
      <c r="AS39" s="165"/>
      <c r="AT39" s="165"/>
      <c r="AU39" s="165"/>
      <c r="AV39" s="165"/>
      <c r="AW39" s="165"/>
      <c r="AX39" s="165"/>
      <c r="AY39" s="165"/>
      <c r="AZ39" s="165"/>
      <c r="BA39" s="165"/>
      <c r="BB39" s="165"/>
      <c r="BC39" s="165"/>
      <c r="BD39" s="165"/>
      <c r="BE39" s="165"/>
      <c r="BF39" s="165"/>
      <c r="BG39" s="165"/>
      <c r="BH39" s="165"/>
      <c r="BI39" s="165"/>
    </row>
    <row r="40" spans="1:61" x14ac:dyDescent="0.25">
      <c r="A40" s="165"/>
      <c r="B40" s="165"/>
      <c r="C40" s="165"/>
      <c r="D40" s="165"/>
      <c r="E40" s="165"/>
      <c r="F40" s="165"/>
      <c r="G40" s="165"/>
      <c r="H40" s="165"/>
      <c r="I40" s="165"/>
      <c r="J40" s="165"/>
      <c r="K40" s="165"/>
      <c r="L40" s="165"/>
      <c r="M40" s="165"/>
      <c r="N40" s="165"/>
      <c r="O40" s="165"/>
      <c r="P40" s="165"/>
      <c r="Q40" s="165"/>
      <c r="R40" s="165"/>
      <c r="S40" s="165"/>
      <c r="T40" s="165"/>
      <c r="U40" s="165"/>
      <c r="V40" s="165"/>
      <c r="W40" s="165"/>
      <c r="X40" s="165"/>
      <c r="Y40" s="165"/>
      <c r="Z40" s="165"/>
      <c r="AA40" s="165"/>
      <c r="AB40" s="165"/>
      <c r="AC40" s="165"/>
      <c r="AD40" s="165"/>
      <c r="AE40" s="165"/>
      <c r="AF40" s="165"/>
      <c r="AG40" s="165"/>
      <c r="AH40" s="165"/>
      <c r="AI40" s="165"/>
      <c r="AJ40" s="165"/>
      <c r="AK40" s="165"/>
      <c r="AL40" s="165"/>
      <c r="AM40" s="165"/>
      <c r="AN40" s="165"/>
      <c r="AO40" s="165"/>
      <c r="AP40" s="165"/>
      <c r="AQ40" s="165"/>
      <c r="AR40" s="165"/>
      <c r="AS40" s="165"/>
      <c r="AT40" s="165"/>
      <c r="AU40" s="165"/>
      <c r="AV40" s="165"/>
      <c r="AW40" s="165"/>
      <c r="AX40" s="165"/>
      <c r="AY40" s="165"/>
      <c r="AZ40" s="165"/>
      <c r="BA40" s="165"/>
      <c r="BB40" s="165"/>
      <c r="BC40" s="165"/>
      <c r="BD40" s="165"/>
      <c r="BE40" s="165"/>
      <c r="BF40" s="165"/>
      <c r="BG40" s="165"/>
      <c r="BH40" s="165"/>
      <c r="BI40" s="165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6"/>
  <dimension ref="A1:BK38"/>
  <sheetViews>
    <sheetView showGridLines="0" zoomScale="85" zoomScaleNormal="85" workbookViewId="0"/>
  </sheetViews>
  <sheetFormatPr defaultColWidth="9.140625" defaultRowHeight="15" x14ac:dyDescent="0.25"/>
  <cols>
    <col min="1" max="1" width="7.42578125" style="125" bestFit="1" customWidth="1"/>
    <col min="2" max="2" width="12" style="125" bestFit="1" customWidth="1"/>
    <col min="3" max="3" width="11" style="125" bestFit="1" customWidth="1"/>
    <col min="4" max="4" width="9.42578125" style="125" bestFit="1" customWidth="1"/>
    <col min="5" max="5" width="11" style="125" bestFit="1" customWidth="1"/>
    <col min="6" max="6" width="9.42578125" style="125" bestFit="1" customWidth="1"/>
    <col min="7" max="7" width="11" style="125" bestFit="1" customWidth="1"/>
    <col min="8" max="8" width="9.42578125" style="125" bestFit="1" customWidth="1"/>
    <col min="9" max="9" width="11" style="125" bestFit="1" customWidth="1"/>
    <col min="10" max="12" width="9.42578125" style="125" bestFit="1" customWidth="1"/>
    <col min="13" max="13" width="11.42578125" style="125" bestFit="1" customWidth="1"/>
    <col min="14" max="14" width="16.140625" style="125" bestFit="1" customWidth="1"/>
    <col min="15" max="15" width="15.140625" style="125" bestFit="1" customWidth="1"/>
    <col min="16" max="16" width="13.5703125" style="125" bestFit="1" customWidth="1"/>
    <col min="17" max="17" width="15.140625" style="125" bestFit="1" customWidth="1"/>
    <col min="18" max="18" width="13.5703125" style="125" bestFit="1" customWidth="1"/>
    <col min="19" max="19" width="15.140625" style="125" bestFit="1" customWidth="1"/>
    <col min="20" max="20" width="13.5703125" style="125" bestFit="1" customWidth="1"/>
    <col min="21" max="21" width="15.140625" style="125" bestFit="1" customWidth="1"/>
    <col min="22" max="24" width="13.5703125" style="125" bestFit="1" customWidth="1"/>
    <col min="25" max="25" width="11.42578125" style="125" bestFit="1" customWidth="1"/>
    <col min="26" max="26" width="16.140625" style="125" bestFit="1" customWidth="1"/>
    <col min="27" max="27" width="15.140625" style="125" bestFit="1" customWidth="1"/>
    <col min="28" max="28" width="13.5703125" style="125" bestFit="1" customWidth="1"/>
    <col min="29" max="29" width="15.140625" style="125" bestFit="1" customWidth="1"/>
    <col min="30" max="30" width="13.5703125" style="125" bestFit="1" customWidth="1"/>
    <col min="31" max="31" width="15.140625" style="125" bestFit="1" customWidth="1"/>
    <col min="32" max="32" width="13.5703125" style="125" bestFit="1" customWidth="1"/>
    <col min="33" max="33" width="15.140625" style="125" bestFit="1" customWidth="1"/>
    <col min="34" max="36" width="13.5703125" style="125" bestFit="1" customWidth="1"/>
    <col min="37" max="37" width="9.42578125" style="125" bestFit="1" customWidth="1"/>
    <col min="38" max="46" width="13.140625" style="125" bestFit="1" customWidth="1"/>
    <col min="47" max="51" width="14.140625" style="125" bestFit="1" customWidth="1"/>
    <col min="52" max="16384" width="9.140625" style="125"/>
  </cols>
  <sheetData>
    <row r="1" spans="1:63" s="123" customFormat="1" x14ac:dyDescent="0.25">
      <c r="A1" s="123" t="s">
        <v>867</v>
      </c>
      <c r="B1" s="123" t="str">
        <f>$A2&amp;"_"&amp;B2</f>
        <v>GBP001_-3</v>
      </c>
      <c r="C1" s="123" t="str">
        <f t="shared" ref="C1:R1" si="0">$A2&amp;"_"&amp;C2</f>
        <v>GBP001_-2</v>
      </c>
      <c r="D1" s="123" t="str">
        <f t="shared" si="0"/>
        <v>GBP001_-0,5</v>
      </c>
      <c r="E1" s="123" t="str">
        <f t="shared" si="0"/>
        <v>GBP001_0</v>
      </c>
      <c r="F1" s="123" t="str">
        <f t="shared" si="0"/>
        <v>GBP001_0,25</v>
      </c>
      <c r="G1" s="123" t="str">
        <f t="shared" si="0"/>
        <v>GBP001_0,5</v>
      </c>
      <c r="H1" s="123" t="str">
        <f t="shared" si="0"/>
        <v>GBP001_0,93</v>
      </c>
      <c r="I1" s="123" t="str">
        <f t="shared" si="0"/>
        <v>GBP001_1</v>
      </c>
      <c r="J1" s="123" t="str">
        <f t="shared" si="0"/>
        <v>GBP001_1,5</v>
      </c>
      <c r="K1" s="123" t="str">
        <f t="shared" si="0"/>
        <v>GBP001_2</v>
      </c>
      <c r="L1" s="123" t="str">
        <f t="shared" si="0"/>
        <v>GBP001_2,5</v>
      </c>
      <c r="M1" s="123" t="str">
        <f t="shared" si="0"/>
        <v>GBP001_3</v>
      </c>
      <c r="N1" s="123" t="str">
        <f t="shared" si="0"/>
        <v>GBP001_3,3</v>
      </c>
      <c r="O1" s="123" t="str">
        <f t="shared" si="0"/>
        <v>GBP001_3,5</v>
      </c>
      <c r="P1" s="123" t="str">
        <f t="shared" si="0"/>
        <v>GBP001_4</v>
      </c>
      <c r="Q1" s="123" t="str">
        <f t="shared" si="0"/>
        <v>GBP001_5</v>
      </c>
      <c r="R1" s="123" t="str">
        <f t="shared" si="0"/>
        <v>GBP001_6</v>
      </c>
      <c r="S1" s="123" t="s">
        <v>868</v>
      </c>
      <c r="T1" s="123" t="str">
        <f>$S2&amp;"_"&amp;T2</f>
        <v>GBP003_-3</v>
      </c>
      <c r="U1" s="123" t="str">
        <f t="shared" ref="U1:AJ1" si="1">$S2&amp;"_"&amp;U2</f>
        <v>GBP003_-2</v>
      </c>
      <c r="V1" s="123" t="str">
        <f t="shared" si="1"/>
        <v>GBP003_-0,5</v>
      </c>
      <c r="W1" s="123" t="str">
        <f t="shared" si="1"/>
        <v>GBP003_0</v>
      </c>
      <c r="X1" s="123" t="str">
        <f t="shared" si="1"/>
        <v>GBP003_0,25</v>
      </c>
      <c r="Y1" s="123" t="str">
        <f t="shared" si="1"/>
        <v>GBP003_0,5</v>
      </c>
      <c r="Z1" s="123" t="str">
        <f t="shared" si="1"/>
        <v>GBP003_0,93</v>
      </c>
      <c r="AA1" s="123" t="str">
        <f t="shared" si="1"/>
        <v>GBP003_1</v>
      </c>
      <c r="AB1" s="123" t="str">
        <f t="shared" si="1"/>
        <v>GBP003_1,5</v>
      </c>
      <c r="AC1" s="123" t="str">
        <f t="shared" si="1"/>
        <v>GBP003_2</v>
      </c>
      <c r="AD1" s="123" t="str">
        <f t="shared" si="1"/>
        <v>GBP003_2,5</v>
      </c>
      <c r="AE1" s="123" t="str">
        <f t="shared" si="1"/>
        <v>GBP003_3</v>
      </c>
      <c r="AF1" s="123" t="str">
        <f t="shared" si="1"/>
        <v>GBP003_3,3</v>
      </c>
      <c r="AG1" s="123" t="str">
        <f t="shared" si="1"/>
        <v>GBP003_3,5</v>
      </c>
      <c r="AH1" s="123" t="str">
        <f t="shared" si="1"/>
        <v>GBP003_4</v>
      </c>
      <c r="AI1" s="123" t="str">
        <f t="shared" si="1"/>
        <v>GBP003_5</v>
      </c>
      <c r="AJ1" s="123" t="str">
        <f t="shared" si="1"/>
        <v>GBP003_6</v>
      </c>
      <c r="AK1" s="123" t="s">
        <v>869</v>
      </c>
      <c r="AL1" s="123" t="str">
        <f>$AK2&amp;"_"&amp;AL2</f>
        <v>GBP006_-3</v>
      </c>
      <c r="AM1" s="123" t="str">
        <f t="shared" ref="AM1:BB1" si="2">$AK2&amp;"_"&amp;AM2</f>
        <v>GBP006_-2</v>
      </c>
      <c r="AN1" s="123" t="str">
        <f t="shared" si="2"/>
        <v>GBP006_-0,5</v>
      </c>
      <c r="AO1" s="123" t="str">
        <f t="shared" si="2"/>
        <v>GBP006_0</v>
      </c>
      <c r="AP1" s="123" t="str">
        <f t="shared" si="2"/>
        <v>GBP006_0,25</v>
      </c>
      <c r="AQ1" s="123" t="str">
        <f t="shared" si="2"/>
        <v>GBP006_0,5</v>
      </c>
      <c r="AR1" s="123" t="str">
        <f t="shared" si="2"/>
        <v>GBP006_0,93</v>
      </c>
      <c r="AS1" s="123" t="str">
        <f t="shared" si="2"/>
        <v>GBP006_1</v>
      </c>
      <c r="AT1" s="123" t="str">
        <f t="shared" si="2"/>
        <v>GBP006_1,5</v>
      </c>
      <c r="AU1" s="123" t="str">
        <f t="shared" si="2"/>
        <v>GBP006_2</v>
      </c>
      <c r="AV1" s="123" t="str">
        <f t="shared" si="2"/>
        <v>GBP006_2,5</v>
      </c>
      <c r="AW1" s="123" t="str">
        <f t="shared" si="2"/>
        <v>GBP006_3</v>
      </c>
      <c r="AX1" s="123" t="str">
        <f t="shared" si="2"/>
        <v>GBP006_3,3</v>
      </c>
      <c r="AY1" s="123" t="str">
        <f t="shared" si="2"/>
        <v>GBP006_3,5</v>
      </c>
      <c r="AZ1" s="123" t="str">
        <f t="shared" si="2"/>
        <v>GBP006_4</v>
      </c>
      <c r="BA1" s="123" t="str">
        <f t="shared" si="2"/>
        <v>GBP006_5</v>
      </c>
      <c r="BB1" s="123" t="str">
        <f t="shared" si="2"/>
        <v>GBP006_6</v>
      </c>
    </row>
    <row r="2" spans="1:63" s="123" customFormat="1" x14ac:dyDescent="0.25">
      <c r="A2" s="123" t="str">
        <f>A1</f>
        <v>GBP001</v>
      </c>
      <c r="B2" s="123">
        <v>-3</v>
      </c>
      <c r="C2" s="123">
        <v>-2</v>
      </c>
      <c r="D2" s="123">
        <v>-0.5</v>
      </c>
      <c r="E2" s="123">
        <v>0</v>
      </c>
      <c r="F2" s="123">
        <v>0.25</v>
      </c>
      <c r="G2" s="123">
        <v>0.5</v>
      </c>
      <c r="H2" s="123">
        <v>0.92999999999999994</v>
      </c>
      <c r="I2" s="123">
        <v>1</v>
      </c>
      <c r="J2" s="123">
        <v>1.5</v>
      </c>
      <c r="K2" s="123">
        <v>2</v>
      </c>
      <c r="L2" s="123">
        <v>2.5</v>
      </c>
      <c r="M2" s="123">
        <v>3</v>
      </c>
      <c r="N2" s="123">
        <v>3.3000000000000003</v>
      </c>
      <c r="O2" s="123">
        <v>3.5000000000000004</v>
      </c>
      <c r="P2" s="123">
        <v>4</v>
      </c>
      <c r="Q2" s="123">
        <v>5</v>
      </c>
      <c r="R2" s="123">
        <v>6</v>
      </c>
      <c r="S2" s="123" t="str">
        <f>S1</f>
        <v>GBP003</v>
      </c>
      <c r="T2" s="123">
        <v>-3</v>
      </c>
      <c r="U2" s="123">
        <v>-2</v>
      </c>
      <c r="V2" s="123">
        <v>-0.5</v>
      </c>
      <c r="W2" s="123">
        <v>0</v>
      </c>
      <c r="X2" s="123">
        <v>0.25</v>
      </c>
      <c r="Y2" s="123">
        <v>0.5</v>
      </c>
      <c r="Z2" s="123">
        <v>0.92999999999999994</v>
      </c>
      <c r="AA2" s="123">
        <v>1</v>
      </c>
      <c r="AB2" s="123">
        <v>1.5</v>
      </c>
      <c r="AC2" s="123">
        <v>2</v>
      </c>
      <c r="AD2" s="123">
        <v>2.5</v>
      </c>
      <c r="AE2" s="123">
        <v>3</v>
      </c>
      <c r="AF2" s="123">
        <v>3.3000000000000003</v>
      </c>
      <c r="AG2" s="123">
        <v>3.5000000000000004</v>
      </c>
      <c r="AH2" s="123">
        <v>4</v>
      </c>
      <c r="AI2" s="123">
        <v>5</v>
      </c>
      <c r="AJ2" s="123">
        <v>6</v>
      </c>
      <c r="AK2" s="123" t="str">
        <f>AK1</f>
        <v>GBP006</v>
      </c>
      <c r="AL2" s="123">
        <v>-3</v>
      </c>
      <c r="AM2" s="123">
        <v>-2</v>
      </c>
      <c r="AN2" s="123">
        <v>-0.5</v>
      </c>
      <c r="AO2" s="123">
        <v>0</v>
      </c>
      <c r="AP2" s="123">
        <v>0.25</v>
      </c>
      <c r="AQ2" s="123">
        <v>0.5</v>
      </c>
      <c r="AR2" s="123">
        <v>0.92999999999999994</v>
      </c>
      <c r="AS2" s="123">
        <v>1</v>
      </c>
      <c r="AT2" s="123">
        <v>1.5</v>
      </c>
      <c r="AU2" s="123">
        <v>2</v>
      </c>
      <c r="AV2" s="123">
        <v>2.5</v>
      </c>
      <c r="AW2" s="124">
        <v>3</v>
      </c>
      <c r="AX2" s="124">
        <v>3.3000000000000003</v>
      </c>
      <c r="AY2" s="124">
        <v>3.5000000000000004</v>
      </c>
      <c r="AZ2" s="124">
        <v>4</v>
      </c>
      <c r="BA2" s="124">
        <v>5</v>
      </c>
      <c r="BB2" s="124">
        <v>6</v>
      </c>
      <c r="BC2" s="124"/>
      <c r="BD2" s="124"/>
      <c r="BE2" s="124"/>
      <c r="BF2" s="124"/>
      <c r="BG2" s="124"/>
      <c r="BH2" s="124"/>
      <c r="BI2" s="124"/>
      <c r="BJ2" s="124"/>
      <c r="BK2" s="124"/>
    </row>
    <row r="3" spans="1:63" x14ac:dyDescent="0.25">
      <c r="A3" s="125">
        <v>1</v>
      </c>
      <c r="B3" s="126">
        <v>6.5590000000000006E-3</v>
      </c>
      <c r="C3" s="126">
        <v>6.5590000000000006E-3</v>
      </c>
      <c r="D3" s="126">
        <v>4.9430000000000003E-3</v>
      </c>
      <c r="E3" s="126">
        <v>4.1329999999999995E-3</v>
      </c>
      <c r="F3" s="126">
        <v>3.7000000000000002E-3</v>
      </c>
      <c r="G3" s="126">
        <v>3.2909999999999997E-3</v>
      </c>
      <c r="H3" s="126">
        <v>3.1840000000000002E-3</v>
      </c>
      <c r="I3" s="126">
        <v>3.2880000000000001E-3</v>
      </c>
      <c r="J3" s="126">
        <v>4.235E-3</v>
      </c>
      <c r="K3" s="126">
        <v>5.2009999999999999E-3</v>
      </c>
      <c r="L3" s="126">
        <v>6.1310000000000002E-3</v>
      </c>
      <c r="M3" s="126">
        <v>7.0309999999999999E-3</v>
      </c>
      <c r="N3" s="126">
        <v>7.559999999999999E-3</v>
      </c>
      <c r="O3" s="126">
        <v>7.9080000000000001E-3</v>
      </c>
      <c r="P3" s="126">
        <v>8.7650000000000002E-3</v>
      </c>
      <c r="Q3" s="126">
        <v>1.0433E-2</v>
      </c>
      <c r="R3" s="126">
        <v>1.2052E-2</v>
      </c>
      <c r="S3" s="125">
        <v>1</v>
      </c>
      <c r="T3" s="126">
        <v>7.0159999999999997E-3</v>
      </c>
      <c r="U3" s="126">
        <v>7.0159999999999997E-3</v>
      </c>
      <c r="V3" s="126">
        <v>5.1649999999999995E-3</v>
      </c>
      <c r="W3" s="126">
        <v>4.2259999999999997E-3</v>
      </c>
      <c r="X3" s="126">
        <v>3.735E-3</v>
      </c>
      <c r="Y3" s="126">
        <v>3.2729999999999999E-3</v>
      </c>
      <c r="Z3" s="126">
        <v>2.9219999999999997E-3</v>
      </c>
      <c r="AA3" s="126">
        <v>2.9649999999999998E-3</v>
      </c>
      <c r="AB3" s="126">
        <v>3.7290000000000001E-3</v>
      </c>
      <c r="AC3" s="126">
        <v>4.6969999999999998E-3</v>
      </c>
      <c r="AD3" s="126">
        <v>5.6700000000000006E-3</v>
      </c>
      <c r="AE3" s="126">
        <v>6.6230000000000004E-3</v>
      </c>
      <c r="AF3" s="126">
        <v>7.1849999999999995E-3</v>
      </c>
      <c r="AG3" s="126">
        <v>7.5560000000000002E-3</v>
      </c>
      <c r="AH3" s="126">
        <v>8.4709999999999994E-3</v>
      </c>
      <c r="AI3" s="126">
        <v>1.0255E-2</v>
      </c>
      <c r="AJ3" s="126">
        <v>1.1990000000000001E-2</v>
      </c>
      <c r="AK3" s="125">
        <v>1</v>
      </c>
      <c r="AL3" s="126">
        <v>7.0049999999999999E-3</v>
      </c>
      <c r="AM3" s="126">
        <v>7.0049999999999999E-3</v>
      </c>
      <c r="AN3" s="126">
        <v>5.2710000000000005E-3</v>
      </c>
      <c r="AO3" s="126">
        <v>4.3490000000000004E-3</v>
      </c>
      <c r="AP3" s="126">
        <v>3.8600000000000001E-3</v>
      </c>
      <c r="AQ3" s="126">
        <v>3.382E-3</v>
      </c>
      <c r="AR3" s="126">
        <v>2.9129999999999998E-3</v>
      </c>
      <c r="AS3" s="126">
        <v>2.9320000000000001E-3</v>
      </c>
      <c r="AT3" s="126">
        <v>3.6200000000000004E-3</v>
      </c>
      <c r="AU3" s="126">
        <v>4.5820000000000001E-3</v>
      </c>
      <c r="AV3" s="126">
        <v>5.5560000000000002E-3</v>
      </c>
      <c r="AW3" s="127">
        <v>6.5129999999999997E-3</v>
      </c>
      <c r="AX3" s="127">
        <v>7.077E-3</v>
      </c>
      <c r="AY3" s="127">
        <v>7.4489999999999999E-3</v>
      </c>
      <c r="AZ3" s="127">
        <v>8.3669999999999994E-3</v>
      </c>
      <c r="BA3" s="127">
        <v>1.0156E-2</v>
      </c>
      <c r="BB3" s="127">
        <v>1.1894E-2</v>
      </c>
      <c r="BC3" s="127"/>
      <c r="BD3" s="127"/>
      <c r="BE3" s="127"/>
      <c r="BF3" s="127"/>
      <c r="BG3" s="127"/>
      <c r="BH3" s="127"/>
      <c r="BI3" s="127"/>
      <c r="BJ3" s="127"/>
      <c r="BK3" s="127"/>
    </row>
    <row r="4" spans="1:63" x14ac:dyDescent="0.25">
      <c r="A4" s="125">
        <v>2</v>
      </c>
      <c r="B4" s="126">
        <v>5.9259999999999998E-3</v>
      </c>
      <c r="C4" s="126">
        <v>5.9259999999999998E-3</v>
      </c>
      <c r="D4" s="126">
        <v>4.8579999999999995E-3</v>
      </c>
      <c r="E4" s="126">
        <v>4.3439999999999998E-3</v>
      </c>
      <c r="F4" s="126">
        <v>4.0930000000000003E-3</v>
      </c>
      <c r="G4" s="126">
        <v>3.8640000000000002E-3</v>
      </c>
      <c r="H4" s="126">
        <v>4.0049999999999999E-3</v>
      </c>
      <c r="I4" s="126">
        <v>4.1149999999999997E-3</v>
      </c>
      <c r="J4" s="126">
        <v>4.9030000000000002E-3</v>
      </c>
      <c r="K4" s="126">
        <v>5.7009999999999995E-3</v>
      </c>
      <c r="L4" s="126">
        <v>6.5030000000000001E-3</v>
      </c>
      <c r="M4" s="126">
        <v>7.3010000000000002E-3</v>
      </c>
      <c r="N4" s="126">
        <v>7.7739999999999997E-3</v>
      </c>
      <c r="O4" s="126">
        <v>8.0879999999999997E-3</v>
      </c>
      <c r="P4" s="126">
        <v>8.8640000000000004E-3</v>
      </c>
      <c r="Q4" s="126">
        <v>1.0381999999999999E-2</v>
      </c>
      <c r="R4" s="126">
        <v>1.1861E-2</v>
      </c>
      <c r="S4" s="125">
        <v>2</v>
      </c>
      <c r="T4" s="126">
        <v>5.9409999999999992E-3</v>
      </c>
      <c r="U4" s="126">
        <v>5.9409999999999992E-3</v>
      </c>
      <c r="V4" s="126">
        <v>4.8990000000000006E-3</v>
      </c>
      <c r="W4" s="126">
        <v>4.3750000000000004E-3</v>
      </c>
      <c r="X4" s="126">
        <v>4.1159999999999999E-3</v>
      </c>
      <c r="Y4" s="126">
        <v>3.8640000000000002E-3</v>
      </c>
      <c r="Z4" s="126">
        <v>3.8350000000000003E-3</v>
      </c>
      <c r="AA4" s="126">
        <v>3.9319999999999997E-3</v>
      </c>
      <c r="AB4" s="126">
        <v>4.7079999999999995E-3</v>
      </c>
      <c r="AC4" s="126">
        <v>5.5069999999999997E-3</v>
      </c>
      <c r="AD4" s="126">
        <v>6.3219999999999995E-3</v>
      </c>
      <c r="AE4" s="126">
        <v>7.1370000000000001E-3</v>
      </c>
      <c r="AF4" s="126">
        <v>7.6230000000000004E-3</v>
      </c>
      <c r="AG4" s="126">
        <v>7.9439999999999997E-3</v>
      </c>
      <c r="AH4" s="126">
        <v>8.7419999999999998E-3</v>
      </c>
      <c r="AI4" s="126">
        <v>1.0305E-2</v>
      </c>
      <c r="AJ4" s="126">
        <v>1.1828E-2</v>
      </c>
      <c r="AK4" s="125">
        <v>2</v>
      </c>
      <c r="AL4" s="126">
        <v>5.9069999999999999E-3</v>
      </c>
      <c r="AM4" s="126">
        <v>5.9069999999999999E-3</v>
      </c>
      <c r="AN4" s="126">
        <v>4.9630000000000004E-3</v>
      </c>
      <c r="AO4" s="126">
        <v>4.4510000000000001E-3</v>
      </c>
      <c r="AP4" s="126">
        <v>4.1990000000000005E-3</v>
      </c>
      <c r="AQ4" s="126">
        <v>3.9560000000000003E-3</v>
      </c>
      <c r="AR4" s="126">
        <v>3.8430000000000001E-3</v>
      </c>
      <c r="AS4" s="126">
        <v>3.9139999999999999E-3</v>
      </c>
      <c r="AT4" s="126">
        <v>4.633E-3</v>
      </c>
      <c r="AU4" s="126">
        <v>5.4079999999999996E-3</v>
      </c>
      <c r="AV4" s="126">
        <v>6.2119999999999996E-3</v>
      </c>
      <c r="AW4" s="127">
        <v>7.0230000000000006E-3</v>
      </c>
      <c r="AX4" s="127">
        <v>7.5079999999999999E-3</v>
      </c>
      <c r="AY4" s="127">
        <v>7.8300000000000002E-3</v>
      </c>
      <c r="AZ4" s="127">
        <v>8.6269999999999993E-3</v>
      </c>
      <c r="BA4" s="127">
        <v>1.0192E-2</v>
      </c>
      <c r="BB4" s="127">
        <v>1.1718000000000001E-2</v>
      </c>
      <c r="BC4" s="127"/>
      <c r="BD4" s="127"/>
      <c r="BE4" s="127"/>
      <c r="BF4" s="127"/>
      <c r="BG4" s="127"/>
      <c r="BH4" s="127"/>
      <c r="BI4" s="127"/>
      <c r="BJ4" s="127"/>
      <c r="BK4" s="127"/>
    </row>
    <row r="5" spans="1:63" x14ac:dyDescent="0.25">
      <c r="A5" s="125">
        <v>3</v>
      </c>
      <c r="B5" s="126">
        <v>5.8969999999999995E-3</v>
      </c>
      <c r="C5" s="126">
        <v>5.8969999999999995E-3</v>
      </c>
      <c r="D5" s="126">
        <v>5.1219999999999998E-3</v>
      </c>
      <c r="E5" s="126">
        <v>4.6959999999999997E-3</v>
      </c>
      <c r="F5" s="126">
        <v>4.4889999999999999E-3</v>
      </c>
      <c r="G5" s="126">
        <v>4.3150000000000003E-3</v>
      </c>
      <c r="H5" s="126">
        <v>4.4889999999999999E-3</v>
      </c>
      <c r="I5" s="126">
        <v>4.5840000000000004E-3</v>
      </c>
      <c r="J5" s="126">
        <v>5.2520000000000006E-3</v>
      </c>
      <c r="K5" s="126">
        <v>5.94E-3</v>
      </c>
      <c r="L5" s="126">
        <v>6.6459999999999991E-3</v>
      </c>
      <c r="M5" s="126">
        <v>7.356999999999999E-3</v>
      </c>
      <c r="N5" s="126">
        <v>7.783E-3</v>
      </c>
      <c r="O5" s="126">
        <v>8.0660000000000003E-3</v>
      </c>
      <c r="P5" s="126">
        <v>8.7680000000000015E-3</v>
      </c>
      <c r="Q5" s="126">
        <v>1.0153000000000001E-2</v>
      </c>
      <c r="R5" s="126">
        <v>1.1507E-2</v>
      </c>
      <c r="S5" s="125">
        <v>3</v>
      </c>
      <c r="T5" s="126">
        <v>5.8399999999999997E-3</v>
      </c>
      <c r="U5" s="126">
        <v>5.8399999999999997E-3</v>
      </c>
      <c r="V5" s="126">
        <v>5.1549999999999999E-3</v>
      </c>
      <c r="W5" s="126">
        <v>4.7270000000000003E-3</v>
      </c>
      <c r="X5" s="126">
        <v>4.5119999999999995E-3</v>
      </c>
      <c r="Y5" s="126">
        <v>4.3140000000000001E-3</v>
      </c>
      <c r="Z5" s="126">
        <v>4.3509999999999998E-3</v>
      </c>
      <c r="AA5" s="126">
        <v>4.437E-3</v>
      </c>
      <c r="AB5" s="126">
        <v>5.0959999999999998E-3</v>
      </c>
      <c r="AC5" s="126">
        <v>5.7829999999999999E-3</v>
      </c>
      <c r="AD5" s="126">
        <v>6.4920000000000004E-3</v>
      </c>
      <c r="AE5" s="126">
        <v>7.2099999999999994E-3</v>
      </c>
      <c r="AF5" s="126">
        <v>7.6409999999999994E-3</v>
      </c>
      <c r="AG5" s="126">
        <v>7.927E-3</v>
      </c>
      <c r="AH5" s="126">
        <v>8.6390000000000008E-3</v>
      </c>
      <c r="AI5" s="126">
        <v>1.0042000000000001E-2</v>
      </c>
      <c r="AJ5" s="126">
        <v>1.1415E-2</v>
      </c>
      <c r="AK5" s="125">
        <v>3</v>
      </c>
      <c r="AL5" s="126">
        <v>5.7780000000000001E-3</v>
      </c>
      <c r="AM5" s="126">
        <v>5.7780000000000001E-3</v>
      </c>
      <c r="AN5" s="126">
        <v>5.2240000000000003E-3</v>
      </c>
      <c r="AO5" s="126">
        <v>4.8049999999999994E-3</v>
      </c>
      <c r="AP5" s="126">
        <v>4.5909999999999996E-3</v>
      </c>
      <c r="AQ5" s="126">
        <v>4.3939999999999995E-3</v>
      </c>
      <c r="AR5" s="126">
        <v>4.3509999999999998E-3</v>
      </c>
      <c r="AS5" s="126">
        <v>4.4159999999999998E-3</v>
      </c>
      <c r="AT5" s="126">
        <v>5.0280000000000004E-3</v>
      </c>
      <c r="AU5" s="126">
        <v>5.6969999999999998E-3</v>
      </c>
      <c r="AV5" s="126">
        <v>6.3969999999999999E-3</v>
      </c>
      <c r="AW5" s="127">
        <v>7.1099999999999991E-3</v>
      </c>
      <c r="AX5" s="127">
        <v>7.5389999999999997E-3</v>
      </c>
      <c r="AY5" s="127">
        <v>7.8250000000000004E-3</v>
      </c>
      <c r="AZ5" s="127">
        <v>8.5360000000000002E-3</v>
      </c>
      <c r="BA5" s="127">
        <v>9.9369999999999997E-3</v>
      </c>
      <c r="BB5" s="127">
        <v>1.1311E-2</v>
      </c>
      <c r="BC5" s="127"/>
      <c r="BD5" s="127"/>
      <c r="BE5" s="127"/>
      <c r="BF5" s="127"/>
      <c r="BG5" s="127"/>
      <c r="BH5" s="127"/>
      <c r="BI5" s="127"/>
      <c r="BJ5" s="127"/>
      <c r="BK5" s="127"/>
    </row>
    <row r="6" spans="1:63" x14ac:dyDescent="0.25">
      <c r="A6" s="125">
        <v>4</v>
      </c>
      <c r="B6" s="126">
        <v>6.0099999999999997E-3</v>
      </c>
      <c r="C6" s="126">
        <v>6.0099999999999997E-3</v>
      </c>
      <c r="D6" s="126">
        <v>5.4090000000000006E-3</v>
      </c>
      <c r="E6" s="126">
        <v>5.0280000000000004E-3</v>
      </c>
      <c r="F6" s="126">
        <v>4.8430000000000001E-3</v>
      </c>
      <c r="G6" s="126">
        <v>4.6969999999999998E-3</v>
      </c>
      <c r="H6" s="126">
        <v>4.862E-3</v>
      </c>
      <c r="I6" s="126">
        <v>4.9430000000000003E-3</v>
      </c>
      <c r="J6" s="126">
        <v>5.5240000000000003E-3</v>
      </c>
      <c r="K6" s="126">
        <v>6.1340000000000006E-3</v>
      </c>
      <c r="L6" s="126">
        <v>6.77E-3</v>
      </c>
      <c r="M6" s="126">
        <v>7.418000000000001E-3</v>
      </c>
      <c r="N6" s="126">
        <v>7.8099999999999992E-3</v>
      </c>
      <c r="O6" s="126">
        <v>8.071E-3</v>
      </c>
      <c r="P6" s="126">
        <v>8.7229999999999999E-3</v>
      </c>
      <c r="Q6" s="126">
        <v>1.0015000000000001E-2</v>
      </c>
      <c r="R6" s="126">
        <v>1.1285E-2</v>
      </c>
      <c r="S6" s="125">
        <v>4</v>
      </c>
      <c r="T6" s="126">
        <v>5.9670000000000001E-3</v>
      </c>
      <c r="U6" s="126">
        <v>5.9670000000000001E-3</v>
      </c>
      <c r="V6" s="126">
        <v>5.4520000000000002E-3</v>
      </c>
      <c r="W6" s="126">
        <v>5.0670000000000003E-3</v>
      </c>
      <c r="X6" s="126">
        <v>4.8719999999999996E-3</v>
      </c>
      <c r="Y6" s="126">
        <v>4.7000000000000002E-3</v>
      </c>
      <c r="Z6" s="126">
        <v>4.7479999999999996E-3</v>
      </c>
      <c r="AA6" s="126">
        <v>4.8209999999999998E-3</v>
      </c>
      <c r="AB6" s="126">
        <v>5.3930000000000002E-3</v>
      </c>
      <c r="AC6" s="126">
        <v>6.0000000000000001E-3</v>
      </c>
      <c r="AD6" s="126">
        <v>6.6379999999999998E-3</v>
      </c>
      <c r="AE6" s="126">
        <v>7.2919999999999999E-3</v>
      </c>
      <c r="AF6" s="126">
        <v>7.6870000000000003E-3</v>
      </c>
      <c r="AG6" s="126">
        <v>7.9509999999999997E-3</v>
      </c>
      <c r="AH6" s="126">
        <v>8.6110000000000006E-3</v>
      </c>
      <c r="AI6" s="126">
        <v>9.918999999999999E-3</v>
      </c>
      <c r="AJ6" s="126">
        <v>1.1205E-2</v>
      </c>
      <c r="AK6" s="125">
        <v>4</v>
      </c>
      <c r="AL6" s="126">
        <v>5.8809999999999999E-3</v>
      </c>
      <c r="AM6" s="126">
        <v>5.8809999999999999E-3</v>
      </c>
      <c r="AN6" s="126">
        <v>5.5209999999999999E-3</v>
      </c>
      <c r="AO6" s="126">
        <v>5.1419999999999999E-3</v>
      </c>
      <c r="AP6" s="126">
        <v>4.947E-3</v>
      </c>
      <c r="AQ6" s="126">
        <v>4.7710000000000001E-3</v>
      </c>
      <c r="AR6" s="126">
        <v>4.7460000000000002E-3</v>
      </c>
      <c r="AS6" s="126">
        <v>4.8020000000000007E-3</v>
      </c>
      <c r="AT6" s="126">
        <v>5.3309999999999998E-3</v>
      </c>
      <c r="AU6" s="126">
        <v>5.9189999999999998E-3</v>
      </c>
      <c r="AV6" s="126">
        <v>6.5450000000000005E-3</v>
      </c>
      <c r="AW6" s="127">
        <v>7.1920000000000005E-3</v>
      </c>
      <c r="AX6" s="127">
        <v>7.5840000000000005E-3</v>
      </c>
      <c r="AY6" s="127">
        <v>7.8469999999999998E-3</v>
      </c>
      <c r="AZ6" s="127">
        <v>8.5030000000000001E-3</v>
      </c>
      <c r="BA6" s="127">
        <v>9.8069999999999997E-3</v>
      </c>
      <c r="BB6" s="127">
        <v>1.1091999999999999E-2</v>
      </c>
      <c r="BC6" s="127"/>
      <c r="BD6" s="127"/>
      <c r="BE6" s="127"/>
      <c r="BF6" s="127"/>
      <c r="BG6" s="127"/>
      <c r="BH6" s="127"/>
      <c r="BI6" s="127"/>
      <c r="BJ6" s="127"/>
      <c r="BK6" s="127"/>
    </row>
    <row r="7" spans="1:63" x14ac:dyDescent="0.25">
      <c r="A7" s="125">
        <v>5</v>
      </c>
      <c r="B7" s="126">
        <v>5.9979999999999999E-3</v>
      </c>
      <c r="C7" s="126">
        <v>5.9979999999999999E-3</v>
      </c>
      <c r="D7" s="126">
        <v>5.6020000000000002E-3</v>
      </c>
      <c r="E7" s="126">
        <v>5.2829999999999995E-3</v>
      </c>
      <c r="F7" s="126">
        <v>5.1259999999999995E-3</v>
      </c>
      <c r="G7" s="126">
        <v>5.006E-3</v>
      </c>
      <c r="H7" s="126">
        <v>5.1630000000000001E-3</v>
      </c>
      <c r="I7" s="126">
        <v>5.2350000000000001E-3</v>
      </c>
      <c r="J7" s="126">
        <v>5.757E-3</v>
      </c>
      <c r="K7" s="126">
        <v>6.3100000000000005E-3</v>
      </c>
      <c r="L7" s="126">
        <v>6.8900000000000003E-3</v>
      </c>
      <c r="M7" s="126">
        <v>7.4840000000000002E-3</v>
      </c>
      <c r="N7" s="126">
        <v>7.8440000000000003E-3</v>
      </c>
      <c r="O7" s="126">
        <v>8.0850000000000002E-3</v>
      </c>
      <c r="P7" s="126">
        <v>8.6870000000000003E-3</v>
      </c>
      <c r="Q7" s="126">
        <v>9.8860000000000007E-3</v>
      </c>
      <c r="R7" s="126">
        <v>1.1068000000000001E-2</v>
      </c>
      <c r="S7" s="125">
        <v>5</v>
      </c>
      <c r="T7" s="126">
        <v>5.947E-3</v>
      </c>
      <c r="U7" s="126">
        <v>5.947E-3</v>
      </c>
      <c r="V7" s="126">
        <v>5.6450000000000007E-3</v>
      </c>
      <c r="W7" s="126">
        <v>5.3210000000000002E-3</v>
      </c>
      <c r="X7" s="126">
        <v>5.1539999999999997E-3</v>
      </c>
      <c r="Y7" s="126">
        <v>5.0090000000000004E-3</v>
      </c>
      <c r="Z7" s="126">
        <v>5.0639999999999999E-3</v>
      </c>
      <c r="AA7" s="126">
        <v>5.1289999999999999E-3</v>
      </c>
      <c r="AB7" s="126">
        <v>5.6380000000000006E-3</v>
      </c>
      <c r="AC7" s="126">
        <v>6.1859999999999997E-3</v>
      </c>
      <c r="AD7" s="126">
        <v>6.7650000000000002E-3</v>
      </c>
      <c r="AE7" s="126">
        <v>7.3610000000000004E-3</v>
      </c>
      <c r="AF7" s="126">
        <v>7.7230000000000007E-3</v>
      </c>
      <c r="AG7" s="126">
        <v>7.9659999999999991E-3</v>
      </c>
      <c r="AH7" s="126">
        <v>8.5730000000000008E-3</v>
      </c>
      <c r="AI7" s="126">
        <v>9.783E-3</v>
      </c>
      <c r="AJ7" s="126">
        <v>1.0978E-2</v>
      </c>
      <c r="AK7" s="125">
        <v>5</v>
      </c>
      <c r="AL7" s="126">
        <v>5.8219999999999999E-3</v>
      </c>
      <c r="AM7" s="126">
        <v>5.8219999999999999E-3</v>
      </c>
      <c r="AN7" s="126">
        <v>5.7020000000000005E-3</v>
      </c>
      <c r="AO7" s="126">
        <v>5.3869999999999994E-3</v>
      </c>
      <c r="AP7" s="126">
        <v>5.2200000000000007E-3</v>
      </c>
      <c r="AQ7" s="126">
        <v>5.0699999999999999E-3</v>
      </c>
      <c r="AR7" s="126">
        <v>5.0600000000000003E-3</v>
      </c>
      <c r="AS7" s="126">
        <v>5.11E-3</v>
      </c>
      <c r="AT7" s="126">
        <v>5.5789999999999998E-3</v>
      </c>
      <c r="AU7" s="126">
        <v>6.1079999999999997E-3</v>
      </c>
      <c r="AV7" s="126">
        <v>6.6739999999999994E-3</v>
      </c>
      <c r="AW7" s="127">
        <v>7.2610000000000001E-3</v>
      </c>
      <c r="AX7" s="127">
        <v>7.62E-3</v>
      </c>
      <c r="AY7" s="127">
        <v>7.8599999999999989E-3</v>
      </c>
      <c r="AZ7" s="127">
        <v>8.463E-3</v>
      </c>
      <c r="BA7" s="127">
        <v>9.6670000000000002E-3</v>
      </c>
      <c r="BB7" s="127">
        <v>1.0859000000000001E-2</v>
      </c>
      <c r="BC7" s="127"/>
      <c r="BD7" s="127"/>
      <c r="BE7" s="127"/>
      <c r="BF7" s="127"/>
      <c r="BG7" s="127"/>
      <c r="BH7" s="127"/>
      <c r="BI7" s="127"/>
      <c r="BJ7" s="127"/>
      <c r="BK7" s="127"/>
    </row>
    <row r="8" spans="1:63" x14ac:dyDescent="0.25">
      <c r="A8" s="125">
        <v>6</v>
      </c>
      <c r="B8" s="126">
        <v>5.8909999999999995E-3</v>
      </c>
      <c r="C8" s="126">
        <v>5.8909999999999995E-3</v>
      </c>
      <c r="D8" s="126">
        <v>5.7149999999999996E-3</v>
      </c>
      <c r="E8" s="126">
        <v>5.4679999999999998E-3</v>
      </c>
      <c r="F8" s="126">
        <v>5.3439999999999998E-3</v>
      </c>
      <c r="G8" s="126">
        <v>5.2520000000000006E-3</v>
      </c>
      <c r="H8" s="126">
        <v>5.4120000000000001E-3</v>
      </c>
      <c r="I8" s="126">
        <v>5.4789999999999995E-3</v>
      </c>
      <c r="J8" s="126">
        <v>5.9659999999999999E-3</v>
      </c>
      <c r="K8" s="126">
        <v>6.483E-3</v>
      </c>
      <c r="L8" s="126">
        <v>7.0219999999999996E-3</v>
      </c>
      <c r="M8" s="126">
        <v>7.5730000000000007E-3</v>
      </c>
      <c r="N8" s="126">
        <v>7.9069999999999991E-3</v>
      </c>
      <c r="O8" s="126">
        <v>8.1300000000000001E-3</v>
      </c>
      <c r="P8" s="126">
        <v>8.6879999999999995E-3</v>
      </c>
      <c r="Q8" s="126">
        <v>9.7999999999999997E-3</v>
      </c>
      <c r="R8" s="126">
        <v>1.0898E-2</v>
      </c>
      <c r="S8" s="125">
        <v>6</v>
      </c>
      <c r="T8" s="126">
        <v>5.8270000000000006E-3</v>
      </c>
      <c r="U8" s="126">
        <v>5.8270000000000006E-3</v>
      </c>
      <c r="V8" s="126">
        <v>5.7499999999999999E-3</v>
      </c>
      <c r="W8" s="126">
        <v>5.4990000000000004E-3</v>
      </c>
      <c r="X8" s="126">
        <v>5.365E-3</v>
      </c>
      <c r="Y8" s="126">
        <v>5.2509999999999996E-3</v>
      </c>
      <c r="Z8" s="126">
        <v>5.3210000000000002E-3</v>
      </c>
      <c r="AA8" s="126">
        <v>5.3810000000000004E-3</v>
      </c>
      <c r="AB8" s="126">
        <v>5.8539999999999998E-3</v>
      </c>
      <c r="AC8" s="126">
        <v>6.3659999999999993E-3</v>
      </c>
      <c r="AD8" s="126">
        <v>6.9030000000000003E-3</v>
      </c>
      <c r="AE8" s="126">
        <v>7.456E-3</v>
      </c>
      <c r="AF8" s="126">
        <v>7.7920000000000003E-3</v>
      </c>
      <c r="AG8" s="126">
        <v>8.0169999999999998E-3</v>
      </c>
      <c r="AH8" s="126">
        <v>8.5799999999999991E-3</v>
      </c>
      <c r="AI8" s="126">
        <v>9.7029999999999998E-3</v>
      </c>
      <c r="AJ8" s="126">
        <v>1.0814000000000001E-2</v>
      </c>
      <c r="AK8" s="125">
        <v>6</v>
      </c>
      <c r="AL8" s="126">
        <v>5.672E-3</v>
      </c>
      <c r="AM8" s="126">
        <v>5.672E-3</v>
      </c>
      <c r="AN8" s="126">
        <v>5.7939999999999997E-3</v>
      </c>
      <c r="AO8" s="126">
        <v>5.5520000000000005E-3</v>
      </c>
      <c r="AP8" s="126">
        <v>5.4190000000000002E-3</v>
      </c>
      <c r="AQ8" s="126">
        <v>5.3E-3</v>
      </c>
      <c r="AR8" s="126">
        <v>5.313E-3</v>
      </c>
      <c r="AS8" s="126">
        <v>5.359E-3</v>
      </c>
      <c r="AT8" s="126">
        <v>5.7959999999999999E-3</v>
      </c>
      <c r="AU8" s="126">
        <v>6.2909999999999997E-3</v>
      </c>
      <c r="AV8" s="126">
        <v>6.8170000000000001E-3</v>
      </c>
      <c r="AW8" s="127">
        <v>7.3620000000000005E-3</v>
      </c>
      <c r="AX8" s="127">
        <v>7.6939999999999995E-3</v>
      </c>
      <c r="AY8" s="127">
        <v>7.9159999999999994E-3</v>
      </c>
      <c r="AZ8" s="127">
        <v>8.4749999999999999E-3</v>
      </c>
      <c r="BA8" s="127">
        <v>9.5930000000000008E-3</v>
      </c>
      <c r="BB8" s="127">
        <v>1.0701E-2</v>
      </c>
      <c r="BC8" s="127"/>
      <c r="BD8" s="127"/>
      <c r="BE8" s="127"/>
      <c r="BF8" s="127"/>
      <c r="BG8" s="127"/>
      <c r="BH8" s="127"/>
      <c r="BI8" s="127"/>
      <c r="BJ8" s="127"/>
      <c r="BK8" s="127"/>
    </row>
    <row r="9" spans="1:63" x14ac:dyDescent="0.25">
      <c r="A9" s="125">
        <v>7</v>
      </c>
      <c r="B9" s="126">
        <v>5.744E-3</v>
      </c>
      <c r="C9" s="126">
        <v>5.744E-3</v>
      </c>
      <c r="D9" s="126">
        <v>5.7869999999999996E-3</v>
      </c>
      <c r="E9" s="126">
        <v>5.6100000000000004E-3</v>
      </c>
      <c r="F9" s="126">
        <v>5.5180000000000003E-3</v>
      </c>
      <c r="G9" s="126">
        <v>5.4539999999999996E-3</v>
      </c>
      <c r="H9" s="126">
        <v>5.6220000000000003E-3</v>
      </c>
      <c r="I9" s="126">
        <v>5.6849999999999999E-3</v>
      </c>
      <c r="J9" s="126">
        <v>6.1469999999999997E-3</v>
      </c>
      <c r="K9" s="126">
        <v>6.633E-3</v>
      </c>
      <c r="L9" s="126">
        <v>7.1340000000000006E-3</v>
      </c>
      <c r="M9" s="126">
        <v>7.6420000000000004E-3</v>
      </c>
      <c r="N9" s="126">
        <v>7.9489999999999995E-3</v>
      </c>
      <c r="O9" s="126">
        <v>8.1530000000000005E-3</v>
      </c>
      <c r="P9" s="126">
        <v>8.6629999999999988E-3</v>
      </c>
      <c r="Q9" s="126">
        <v>9.6780000000000008E-3</v>
      </c>
      <c r="R9" s="126">
        <v>1.0681E-2</v>
      </c>
      <c r="S9" s="125">
        <v>7</v>
      </c>
      <c r="T9" s="126">
        <v>5.6380000000000006E-3</v>
      </c>
      <c r="U9" s="126">
        <v>5.6380000000000006E-3</v>
      </c>
      <c r="V9" s="126">
        <v>5.7999999999999996E-3</v>
      </c>
      <c r="W9" s="126">
        <v>5.6270000000000001E-3</v>
      </c>
      <c r="X9" s="126">
        <v>5.5290000000000001E-3</v>
      </c>
      <c r="Y9" s="126">
        <v>5.4460000000000003E-3</v>
      </c>
      <c r="Z9" s="126">
        <v>5.5380000000000004E-3</v>
      </c>
      <c r="AA9" s="126">
        <v>5.594E-3</v>
      </c>
      <c r="AB9" s="126">
        <v>6.0460000000000002E-3</v>
      </c>
      <c r="AC9" s="126">
        <v>6.5310000000000003E-3</v>
      </c>
      <c r="AD9" s="126">
        <v>7.0330000000000002E-3</v>
      </c>
      <c r="AE9" s="126">
        <v>7.5430000000000011E-3</v>
      </c>
      <c r="AF9" s="126">
        <v>7.8519999999999996E-3</v>
      </c>
      <c r="AG9" s="126">
        <v>8.0579999999999992E-3</v>
      </c>
      <c r="AH9" s="126">
        <v>8.5719999999999998E-3</v>
      </c>
      <c r="AI9" s="126">
        <v>9.5950000000000011E-3</v>
      </c>
      <c r="AJ9" s="126">
        <v>1.0605E-2</v>
      </c>
      <c r="AK9" s="125">
        <v>7</v>
      </c>
      <c r="AL9" s="126">
        <v>5.4539999999999996E-3</v>
      </c>
      <c r="AM9" s="126">
        <v>5.4539999999999996E-3</v>
      </c>
      <c r="AN9" s="126">
        <v>5.8259999999999996E-3</v>
      </c>
      <c r="AO9" s="126">
        <v>5.6649999999999999E-3</v>
      </c>
      <c r="AP9" s="126">
        <v>5.568E-3</v>
      </c>
      <c r="AQ9" s="126">
        <v>5.4819999999999999E-3</v>
      </c>
      <c r="AR9" s="126">
        <v>5.5229999999999993E-3</v>
      </c>
      <c r="AS9" s="126">
        <v>5.568E-3</v>
      </c>
      <c r="AT9" s="126">
        <v>5.9870000000000001E-3</v>
      </c>
      <c r="AU9" s="126">
        <v>6.4559999999999999E-3</v>
      </c>
      <c r="AV9" s="126">
        <v>6.9480000000000002E-3</v>
      </c>
      <c r="AW9" s="127">
        <v>7.4519999999999994E-3</v>
      </c>
      <c r="AX9" s="127">
        <v>7.7559999999999999E-3</v>
      </c>
      <c r="AY9" s="127">
        <v>7.9600000000000001E-3</v>
      </c>
      <c r="AZ9" s="127">
        <v>8.4700000000000001E-3</v>
      </c>
      <c r="BA9" s="127">
        <v>9.4859999999999996E-3</v>
      </c>
      <c r="BB9" s="127">
        <v>1.0492E-2</v>
      </c>
      <c r="BC9" s="127"/>
      <c r="BD9" s="127"/>
      <c r="BE9" s="127"/>
      <c r="BF9" s="127"/>
      <c r="BG9" s="127"/>
      <c r="BH9" s="127"/>
      <c r="BI9" s="127"/>
      <c r="BJ9" s="127"/>
      <c r="BK9" s="127"/>
    </row>
    <row r="10" spans="1:63" x14ac:dyDescent="0.25">
      <c r="A10" s="125">
        <v>8</v>
      </c>
      <c r="B10" s="126">
        <v>5.8340000000000006E-3</v>
      </c>
      <c r="C10" s="126">
        <v>5.8340000000000006E-3</v>
      </c>
      <c r="D10" s="126">
        <v>5.9229999999999994E-3</v>
      </c>
      <c r="E10" s="126">
        <v>5.77E-3</v>
      </c>
      <c r="F10" s="126">
        <v>5.6909999999999999E-3</v>
      </c>
      <c r="G10" s="126">
        <v>5.6380000000000006E-3</v>
      </c>
      <c r="H10" s="126">
        <v>5.7970000000000001E-3</v>
      </c>
      <c r="I10" s="126">
        <v>5.855E-3</v>
      </c>
      <c r="J10" s="126">
        <v>6.2789999999999999E-3</v>
      </c>
      <c r="K10" s="126">
        <v>6.7269999999999995E-3</v>
      </c>
      <c r="L10" s="126">
        <v>7.1890000000000001E-3</v>
      </c>
      <c r="M10" s="126">
        <v>7.659E-3</v>
      </c>
      <c r="N10" s="126">
        <v>7.9439999999999997E-3</v>
      </c>
      <c r="O10" s="126">
        <v>8.1340000000000006E-3</v>
      </c>
      <c r="P10" s="126">
        <v>8.6119999999999999E-3</v>
      </c>
      <c r="Q10" s="126">
        <v>9.5680000000000001E-3</v>
      </c>
      <c r="R10" s="126">
        <v>1.052E-2</v>
      </c>
      <c r="S10" s="125">
        <v>8</v>
      </c>
      <c r="T10" s="126">
        <v>5.7070000000000003E-3</v>
      </c>
      <c r="U10" s="126">
        <v>5.7070000000000003E-3</v>
      </c>
      <c r="V10" s="126">
        <v>5.9329999999999999E-3</v>
      </c>
      <c r="W10" s="126">
        <v>5.7829999999999999E-3</v>
      </c>
      <c r="X10" s="126">
        <v>5.6990000000000001E-3</v>
      </c>
      <c r="Y10" s="126">
        <v>5.6280000000000002E-3</v>
      </c>
      <c r="Z10" s="126">
        <v>5.7190000000000001E-3</v>
      </c>
      <c r="AA10" s="126">
        <v>5.7710000000000001E-3</v>
      </c>
      <c r="AB10" s="126">
        <v>6.1850000000000004E-3</v>
      </c>
      <c r="AC10" s="126">
        <v>6.6290000000000003E-3</v>
      </c>
      <c r="AD10" s="126">
        <v>7.0900000000000008E-3</v>
      </c>
      <c r="AE10" s="126">
        <v>7.5590000000000006E-3</v>
      </c>
      <c r="AF10" s="126">
        <v>7.8440000000000003E-3</v>
      </c>
      <c r="AG10" s="126">
        <v>8.0349999999999987E-3</v>
      </c>
      <c r="AH10" s="126">
        <v>8.5129999999999997E-3</v>
      </c>
      <c r="AI10" s="126">
        <v>9.4730000000000005E-3</v>
      </c>
      <c r="AJ10" s="126">
        <v>1.0429000000000001E-2</v>
      </c>
      <c r="AK10" s="125">
        <v>8</v>
      </c>
      <c r="AL10" s="126">
        <v>5.4999999999999997E-3</v>
      </c>
      <c r="AM10" s="126">
        <v>5.4999999999999997E-3</v>
      </c>
      <c r="AN10" s="126">
        <v>5.9569999999999996E-3</v>
      </c>
      <c r="AO10" s="126">
        <v>5.8170000000000001E-3</v>
      </c>
      <c r="AP10" s="126">
        <v>5.7330000000000002E-3</v>
      </c>
      <c r="AQ10" s="126">
        <v>5.659E-3</v>
      </c>
      <c r="AR10" s="126">
        <v>5.7029999999999997E-3</v>
      </c>
      <c r="AS10" s="126">
        <v>5.7450000000000001E-3</v>
      </c>
      <c r="AT10" s="126">
        <v>6.1279999999999998E-3</v>
      </c>
      <c r="AU10" s="126">
        <v>6.5590000000000006E-3</v>
      </c>
      <c r="AV10" s="126">
        <v>7.0099999999999997E-3</v>
      </c>
      <c r="AW10" s="127">
        <v>7.4719999999999995E-3</v>
      </c>
      <c r="AX10" s="127">
        <v>7.7530000000000003E-3</v>
      </c>
      <c r="AY10" s="127">
        <v>7.9419999999999994E-3</v>
      </c>
      <c r="AZ10" s="127">
        <v>8.4150000000000006E-3</v>
      </c>
      <c r="BA10" s="127">
        <v>9.3680000000000013E-3</v>
      </c>
      <c r="BB10" s="127">
        <v>1.0320000000000001E-2</v>
      </c>
      <c r="BC10" s="127"/>
      <c r="BD10" s="127"/>
      <c r="BE10" s="127"/>
      <c r="BF10" s="127"/>
      <c r="BG10" s="127"/>
      <c r="BH10" s="127"/>
      <c r="BI10" s="127"/>
      <c r="BJ10" s="127"/>
      <c r="BK10" s="127"/>
    </row>
    <row r="11" spans="1:63" x14ac:dyDescent="0.25">
      <c r="A11" s="125">
        <v>9</v>
      </c>
      <c r="B11" s="126">
        <v>5.8609999999999999E-3</v>
      </c>
      <c r="C11" s="126">
        <v>5.8609999999999999E-3</v>
      </c>
      <c r="D11" s="126">
        <v>6.0260000000000001E-3</v>
      </c>
      <c r="E11" s="126">
        <v>5.8969999999999995E-3</v>
      </c>
      <c r="F11" s="126">
        <v>5.8300000000000001E-3</v>
      </c>
      <c r="G11" s="126">
        <v>5.7880000000000006E-3</v>
      </c>
      <c r="H11" s="126">
        <v>5.94E-3</v>
      </c>
      <c r="I11" s="126">
        <v>5.9940000000000002E-3</v>
      </c>
      <c r="J11" s="126">
        <v>6.3889999999999997E-3</v>
      </c>
      <c r="K11" s="126">
        <v>6.8060000000000004E-3</v>
      </c>
      <c r="L11" s="126">
        <v>7.2370000000000004E-3</v>
      </c>
      <c r="M11" s="126">
        <v>7.6769999999999998E-3</v>
      </c>
      <c r="N11" s="126">
        <v>7.9439999999999997E-3</v>
      </c>
      <c r="O11" s="126">
        <v>8.123E-3</v>
      </c>
      <c r="P11" s="126">
        <v>8.5730000000000008E-3</v>
      </c>
      <c r="Q11" s="126">
        <v>9.4809999999999998E-3</v>
      </c>
      <c r="R11" s="126">
        <v>1.0390999999999999E-2</v>
      </c>
      <c r="S11" s="125">
        <v>9</v>
      </c>
      <c r="T11" s="126">
        <v>5.7320000000000001E-3</v>
      </c>
      <c r="U11" s="126">
        <v>5.7320000000000001E-3</v>
      </c>
      <c r="V11" s="126">
        <v>6.0340000000000003E-3</v>
      </c>
      <c r="W11" s="126">
        <v>5.9080000000000001E-3</v>
      </c>
      <c r="X11" s="126">
        <v>5.836E-3</v>
      </c>
      <c r="Y11" s="126">
        <v>5.7780000000000001E-3</v>
      </c>
      <c r="Z11" s="126">
        <v>5.868E-3</v>
      </c>
      <c r="AA11" s="126">
        <v>5.9159999999999994E-3</v>
      </c>
      <c r="AB11" s="126">
        <v>6.3010000000000002E-3</v>
      </c>
      <c r="AC11" s="126">
        <v>6.7150000000000005E-3</v>
      </c>
      <c r="AD11" s="126">
        <v>7.1440000000000002E-3</v>
      </c>
      <c r="AE11" s="126">
        <v>7.5829999999999995E-3</v>
      </c>
      <c r="AF11" s="126">
        <v>7.8499999999999993E-3</v>
      </c>
      <c r="AG11" s="126">
        <v>8.0290000000000014E-3</v>
      </c>
      <c r="AH11" s="126">
        <v>8.4799999999999997E-3</v>
      </c>
      <c r="AI11" s="126">
        <v>9.3889999999999998E-3</v>
      </c>
      <c r="AJ11" s="126">
        <v>1.0301000000000001E-2</v>
      </c>
      <c r="AK11" s="125">
        <v>9</v>
      </c>
      <c r="AL11" s="126">
        <v>5.5019999999999999E-3</v>
      </c>
      <c r="AM11" s="126">
        <v>5.5019999999999999E-3</v>
      </c>
      <c r="AN11" s="126">
        <v>6.0530000000000002E-3</v>
      </c>
      <c r="AO11" s="126">
        <v>5.9369999999999996E-3</v>
      </c>
      <c r="AP11" s="126">
        <v>5.8649999999999996E-3</v>
      </c>
      <c r="AQ11" s="126">
        <v>5.8040000000000001E-3</v>
      </c>
      <c r="AR11" s="126">
        <v>5.8520000000000004E-3</v>
      </c>
      <c r="AS11" s="126">
        <v>5.8909999999999995E-3</v>
      </c>
      <c r="AT11" s="126">
        <v>6.2469999999999999E-3</v>
      </c>
      <c r="AU11" s="126">
        <v>6.6480000000000003E-3</v>
      </c>
      <c r="AV11" s="126">
        <v>7.0680000000000005E-3</v>
      </c>
      <c r="AW11" s="127">
        <v>7.4989999999999996E-3</v>
      </c>
      <c r="AX11" s="127">
        <v>7.7620000000000007E-3</v>
      </c>
      <c r="AY11" s="127">
        <v>7.9389999999999999E-3</v>
      </c>
      <c r="AZ11" s="127">
        <v>8.3850000000000001E-3</v>
      </c>
      <c r="BA11" s="127">
        <v>9.2879999999999994E-3</v>
      </c>
      <c r="BB11" s="127">
        <v>1.0195000000000001E-2</v>
      </c>
      <c r="BC11" s="127"/>
      <c r="BD11" s="127"/>
      <c r="BE11" s="127"/>
      <c r="BF11" s="127"/>
      <c r="BG11" s="127"/>
      <c r="BH11" s="127"/>
      <c r="BI11" s="127"/>
      <c r="BJ11" s="127"/>
      <c r="BK11" s="127"/>
    </row>
    <row r="12" spans="1:63" x14ac:dyDescent="0.25">
      <c r="A12" s="125">
        <v>10</v>
      </c>
      <c r="B12" s="126">
        <v>5.855E-3</v>
      </c>
      <c r="C12" s="126">
        <v>5.855E-3</v>
      </c>
      <c r="D12" s="126">
        <v>6.0990000000000003E-3</v>
      </c>
      <c r="E12" s="126">
        <v>5.9950000000000003E-3</v>
      </c>
      <c r="F12" s="126">
        <v>5.9409999999999992E-3</v>
      </c>
      <c r="G12" s="126">
        <v>5.9100000000000003E-3</v>
      </c>
      <c r="H12" s="126">
        <v>6.0600000000000003E-3</v>
      </c>
      <c r="I12" s="126">
        <v>6.1110000000000001E-3</v>
      </c>
      <c r="J12" s="126">
        <v>6.4849999999999994E-3</v>
      </c>
      <c r="K12" s="126">
        <v>6.8830000000000002E-3</v>
      </c>
      <c r="L12" s="126">
        <v>7.2940000000000001E-3</v>
      </c>
      <c r="M12" s="126">
        <v>7.7159999999999998E-3</v>
      </c>
      <c r="N12" s="126">
        <v>7.9730000000000009E-3</v>
      </c>
      <c r="O12" s="126">
        <v>8.1449999999999995E-3</v>
      </c>
      <c r="P12" s="126">
        <v>8.5810000000000001E-3</v>
      </c>
      <c r="Q12" s="126">
        <v>9.4629999999999992E-3</v>
      </c>
      <c r="R12" s="126">
        <v>1.035E-2</v>
      </c>
      <c r="S12" s="125">
        <v>10</v>
      </c>
      <c r="T12" s="126">
        <v>5.7590000000000002E-3</v>
      </c>
      <c r="U12" s="126">
        <v>5.7590000000000002E-3</v>
      </c>
      <c r="V12" s="126">
        <v>6.1209999999999997E-3</v>
      </c>
      <c r="W12" s="126">
        <v>6.0159999999999996E-3</v>
      </c>
      <c r="X12" s="126">
        <v>5.9540000000000001E-3</v>
      </c>
      <c r="Y12" s="126">
        <v>5.9069999999999999E-3</v>
      </c>
      <c r="Z12" s="126">
        <v>5.9979999999999999E-3</v>
      </c>
      <c r="AA12" s="126">
        <v>6.0429999999999998E-3</v>
      </c>
      <c r="AB12" s="126">
        <v>6.4050000000000001E-3</v>
      </c>
      <c r="AC12" s="126">
        <v>6.7980000000000002E-3</v>
      </c>
      <c r="AD12" s="126">
        <v>7.2060000000000006E-3</v>
      </c>
      <c r="AE12" s="126">
        <v>7.6249999999999998E-3</v>
      </c>
      <c r="AF12" s="126">
        <v>7.8810000000000009E-3</v>
      </c>
      <c r="AG12" s="126">
        <v>8.0529999999999994E-3</v>
      </c>
      <c r="AH12" s="126">
        <v>8.489E-3</v>
      </c>
      <c r="AI12" s="126">
        <v>9.3720000000000001E-3</v>
      </c>
      <c r="AJ12" s="126">
        <v>1.0263E-2</v>
      </c>
      <c r="AK12" s="125">
        <v>10</v>
      </c>
      <c r="AL12" s="126">
        <v>5.5130000000000005E-3</v>
      </c>
      <c r="AM12" s="126">
        <v>5.5130000000000005E-3</v>
      </c>
      <c r="AN12" s="126">
        <v>6.136E-3</v>
      </c>
      <c r="AO12" s="126">
        <v>6.0400000000000002E-3</v>
      </c>
      <c r="AP12" s="126">
        <v>5.9789999999999999E-3</v>
      </c>
      <c r="AQ12" s="126">
        <v>5.9280000000000001E-3</v>
      </c>
      <c r="AR12" s="126">
        <v>5.9800000000000001E-3</v>
      </c>
      <c r="AS12" s="126">
        <v>6.0169999999999998E-3</v>
      </c>
      <c r="AT12" s="126">
        <v>6.352E-3</v>
      </c>
      <c r="AU12" s="126">
        <v>6.7319999999999993E-3</v>
      </c>
      <c r="AV12" s="126">
        <v>7.1300000000000001E-3</v>
      </c>
      <c r="AW12" s="127">
        <v>7.5420000000000001E-3</v>
      </c>
      <c r="AX12" s="127">
        <v>7.7950000000000007E-3</v>
      </c>
      <c r="AY12" s="127">
        <v>7.9649999999999999E-3</v>
      </c>
      <c r="AZ12" s="127">
        <v>8.3949999999999997E-3</v>
      </c>
      <c r="BA12" s="127">
        <v>9.2720000000000007E-3</v>
      </c>
      <c r="BB12" s="127">
        <v>1.0158E-2</v>
      </c>
      <c r="BC12" s="127"/>
      <c r="BD12" s="127"/>
      <c r="BE12" s="127"/>
      <c r="BF12" s="127"/>
      <c r="BG12" s="127"/>
      <c r="BH12" s="127"/>
      <c r="BI12" s="127"/>
      <c r="BJ12" s="127"/>
      <c r="BK12" s="127"/>
    </row>
    <row r="13" spans="1:63" x14ac:dyDescent="0.25">
      <c r="A13" s="125">
        <v>12</v>
      </c>
      <c r="B13" s="126">
        <v>5.4120000000000001E-3</v>
      </c>
      <c r="C13" s="126">
        <v>5.4120000000000001E-3</v>
      </c>
      <c r="D13" s="126">
        <v>5.9680000000000002E-3</v>
      </c>
      <c r="E13" s="126">
        <v>5.9849999999999999E-3</v>
      </c>
      <c r="F13" s="126">
        <v>5.9849999999999999E-3</v>
      </c>
      <c r="G13" s="126">
        <v>6.0000000000000001E-3</v>
      </c>
      <c r="H13" s="126">
        <v>6.1869999999999998E-3</v>
      </c>
      <c r="I13" s="126">
        <v>6.2389999999999998E-3</v>
      </c>
      <c r="J13" s="126">
        <v>6.6209999999999993E-3</v>
      </c>
      <c r="K13" s="126">
        <v>7.0219999999999996E-3</v>
      </c>
      <c r="L13" s="126">
        <v>7.4340000000000005E-3</v>
      </c>
      <c r="M13" s="126">
        <v>7.8510000000000003E-3</v>
      </c>
      <c r="N13" s="126">
        <v>8.1040000000000001E-3</v>
      </c>
      <c r="O13" s="126">
        <v>8.2719999999999998E-3</v>
      </c>
      <c r="P13" s="126">
        <v>8.6940000000000003E-3</v>
      </c>
      <c r="Q13" s="126">
        <v>9.5340000000000008E-3</v>
      </c>
      <c r="R13" s="126">
        <v>1.0365000000000001E-2</v>
      </c>
      <c r="S13" s="125">
        <v>12</v>
      </c>
      <c r="T13" s="126">
        <v>5.3E-3</v>
      </c>
      <c r="U13" s="126">
        <v>5.3E-3</v>
      </c>
      <c r="V13" s="126">
        <v>5.9670000000000001E-3</v>
      </c>
      <c r="W13" s="126">
        <v>5.986E-3</v>
      </c>
      <c r="X13" s="126">
        <v>5.9820000000000003E-3</v>
      </c>
      <c r="Y13" s="126">
        <v>5.9849999999999999E-3</v>
      </c>
      <c r="Z13" s="126">
        <v>6.1250000000000002E-3</v>
      </c>
      <c r="AA13" s="126">
        <v>6.1729999999999997E-3</v>
      </c>
      <c r="AB13" s="126">
        <v>6.5439999999999995E-3</v>
      </c>
      <c r="AC13" s="126">
        <v>6.9409999999999993E-3</v>
      </c>
      <c r="AD13" s="126">
        <v>7.352E-3</v>
      </c>
      <c r="AE13" s="126">
        <v>7.7689999999999999E-3</v>
      </c>
      <c r="AF13" s="126">
        <v>8.0209999999999986E-3</v>
      </c>
      <c r="AG13" s="126">
        <v>8.1900000000000011E-3</v>
      </c>
      <c r="AH13" s="126">
        <v>8.6140000000000001E-3</v>
      </c>
      <c r="AI13" s="126">
        <v>9.4590000000000004E-3</v>
      </c>
      <c r="AJ13" s="126">
        <v>1.0296E-2</v>
      </c>
      <c r="AK13" s="125">
        <v>12</v>
      </c>
      <c r="AL13" s="126">
        <v>5.0479999999999995E-3</v>
      </c>
      <c r="AM13" s="126">
        <v>5.0479999999999995E-3</v>
      </c>
      <c r="AN13" s="126">
        <v>5.9540000000000001E-3</v>
      </c>
      <c r="AO13" s="126">
        <v>5.9849999999999999E-3</v>
      </c>
      <c r="AP13" s="126">
        <v>5.9829999999999996E-3</v>
      </c>
      <c r="AQ13" s="126">
        <v>5.9840000000000006E-3</v>
      </c>
      <c r="AR13" s="126">
        <v>6.0939999999999996E-3</v>
      </c>
      <c r="AS13" s="126">
        <v>6.1349999999999998E-3</v>
      </c>
      <c r="AT13" s="126">
        <v>6.4840000000000002E-3</v>
      </c>
      <c r="AU13" s="126">
        <v>6.8709999999999995E-3</v>
      </c>
      <c r="AV13" s="126">
        <v>7.2739999999999992E-3</v>
      </c>
      <c r="AW13" s="127">
        <v>7.6860000000000001E-3</v>
      </c>
      <c r="AX13" s="127">
        <v>7.9360000000000003E-3</v>
      </c>
      <c r="AY13" s="127">
        <v>8.1040000000000001E-3</v>
      </c>
      <c r="AZ13" s="127">
        <v>8.5240000000000003E-3</v>
      </c>
      <c r="BA13" s="127">
        <v>9.3659999999999993E-3</v>
      </c>
      <c r="BB13" s="127">
        <v>1.0201999999999999E-2</v>
      </c>
      <c r="BC13" s="127"/>
      <c r="BD13" s="127"/>
      <c r="BE13" s="127"/>
      <c r="BF13" s="127"/>
      <c r="BG13" s="127"/>
      <c r="BH13" s="127"/>
      <c r="BI13" s="127"/>
      <c r="BJ13" s="127"/>
      <c r="BK13" s="127"/>
    </row>
    <row r="14" spans="1:63" x14ac:dyDescent="0.25">
      <c r="A14" s="125">
        <v>15</v>
      </c>
      <c r="B14" s="126">
        <v>4.9179999999999996E-3</v>
      </c>
      <c r="C14" s="126">
        <v>4.9179999999999996E-3</v>
      </c>
      <c r="D14" s="126">
        <v>5.8690000000000001E-3</v>
      </c>
      <c r="E14" s="126">
        <v>6.0070000000000002E-3</v>
      </c>
      <c r="F14" s="126">
        <v>6.0600000000000003E-3</v>
      </c>
      <c r="G14" s="126">
        <v>6.1219999999999998E-3</v>
      </c>
      <c r="H14" s="126">
        <v>6.3449999999999999E-3</v>
      </c>
      <c r="I14" s="126">
        <v>6.398E-3</v>
      </c>
      <c r="J14" s="126">
        <v>6.781999999999999E-3</v>
      </c>
      <c r="K14" s="126">
        <v>7.1790000000000005E-3</v>
      </c>
      <c r="L14" s="126">
        <v>7.5790000000000007E-3</v>
      </c>
      <c r="M14" s="126">
        <v>7.979E-3</v>
      </c>
      <c r="N14" s="126">
        <v>8.2170000000000003E-3</v>
      </c>
      <c r="O14" s="126">
        <v>8.3739999999999995E-3</v>
      </c>
      <c r="P14" s="126">
        <v>8.7650000000000002E-3</v>
      </c>
      <c r="Q14" s="126">
        <v>9.529000000000001E-3</v>
      </c>
      <c r="R14" s="126">
        <v>1.0268000000000001E-2</v>
      </c>
      <c r="S14" s="125">
        <v>15</v>
      </c>
      <c r="T14" s="126">
        <v>4.7810000000000005E-3</v>
      </c>
      <c r="U14" s="126">
        <v>4.7810000000000005E-3</v>
      </c>
      <c r="V14" s="126">
        <v>5.842E-3</v>
      </c>
      <c r="W14" s="126">
        <v>5.9880000000000003E-3</v>
      </c>
      <c r="X14" s="126">
        <v>6.0400000000000002E-3</v>
      </c>
      <c r="Y14" s="126">
        <v>6.0939999999999996E-3</v>
      </c>
      <c r="Z14" s="126">
        <v>6.2820000000000003E-3</v>
      </c>
      <c r="AA14" s="126">
        <v>6.332E-3</v>
      </c>
      <c r="AB14" s="126">
        <v>6.7090000000000006E-3</v>
      </c>
      <c r="AC14" s="126">
        <v>7.1049999999999993E-3</v>
      </c>
      <c r="AD14" s="126">
        <v>7.5060000000000005E-3</v>
      </c>
      <c r="AE14" s="126">
        <v>7.9059999999999998E-3</v>
      </c>
      <c r="AF14" s="126">
        <v>8.1459999999999987E-3</v>
      </c>
      <c r="AG14" s="126">
        <v>8.3049999999999999E-3</v>
      </c>
      <c r="AH14" s="126">
        <v>8.6980000000000009E-3</v>
      </c>
      <c r="AI14" s="126">
        <v>9.4680000000000007E-3</v>
      </c>
      <c r="AJ14" s="126">
        <v>1.0214000000000001E-2</v>
      </c>
      <c r="AK14" s="125">
        <v>15</v>
      </c>
      <c r="AL14" s="126">
        <v>4.5139999999999998E-3</v>
      </c>
      <c r="AM14" s="126">
        <v>4.5139999999999998E-3</v>
      </c>
      <c r="AN14" s="126">
        <v>5.8009999999999997E-3</v>
      </c>
      <c r="AO14" s="126">
        <v>5.9619999999999994E-3</v>
      </c>
      <c r="AP14" s="126">
        <v>6.019E-3</v>
      </c>
      <c r="AQ14" s="126">
        <v>6.0729999999999994E-3</v>
      </c>
      <c r="AR14" s="126">
        <v>6.2389999999999998E-3</v>
      </c>
      <c r="AS14" s="126">
        <v>6.2840000000000005E-3</v>
      </c>
      <c r="AT14" s="126">
        <v>6.6439999999999997E-3</v>
      </c>
      <c r="AU14" s="126">
        <v>7.0330000000000002E-3</v>
      </c>
      <c r="AV14" s="126">
        <v>7.4290000000000007E-3</v>
      </c>
      <c r="AW14" s="127">
        <v>7.8269999999999989E-3</v>
      </c>
      <c r="AX14" s="127">
        <v>8.0660000000000003E-3</v>
      </c>
      <c r="AY14" s="127">
        <v>8.2239999999999987E-3</v>
      </c>
      <c r="AZ14" s="127">
        <v>8.6169999999999997E-3</v>
      </c>
      <c r="BA14" s="127">
        <v>9.3860000000000002E-3</v>
      </c>
      <c r="BB14" s="127">
        <v>1.0133E-2</v>
      </c>
      <c r="BC14" s="127"/>
      <c r="BD14" s="127"/>
      <c r="BE14" s="127"/>
      <c r="BF14" s="127"/>
      <c r="BG14" s="127"/>
      <c r="BH14" s="127"/>
      <c r="BI14" s="127"/>
      <c r="BJ14" s="127"/>
      <c r="BK14" s="127"/>
    </row>
    <row r="15" spans="1:63" x14ac:dyDescent="0.25">
      <c r="A15" s="125">
        <v>20</v>
      </c>
      <c r="B15" s="126">
        <v>4.4009999999999995E-3</v>
      </c>
      <c r="C15" s="126">
        <v>4.4009999999999995E-3</v>
      </c>
      <c r="D15" s="126">
        <v>5.6849999999999999E-3</v>
      </c>
      <c r="E15" s="126">
        <v>5.9220000000000002E-3</v>
      </c>
      <c r="F15" s="126">
        <v>6.0210000000000003E-3</v>
      </c>
      <c r="G15" s="126">
        <v>6.1209999999999997E-3</v>
      </c>
      <c r="H15" s="126">
        <v>6.365E-3</v>
      </c>
      <c r="I15" s="126">
        <v>6.4159999999999998E-3</v>
      </c>
      <c r="J15" s="126">
        <v>6.7790000000000003E-3</v>
      </c>
      <c r="K15" s="126">
        <v>7.1450000000000003E-3</v>
      </c>
      <c r="L15" s="126">
        <v>7.5069999999999989E-3</v>
      </c>
      <c r="M15" s="126">
        <v>7.8630000000000002E-3</v>
      </c>
      <c r="N15" s="126">
        <v>8.0719999999999993E-3</v>
      </c>
      <c r="O15" s="126">
        <v>8.2100000000000003E-3</v>
      </c>
      <c r="P15" s="126">
        <v>8.5500000000000003E-3</v>
      </c>
      <c r="Q15" s="126">
        <v>9.2049999999999996E-3</v>
      </c>
      <c r="R15" s="126">
        <v>9.8309999999999995E-3</v>
      </c>
      <c r="S15" s="125">
        <v>20</v>
      </c>
      <c r="T15" s="126">
        <v>4.2310000000000004E-3</v>
      </c>
      <c r="U15" s="126">
        <v>4.2310000000000004E-3</v>
      </c>
      <c r="V15" s="126">
        <v>5.6380000000000006E-3</v>
      </c>
      <c r="W15" s="126">
        <v>5.8859999999999997E-3</v>
      </c>
      <c r="X15" s="126">
        <v>5.986E-3</v>
      </c>
      <c r="Y15" s="126">
        <v>6.0819999999999997E-3</v>
      </c>
      <c r="Z15" s="126">
        <v>6.3039999999999997E-3</v>
      </c>
      <c r="AA15" s="126">
        <v>6.3530000000000001E-3</v>
      </c>
      <c r="AB15" s="126">
        <v>6.7120000000000001E-3</v>
      </c>
      <c r="AC15" s="126">
        <v>7.0790000000000002E-3</v>
      </c>
      <c r="AD15" s="126">
        <v>7.4419999999999998E-3</v>
      </c>
      <c r="AE15" s="126">
        <v>7.7999999999999996E-3</v>
      </c>
      <c r="AF15" s="126">
        <v>8.0110000000000008E-3</v>
      </c>
      <c r="AG15" s="126">
        <v>8.1499999999999993E-3</v>
      </c>
      <c r="AH15" s="126">
        <v>8.4919999999999995E-3</v>
      </c>
      <c r="AI15" s="126">
        <v>9.1520000000000004E-3</v>
      </c>
      <c r="AJ15" s="126">
        <v>9.783E-3</v>
      </c>
      <c r="AK15" s="125">
        <v>20</v>
      </c>
      <c r="AL15" s="126">
        <v>3.934E-3</v>
      </c>
      <c r="AM15" s="126">
        <v>3.934E-3</v>
      </c>
      <c r="AN15" s="126">
        <v>5.5760000000000002E-3</v>
      </c>
      <c r="AO15" s="126">
        <v>5.8409999999999998E-3</v>
      </c>
      <c r="AP15" s="126">
        <v>5.9459999999999999E-3</v>
      </c>
      <c r="AQ15" s="126">
        <v>6.0439999999999999E-3</v>
      </c>
      <c r="AR15" s="126">
        <v>6.2529999999999999E-3</v>
      </c>
      <c r="AS15" s="126">
        <v>6.2989999999999999E-3</v>
      </c>
      <c r="AT15" s="126">
        <v>6.6480000000000003E-3</v>
      </c>
      <c r="AU15" s="126">
        <v>7.0099999999999997E-3</v>
      </c>
      <c r="AV15" s="126">
        <v>7.3720000000000001E-3</v>
      </c>
      <c r="AW15" s="127">
        <v>7.7290000000000006E-3</v>
      </c>
      <c r="AX15" s="127">
        <v>7.9400000000000009E-3</v>
      </c>
      <c r="AY15" s="127">
        <v>8.0790000000000011E-3</v>
      </c>
      <c r="AZ15" s="127">
        <v>8.4220000000000007E-3</v>
      </c>
      <c r="BA15" s="127">
        <v>9.0829999999999991E-3</v>
      </c>
      <c r="BB15" s="127">
        <v>9.7150000000000014E-3</v>
      </c>
      <c r="BC15" s="127"/>
      <c r="BD15" s="127"/>
      <c r="BE15" s="127"/>
      <c r="BF15" s="127"/>
      <c r="BG15" s="127"/>
      <c r="BH15" s="127"/>
      <c r="BI15" s="127"/>
      <c r="BJ15" s="127"/>
      <c r="BK15" s="127"/>
    </row>
    <row r="16" spans="1:63" x14ac:dyDescent="0.25">
      <c r="A16" s="125">
        <v>25</v>
      </c>
      <c r="B16" s="126">
        <v>4.1840000000000002E-3</v>
      </c>
      <c r="C16" s="126">
        <v>4.1840000000000002E-3</v>
      </c>
      <c r="D16" s="126">
        <v>5.6049999999999997E-3</v>
      </c>
      <c r="E16" s="126">
        <v>5.888E-3</v>
      </c>
      <c r="F16" s="126">
        <v>6.0090000000000005E-3</v>
      </c>
      <c r="G16" s="126">
        <v>6.1289999999999999E-3</v>
      </c>
      <c r="H16" s="126">
        <v>6.3829999999999998E-3</v>
      </c>
      <c r="I16" s="126">
        <v>6.4340000000000005E-3</v>
      </c>
      <c r="J16" s="126">
        <v>6.7860000000000004E-3</v>
      </c>
      <c r="K16" s="126">
        <v>7.136E-3</v>
      </c>
      <c r="L16" s="126">
        <v>7.4809999999999998E-3</v>
      </c>
      <c r="M16" s="126">
        <v>7.817000000000001E-3</v>
      </c>
      <c r="N16" s="126">
        <v>8.0140000000000003E-3</v>
      </c>
      <c r="O16" s="126">
        <v>8.1440000000000002E-3</v>
      </c>
      <c r="P16" s="126">
        <v>8.463E-3</v>
      </c>
      <c r="Q16" s="126">
        <v>9.077E-3</v>
      </c>
      <c r="R16" s="126">
        <v>9.6640000000000007E-3</v>
      </c>
      <c r="S16" s="125">
        <v>25</v>
      </c>
      <c r="T16" s="126">
        <v>3.9890000000000004E-3</v>
      </c>
      <c r="U16" s="126">
        <v>3.9890000000000004E-3</v>
      </c>
      <c r="V16" s="126">
        <v>5.548E-3</v>
      </c>
      <c r="W16" s="126">
        <v>5.842E-3</v>
      </c>
      <c r="X16" s="126">
        <v>5.9659999999999999E-3</v>
      </c>
      <c r="Y16" s="126">
        <v>6.0829999999999999E-3</v>
      </c>
      <c r="Z16" s="126">
        <v>6.3229999999999996E-3</v>
      </c>
      <c r="AA16" s="126">
        <v>6.3720000000000001E-3</v>
      </c>
      <c r="AB16" s="126">
        <v>6.7209999999999995E-3</v>
      </c>
      <c r="AC16" s="126">
        <v>7.0730000000000003E-3</v>
      </c>
      <c r="AD16" s="126">
        <v>7.4189999999999994E-3</v>
      </c>
      <c r="AE16" s="126">
        <v>7.7569999999999991E-3</v>
      </c>
      <c r="AF16" s="126">
        <v>7.9559999999999995E-3</v>
      </c>
      <c r="AG16" s="126">
        <v>8.0870000000000004E-3</v>
      </c>
      <c r="AH16" s="126">
        <v>8.4080000000000005E-3</v>
      </c>
      <c r="AI16" s="126">
        <v>9.026000000000001E-3</v>
      </c>
      <c r="AJ16" s="126">
        <v>9.6159999999999995E-3</v>
      </c>
      <c r="AK16" s="125">
        <v>25</v>
      </c>
      <c r="AL16" s="126">
        <v>3.679E-3</v>
      </c>
      <c r="AM16" s="126">
        <v>3.679E-3</v>
      </c>
      <c r="AN16" s="126">
        <v>5.4810000000000006E-3</v>
      </c>
      <c r="AO16" s="126">
        <v>5.79E-3</v>
      </c>
      <c r="AP16" s="126">
        <v>5.9189999999999998E-3</v>
      </c>
      <c r="AQ16" s="126">
        <v>6.0390000000000001E-3</v>
      </c>
      <c r="AR16" s="126">
        <v>6.2689999999999994E-3</v>
      </c>
      <c r="AS16" s="126">
        <v>6.3159999999999996E-3</v>
      </c>
      <c r="AT16" s="126">
        <v>6.6579999999999999E-3</v>
      </c>
      <c r="AU16" s="126">
        <v>7.0079999999999995E-3</v>
      </c>
      <c r="AV16" s="126">
        <v>7.3530000000000002E-3</v>
      </c>
      <c r="AW16" s="126">
        <v>7.6920000000000001E-3</v>
      </c>
      <c r="AX16" s="126">
        <v>7.8910000000000004E-3</v>
      </c>
      <c r="AY16" s="126">
        <v>8.0219999999999996E-3</v>
      </c>
      <c r="AZ16" s="126">
        <v>8.345E-3</v>
      </c>
      <c r="BA16" s="126">
        <v>8.9650000000000007E-3</v>
      </c>
      <c r="BB16" s="126">
        <v>9.5569999999999995E-3</v>
      </c>
    </row>
    <row r="17" spans="1:59" x14ac:dyDescent="0.25">
      <c r="A17" s="125">
        <v>30</v>
      </c>
      <c r="B17" s="126">
        <v>4.084E-3</v>
      </c>
      <c r="C17" s="126">
        <v>4.084E-3</v>
      </c>
      <c r="D17" s="126">
        <v>5.5590000000000006E-3</v>
      </c>
      <c r="E17" s="126">
        <v>5.868E-3</v>
      </c>
      <c r="F17" s="126">
        <v>6.0020000000000004E-3</v>
      </c>
      <c r="G17" s="126">
        <v>6.1340000000000006E-3</v>
      </c>
      <c r="H17" s="126">
        <v>6.3950000000000005E-3</v>
      </c>
      <c r="I17" s="126">
        <v>6.4450000000000002E-3</v>
      </c>
      <c r="J17" s="126">
        <v>6.7900000000000009E-3</v>
      </c>
      <c r="K17" s="126">
        <v>7.1310000000000002E-3</v>
      </c>
      <c r="L17" s="126">
        <v>7.4650000000000003E-3</v>
      </c>
      <c r="M17" s="126">
        <v>7.7909999999999993E-3</v>
      </c>
      <c r="N17" s="126">
        <v>7.9819999999999995E-3</v>
      </c>
      <c r="O17" s="126">
        <v>8.1080000000000006E-3</v>
      </c>
      <c r="P17" s="126">
        <v>8.4159999999999999E-3</v>
      </c>
      <c r="Q17" s="126">
        <v>9.0109999999999999E-3</v>
      </c>
      <c r="R17" s="126">
        <v>9.581000000000001E-3</v>
      </c>
      <c r="S17" s="125">
        <v>30</v>
      </c>
      <c r="T17" s="126">
        <v>3.8909999999999995E-3</v>
      </c>
      <c r="U17" s="126">
        <v>3.8909999999999995E-3</v>
      </c>
      <c r="V17" s="126">
        <v>5.4999999999999997E-3</v>
      </c>
      <c r="W17" s="126">
        <v>5.8189999999999995E-3</v>
      </c>
      <c r="X17" s="126">
        <v>5.9560000000000004E-3</v>
      </c>
      <c r="Y17" s="126">
        <v>6.0860000000000003E-3</v>
      </c>
      <c r="Z17" s="126">
        <v>6.3350000000000004E-3</v>
      </c>
      <c r="AA17" s="126">
        <v>6.3839999999999999E-3</v>
      </c>
      <c r="AB17" s="126">
        <v>6.7280000000000005E-3</v>
      </c>
      <c r="AC17" s="126">
        <v>7.0699999999999999E-3</v>
      </c>
      <c r="AD17" s="126">
        <v>7.4069999999999995E-3</v>
      </c>
      <c r="AE17" s="126">
        <v>7.7340000000000004E-3</v>
      </c>
      <c r="AF17" s="126">
        <v>7.927E-3</v>
      </c>
      <c r="AG17" s="126">
        <v>8.0529999999999994E-3</v>
      </c>
      <c r="AH17" s="126">
        <v>8.3639999999999999E-3</v>
      </c>
      <c r="AI17" s="126">
        <v>8.9620000000000012E-3</v>
      </c>
      <c r="AJ17" s="126">
        <v>9.5350000000000001E-3</v>
      </c>
      <c r="AK17" s="125">
        <v>30</v>
      </c>
      <c r="AL17" s="126">
        <v>3.5689999999999997E-3</v>
      </c>
      <c r="AM17" s="126">
        <v>3.5689999999999997E-3</v>
      </c>
      <c r="AN17" s="126">
        <v>5.4280000000000005E-3</v>
      </c>
      <c r="AO17" s="126">
        <v>5.7609999999999996E-3</v>
      </c>
      <c r="AP17" s="126">
        <v>5.9030000000000003E-3</v>
      </c>
      <c r="AQ17" s="126">
        <v>6.0359999999999997E-3</v>
      </c>
      <c r="AR17" s="126">
        <v>6.2789999999999999E-3</v>
      </c>
      <c r="AS17" s="126">
        <v>6.326E-3</v>
      </c>
      <c r="AT17" s="126">
        <v>6.6650000000000008E-3</v>
      </c>
      <c r="AU17" s="126">
        <v>7.0060000000000001E-3</v>
      </c>
      <c r="AV17" s="126">
        <v>7.3420000000000004E-3</v>
      </c>
      <c r="AW17" s="126">
        <v>7.670999999999999E-3</v>
      </c>
      <c r="AX17" s="126">
        <v>7.8639999999999995E-3</v>
      </c>
      <c r="AY17" s="126">
        <v>7.9909999999999998E-3</v>
      </c>
      <c r="AZ17" s="126">
        <v>8.3029999999999996E-3</v>
      </c>
      <c r="BA17" s="126">
        <v>8.9029999999999995E-3</v>
      </c>
      <c r="BB17" s="126">
        <v>9.4769999999999993E-3</v>
      </c>
    </row>
    <row r="22" spans="1:59" x14ac:dyDescent="0.25">
      <c r="A22" s="108"/>
      <c r="B22" s="108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  <c r="V22" s="108"/>
      <c r="W22" s="108"/>
      <c r="X22" s="108"/>
      <c r="Y22" s="108"/>
      <c r="Z22" s="108"/>
      <c r="AA22" s="108"/>
      <c r="AB22" s="108"/>
      <c r="AC22" s="108"/>
      <c r="AD22" s="108"/>
      <c r="AE22" s="108"/>
      <c r="AF22" s="108"/>
      <c r="AG22" s="108"/>
      <c r="AH22" s="108"/>
      <c r="AI22" s="108"/>
      <c r="AJ22" s="108"/>
      <c r="AK22" s="108"/>
      <c r="AL22" s="108"/>
      <c r="AM22" s="108"/>
      <c r="AN22" s="108"/>
      <c r="AO22" s="108"/>
      <c r="AP22" s="108"/>
      <c r="AQ22" s="108"/>
      <c r="AR22" s="108"/>
      <c r="AS22" s="108"/>
      <c r="AT22" s="108"/>
      <c r="AU22" s="108"/>
      <c r="AV22" s="108"/>
      <c r="AW22" s="108"/>
      <c r="AX22" s="108"/>
      <c r="AY22" s="108"/>
      <c r="AZ22" s="108"/>
      <c r="BA22" s="108"/>
      <c r="BB22" s="108"/>
      <c r="BC22" s="108"/>
      <c r="BD22" s="108"/>
      <c r="BE22" s="108"/>
      <c r="BF22" s="108"/>
      <c r="BG22" s="108"/>
    </row>
    <row r="23" spans="1:59" x14ac:dyDescent="0.25">
      <c r="A23" s="108"/>
      <c r="B23" s="108"/>
      <c r="C23" s="108"/>
      <c r="D23" s="108"/>
      <c r="E23" s="108"/>
      <c r="F23" s="108"/>
      <c r="G23" s="108"/>
      <c r="H23" s="108"/>
      <c r="I23" s="108"/>
      <c r="J23" s="108"/>
      <c r="K23" s="108"/>
      <c r="L23" s="108"/>
      <c r="M23" s="108"/>
      <c r="N23" s="108"/>
      <c r="O23" s="108"/>
      <c r="P23" s="108"/>
      <c r="Q23" s="108"/>
      <c r="R23" s="108"/>
      <c r="S23" s="108"/>
      <c r="T23" s="108"/>
      <c r="U23" s="108"/>
      <c r="V23" s="108"/>
      <c r="W23" s="108"/>
      <c r="X23" s="108"/>
      <c r="Y23" s="108"/>
      <c r="Z23" s="108"/>
      <c r="AA23" s="108"/>
      <c r="AB23" s="108"/>
      <c r="AC23" s="108"/>
      <c r="AD23" s="108"/>
      <c r="AE23" s="108"/>
      <c r="AF23" s="108"/>
      <c r="AG23" s="108"/>
      <c r="AH23" s="108"/>
      <c r="AI23" s="108"/>
      <c r="AJ23" s="108"/>
      <c r="AK23" s="108"/>
      <c r="AL23" s="108"/>
      <c r="AM23" s="108"/>
      <c r="AN23" s="108"/>
      <c r="AO23" s="108"/>
      <c r="AP23" s="108"/>
      <c r="AQ23" s="108"/>
      <c r="AR23" s="108"/>
      <c r="AS23" s="108"/>
      <c r="AT23" s="108"/>
      <c r="AU23" s="108"/>
      <c r="AV23" s="108"/>
      <c r="AW23" s="108"/>
      <c r="AX23" s="108"/>
      <c r="AY23" s="108"/>
      <c r="AZ23" s="108"/>
      <c r="BA23" s="108"/>
      <c r="BB23" s="108"/>
      <c r="BC23" s="108"/>
      <c r="BD23" s="108"/>
    </row>
    <row r="24" spans="1:59" x14ac:dyDescent="0.25">
      <c r="A24" s="108"/>
      <c r="B24" s="108"/>
      <c r="C24" s="108"/>
      <c r="D24" s="108"/>
      <c r="E24" s="108"/>
      <c r="F24" s="108"/>
      <c r="G24" s="108"/>
      <c r="H24" s="108"/>
      <c r="I24" s="108"/>
      <c r="J24" s="108"/>
      <c r="K24" s="108"/>
      <c r="L24" s="108"/>
      <c r="M24" s="108"/>
      <c r="N24" s="108"/>
      <c r="O24" s="108"/>
      <c r="P24" s="108"/>
      <c r="Q24" s="108"/>
      <c r="R24" s="108"/>
      <c r="S24" s="108"/>
      <c r="T24" s="108"/>
      <c r="U24" s="108"/>
      <c r="V24" s="108"/>
      <c r="W24" s="108"/>
      <c r="X24" s="108"/>
      <c r="Y24" s="108"/>
      <c r="Z24" s="108"/>
      <c r="AA24" s="108"/>
      <c r="AB24" s="108"/>
      <c r="AC24" s="108"/>
      <c r="AD24" s="108"/>
      <c r="AE24" s="108"/>
      <c r="AF24" s="108"/>
      <c r="AG24" s="108"/>
      <c r="AH24" s="108"/>
      <c r="AI24" s="108"/>
      <c r="AJ24" s="108"/>
      <c r="AK24" s="108"/>
      <c r="AL24" s="108"/>
      <c r="AM24" s="108"/>
      <c r="AN24" s="108"/>
      <c r="AO24" s="108"/>
      <c r="AP24" s="108"/>
      <c r="AQ24" s="108"/>
      <c r="AR24" s="108"/>
      <c r="AS24" s="108"/>
      <c r="AT24" s="108"/>
      <c r="AU24" s="108"/>
      <c r="AV24" s="108"/>
      <c r="AW24" s="108"/>
      <c r="AX24" s="108"/>
      <c r="AY24" s="108"/>
      <c r="AZ24" s="108"/>
      <c r="BA24" s="108"/>
      <c r="BB24" s="108"/>
      <c r="BC24" s="108"/>
      <c r="BD24" s="108"/>
    </row>
    <row r="25" spans="1:59" x14ac:dyDescent="0.25">
      <c r="A25" s="108"/>
      <c r="B25" s="108"/>
      <c r="C25" s="108"/>
      <c r="D25" s="108"/>
      <c r="E25" s="108"/>
      <c r="F25" s="108"/>
      <c r="G25" s="108"/>
      <c r="H25" s="108"/>
      <c r="I25" s="108"/>
      <c r="J25" s="108"/>
      <c r="K25" s="108"/>
      <c r="L25" s="108"/>
      <c r="M25" s="108"/>
      <c r="N25" s="108"/>
      <c r="O25" s="108"/>
      <c r="P25" s="108"/>
      <c r="Q25" s="108"/>
      <c r="R25" s="108"/>
      <c r="S25" s="108"/>
      <c r="T25" s="108"/>
      <c r="U25" s="108"/>
      <c r="V25" s="108"/>
      <c r="W25" s="108"/>
      <c r="X25" s="108"/>
      <c r="Y25" s="108"/>
      <c r="Z25" s="108"/>
      <c r="AA25" s="108"/>
      <c r="AB25" s="108"/>
      <c r="AC25" s="108"/>
      <c r="AD25" s="108"/>
      <c r="AE25" s="108"/>
      <c r="AF25" s="108"/>
      <c r="AG25" s="108"/>
      <c r="AH25" s="108"/>
      <c r="AI25" s="108"/>
      <c r="AJ25" s="108"/>
      <c r="AK25" s="108"/>
      <c r="AL25" s="108"/>
      <c r="AM25" s="108"/>
      <c r="AN25" s="108"/>
      <c r="AO25" s="108"/>
      <c r="AP25" s="108"/>
      <c r="AQ25" s="108"/>
      <c r="AR25" s="108"/>
      <c r="AS25" s="108"/>
      <c r="AT25" s="108"/>
      <c r="AU25" s="108"/>
      <c r="AV25" s="108"/>
      <c r="AW25" s="108"/>
      <c r="AX25" s="108"/>
      <c r="AY25" s="108"/>
      <c r="AZ25" s="108"/>
      <c r="BA25" s="108"/>
      <c r="BB25" s="108"/>
      <c r="BC25" s="108"/>
      <c r="BD25" s="108"/>
    </row>
    <row r="26" spans="1:59" x14ac:dyDescent="0.25">
      <c r="A26" s="108"/>
      <c r="B26" s="108"/>
      <c r="C26" s="108"/>
      <c r="D26" s="108"/>
      <c r="E26" s="108"/>
      <c r="F26" s="108"/>
      <c r="G26" s="108"/>
      <c r="H26" s="108"/>
      <c r="I26" s="108"/>
      <c r="J26" s="108"/>
      <c r="K26" s="108"/>
      <c r="L26" s="108"/>
      <c r="M26" s="108"/>
      <c r="N26" s="108"/>
      <c r="O26" s="108"/>
      <c r="P26" s="108"/>
      <c r="Q26" s="108"/>
      <c r="R26" s="108"/>
      <c r="S26" s="108"/>
      <c r="T26" s="108"/>
      <c r="U26" s="108"/>
      <c r="V26" s="108"/>
      <c r="W26" s="108"/>
      <c r="X26" s="108"/>
      <c r="Y26" s="108"/>
      <c r="Z26" s="108"/>
      <c r="AA26" s="108"/>
      <c r="AB26" s="108"/>
      <c r="AC26" s="108"/>
      <c r="AD26" s="108"/>
      <c r="AE26" s="108"/>
      <c r="AF26" s="108"/>
      <c r="AG26" s="108"/>
      <c r="AH26" s="108"/>
      <c r="AI26" s="108"/>
      <c r="AJ26" s="108"/>
      <c r="AK26" s="108"/>
      <c r="AL26" s="108"/>
      <c r="AM26" s="108"/>
      <c r="AN26" s="108"/>
      <c r="AO26" s="108"/>
      <c r="AP26" s="108"/>
      <c r="AQ26" s="108"/>
      <c r="AR26" s="108"/>
      <c r="AS26" s="108"/>
      <c r="AT26" s="108"/>
      <c r="AU26" s="108"/>
      <c r="AV26" s="108"/>
      <c r="AW26" s="108"/>
      <c r="AX26" s="108"/>
      <c r="AY26" s="108"/>
      <c r="AZ26" s="108"/>
      <c r="BA26" s="108"/>
      <c r="BB26" s="108"/>
      <c r="BC26" s="108"/>
      <c r="BD26" s="108"/>
    </row>
    <row r="27" spans="1:59" x14ac:dyDescent="0.25">
      <c r="A27" s="108"/>
      <c r="B27" s="108"/>
      <c r="C27" s="108"/>
      <c r="D27" s="108"/>
      <c r="E27" s="108"/>
      <c r="F27" s="108"/>
      <c r="G27" s="108"/>
      <c r="H27" s="108"/>
      <c r="I27" s="108"/>
      <c r="J27" s="108"/>
      <c r="K27" s="108"/>
      <c r="L27" s="108"/>
      <c r="M27" s="108"/>
      <c r="N27" s="108"/>
      <c r="O27" s="108"/>
      <c r="P27" s="108"/>
      <c r="Q27" s="108"/>
      <c r="R27" s="108"/>
      <c r="S27" s="108"/>
      <c r="T27" s="108"/>
      <c r="U27" s="108"/>
      <c r="V27" s="108"/>
      <c r="W27" s="108"/>
      <c r="X27" s="108"/>
      <c r="Y27" s="108"/>
      <c r="Z27" s="108"/>
      <c r="AA27" s="108"/>
      <c r="AB27" s="108"/>
      <c r="AC27" s="108"/>
      <c r="AD27" s="108"/>
      <c r="AE27" s="108"/>
      <c r="AF27" s="108"/>
      <c r="AG27" s="108"/>
      <c r="AH27" s="108"/>
      <c r="AI27" s="108"/>
      <c r="AJ27" s="108"/>
      <c r="AK27" s="108"/>
      <c r="AL27" s="108"/>
      <c r="AM27" s="108"/>
      <c r="AN27" s="108"/>
      <c r="AO27" s="108"/>
      <c r="AP27" s="108"/>
      <c r="AQ27" s="108"/>
      <c r="AR27" s="108"/>
      <c r="AS27" s="108"/>
      <c r="AT27" s="108"/>
      <c r="AU27" s="108"/>
      <c r="AV27" s="108"/>
      <c r="AW27" s="108"/>
      <c r="AX27" s="108"/>
      <c r="AY27" s="108"/>
      <c r="AZ27" s="108"/>
      <c r="BA27" s="108"/>
      <c r="BB27" s="108"/>
      <c r="BC27" s="108"/>
      <c r="BD27" s="108"/>
    </row>
    <row r="28" spans="1:59" x14ac:dyDescent="0.25">
      <c r="A28" s="108"/>
      <c r="B28" s="108"/>
      <c r="C28" s="108"/>
      <c r="D28" s="108"/>
      <c r="E28" s="108"/>
      <c r="F28" s="108"/>
      <c r="G28" s="108"/>
      <c r="H28" s="108"/>
      <c r="I28" s="108"/>
      <c r="J28" s="108"/>
      <c r="K28" s="108"/>
      <c r="L28" s="108"/>
      <c r="M28" s="108"/>
      <c r="N28" s="108"/>
      <c r="O28" s="108"/>
      <c r="P28" s="108"/>
      <c r="Q28" s="108"/>
      <c r="R28" s="108"/>
      <c r="S28" s="108"/>
      <c r="T28" s="108"/>
      <c r="U28" s="108"/>
      <c r="V28" s="108"/>
      <c r="W28" s="108"/>
      <c r="X28" s="108"/>
      <c r="Y28" s="108"/>
      <c r="Z28" s="108"/>
      <c r="AA28" s="108"/>
      <c r="AB28" s="108"/>
      <c r="AC28" s="108"/>
      <c r="AD28" s="108"/>
      <c r="AE28" s="108"/>
      <c r="AF28" s="108"/>
      <c r="AG28" s="108"/>
      <c r="AH28" s="108"/>
      <c r="AI28" s="108"/>
      <c r="AJ28" s="108"/>
      <c r="AK28" s="108"/>
      <c r="AL28" s="108"/>
      <c r="AM28" s="108"/>
      <c r="AN28" s="108"/>
      <c r="AO28" s="108"/>
      <c r="AP28" s="108"/>
      <c r="AQ28" s="108"/>
      <c r="AR28" s="108"/>
      <c r="AS28" s="108"/>
      <c r="AT28" s="108"/>
      <c r="AU28" s="108"/>
      <c r="AV28" s="108"/>
      <c r="AW28" s="108"/>
      <c r="AX28" s="108"/>
      <c r="AY28" s="108"/>
      <c r="AZ28" s="108"/>
      <c r="BA28" s="108"/>
      <c r="BB28" s="108"/>
      <c r="BC28" s="108"/>
      <c r="BD28" s="108"/>
    </row>
    <row r="29" spans="1:59" x14ac:dyDescent="0.25">
      <c r="A29" s="108"/>
      <c r="B29" s="108"/>
      <c r="C29" s="108"/>
      <c r="D29" s="108"/>
      <c r="E29" s="108"/>
      <c r="F29" s="108"/>
      <c r="G29" s="108"/>
      <c r="H29" s="108"/>
      <c r="I29" s="108"/>
      <c r="J29" s="108"/>
      <c r="K29" s="108"/>
      <c r="L29" s="108"/>
      <c r="M29" s="108"/>
      <c r="N29" s="108"/>
      <c r="O29" s="108"/>
      <c r="P29" s="108"/>
      <c r="Q29" s="108"/>
      <c r="R29" s="108"/>
      <c r="S29" s="108"/>
      <c r="T29" s="108"/>
      <c r="U29" s="108"/>
      <c r="V29" s="108"/>
      <c r="W29" s="108"/>
      <c r="X29" s="108"/>
      <c r="Y29" s="108"/>
      <c r="Z29" s="108"/>
      <c r="AA29" s="108"/>
      <c r="AB29" s="108"/>
      <c r="AC29" s="108"/>
      <c r="AD29" s="108"/>
      <c r="AE29" s="108"/>
      <c r="AF29" s="108"/>
      <c r="AG29" s="108"/>
      <c r="AH29" s="108"/>
      <c r="AI29" s="108"/>
      <c r="AJ29" s="108"/>
      <c r="AK29" s="108"/>
      <c r="AL29" s="108"/>
      <c r="AM29" s="108"/>
      <c r="AN29" s="108"/>
      <c r="AO29" s="108"/>
      <c r="AP29" s="108"/>
      <c r="AQ29" s="108"/>
      <c r="AR29" s="108"/>
      <c r="AS29" s="108"/>
      <c r="AT29" s="108"/>
      <c r="AU29" s="108"/>
      <c r="AV29" s="108"/>
      <c r="AW29" s="108"/>
      <c r="AX29" s="108"/>
      <c r="AY29" s="108"/>
      <c r="AZ29" s="108"/>
      <c r="BA29" s="108"/>
      <c r="BB29" s="108"/>
      <c r="BC29" s="108"/>
      <c r="BD29" s="108"/>
    </row>
    <row r="30" spans="1:59" x14ac:dyDescent="0.25">
      <c r="A30" s="108"/>
      <c r="B30" s="108"/>
      <c r="C30" s="108"/>
      <c r="D30" s="108"/>
      <c r="E30" s="108"/>
      <c r="F30" s="108"/>
      <c r="G30" s="108"/>
      <c r="H30" s="108"/>
      <c r="I30" s="108"/>
      <c r="J30" s="108"/>
      <c r="K30" s="108"/>
      <c r="L30" s="108"/>
      <c r="M30" s="108"/>
      <c r="N30" s="108"/>
      <c r="O30" s="108"/>
      <c r="P30" s="108"/>
      <c r="Q30" s="108"/>
      <c r="R30" s="108"/>
      <c r="S30" s="108"/>
      <c r="T30" s="108"/>
      <c r="U30" s="108"/>
      <c r="V30" s="108"/>
      <c r="W30" s="108"/>
      <c r="X30" s="108"/>
      <c r="Y30" s="108"/>
      <c r="Z30" s="108"/>
      <c r="AA30" s="108"/>
      <c r="AB30" s="108"/>
      <c r="AC30" s="108"/>
      <c r="AD30" s="108"/>
      <c r="AE30" s="108"/>
      <c r="AF30" s="108"/>
      <c r="AG30" s="108"/>
      <c r="AH30" s="108"/>
      <c r="AI30" s="108"/>
      <c r="AJ30" s="108"/>
      <c r="AK30" s="108"/>
      <c r="AL30" s="108"/>
      <c r="AM30" s="108"/>
      <c r="AN30" s="108"/>
      <c r="AO30" s="108"/>
      <c r="AP30" s="108"/>
      <c r="AQ30" s="108"/>
      <c r="AR30" s="108"/>
      <c r="AS30" s="108"/>
      <c r="AT30" s="108"/>
      <c r="AU30" s="108"/>
      <c r="AV30" s="108"/>
      <c r="AW30" s="108"/>
      <c r="AX30" s="108"/>
      <c r="AY30" s="108"/>
      <c r="AZ30" s="108"/>
      <c r="BA30" s="108"/>
      <c r="BB30" s="108"/>
      <c r="BC30" s="108"/>
      <c r="BD30" s="108"/>
    </row>
    <row r="31" spans="1:59" x14ac:dyDescent="0.25">
      <c r="A31" s="108"/>
      <c r="B31" s="108"/>
      <c r="C31" s="108"/>
      <c r="D31" s="108"/>
      <c r="E31" s="108"/>
      <c r="F31" s="108"/>
      <c r="G31" s="108"/>
      <c r="H31" s="108"/>
      <c r="I31" s="108"/>
      <c r="J31" s="108"/>
      <c r="K31" s="108"/>
      <c r="L31" s="108"/>
      <c r="M31" s="108"/>
      <c r="N31" s="108"/>
      <c r="O31" s="108"/>
      <c r="P31" s="108"/>
      <c r="Q31" s="108"/>
      <c r="R31" s="108"/>
      <c r="S31" s="108"/>
      <c r="T31" s="108"/>
      <c r="U31" s="108"/>
      <c r="V31" s="108"/>
      <c r="W31" s="108"/>
      <c r="X31" s="108"/>
      <c r="Y31" s="108"/>
      <c r="Z31" s="108"/>
      <c r="AA31" s="108"/>
      <c r="AB31" s="108"/>
      <c r="AC31" s="108"/>
      <c r="AD31" s="108"/>
      <c r="AE31" s="108"/>
      <c r="AF31" s="108"/>
      <c r="AG31" s="108"/>
      <c r="AH31" s="108"/>
      <c r="AI31" s="108"/>
      <c r="AJ31" s="108"/>
      <c r="AK31" s="108"/>
      <c r="AL31" s="108"/>
      <c r="AM31" s="108"/>
      <c r="AN31" s="108"/>
      <c r="AO31" s="108"/>
      <c r="AP31" s="108"/>
      <c r="AQ31" s="108"/>
      <c r="AR31" s="108"/>
      <c r="AS31" s="108"/>
      <c r="AT31" s="108"/>
      <c r="AU31" s="108"/>
      <c r="AV31" s="108"/>
      <c r="AW31" s="108"/>
      <c r="AX31" s="108"/>
      <c r="AY31" s="108"/>
      <c r="AZ31" s="108"/>
      <c r="BA31" s="108"/>
      <c r="BB31" s="108"/>
      <c r="BC31" s="108"/>
      <c r="BD31" s="108"/>
    </row>
    <row r="32" spans="1:59" x14ac:dyDescent="0.25">
      <c r="A32" s="108"/>
      <c r="B32" s="108"/>
      <c r="C32" s="108"/>
      <c r="D32" s="108"/>
      <c r="E32" s="108"/>
      <c r="F32" s="108"/>
      <c r="G32" s="108"/>
      <c r="H32" s="108"/>
      <c r="I32" s="108"/>
      <c r="J32" s="108"/>
      <c r="K32" s="108"/>
      <c r="L32" s="108"/>
      <c r="M32" s="108"/>
      <c r="N32" s="108"/>
      <c r="O32" s="108"/>
      <c r="P32" s="108"/>
      <c r="Q32" s="108"/>
      <c r="R32" s="108"/>
      <c r="S32" s="108"/>
      <c r="T32" s="108"/>
      <c r="U32" s="108"/>
      <c r="V32" s="108"/>
      <c r="W32" s="108"/>
      <c r="X32" s="108"/>
      <c r="Y32" s="108"/>
      <c r="Z32" s="108"/>
      <c r="AA32" s="108"/>
      <c r="AB32" s="108"/>
      <c r="AC32" s="108"/>
      <c r="AD32" s="108"/>
      <c r="AE32" s="108"/>
      <c r="AF32" s="108"/>
      <c r="AG32" s="108"/>
      <c r="AH32" s="108"/>
      <c r="AI32" s="108"/>
      <c r="AJ32" s="108"/>
      <c r="AK32" s="108"/>
      <c r="AL32" s="108"/>
      <c r="AM32" s="108"/>
      <c r="AN32" s="108"/>
      <c r="AO32" s="108"/>
      <c r="AP32" s="108"/>
      <c r="AQ32" s="108"/>
      <c r="AR32" s="108"/>
      <c r="AS32" s="108"/>
      <c r="AT32" s="108"/>
      <c r="AU32" s="108"/>
      <c r="AV32" s="108"/>
      <c r="AW32" s="108"/>
      <c r="AX32" s="108"/>
      <c r="AY32" s="108"/>
      <c r="AZ32" s="108"/>
      <c r="BA32" s="108"/>
      <c r="BB32" s="108"/>
      <c r="BC32" s="108"/>
      <c r="BD32" s="108"/>
    </row>
    <row r="33" spans="1:56" x14ac:dyDescent="0.25">
      <c r="A33" s="108"/>
      <c r="B33" s="108"/>
      <c r="C33" s="108"/>
      <c r="D33" s="108"/>
      <c r="E33" s="108"/>
      <c r="F33" s="108"/>
      <c r="G33" s="108"/>
      <c r="H33" s="108"/>
      <c r="I33" s="108"/>
      <c r="J33" s="108"/>
      <c r="K33" s="108"/>
      <c r="L33" s="108"/>
      <c r="M33" s="108"/>
      <c r="N33" s="108"/>
      <c r="O33" s="108"/>
      <c r="P33" s="108"/>
      <c r="Q33" s="108"/>
      <c r="R33" s="108"/>
      <c r="S33" s="108"/>
      <c r="T33" s="108"/>
      <c r="U33" s="108"/>
      <c r="V33" s="108"/>
      <c r="W33" s="108"/>
      <c r="X33" s="108"/>
      <c r="Y33" s="108"/>
      <c r="Z33" s="108"/>
      <c r="AA33" s="108"/>
      <c r="AB33" s="108"/>
      <c r="AC33" s="108"/>
      <c r="AD33" s="108"/>
      <c r="AE33" s="108"/>
      <c r="AF33" s="108"/>
      <c r="AG33" s="108"/>
      <c r="AH33" s="108"/>
      <c r="AI33" s="108"/>
      <c r="AJ33" s="108"/>
      <c r="AK33" s="108"/>
      <c r="AL33" s="108"/>
      <c r="AM33" s="108"/>
      <c r="AN33" s="108"/>
      <c r="AO33" s="108"/>
      <c r="AP33" s="108"/>
      <c r="AQ33" s="108"/>
      <c r="AR33" s="108"/>
      <c r="AS33" s="108"/>
      <c r="AT33" s="108"/>
      <c r="AU33" s="108"/>
      <c r="AV33" s="108"/>
      <c r="AW33" s="108"/>
      <c r="AX33" s="108"/>
      <c r="AY33" s="108"/>
      <c r="AZ33" s="108"/>
      <c r="BA33" s="108"/>
      <c r="BB33" s="108"/>
      <c r="BC33" s="108"/>
      <c r="BD33" s="108"/>
    </row>
    <row r="34" spans="1:56" x14ac:dyDescent="0.25">
      <c r="A34" s="108"/>
      <c r="B34" s="108"/>
      <c r="C34" s="108"/>
      <c r="D34" s="108"/>
      <c r="E34" s="108"/>
      <c r="F34" s="108"/>
      <c r="G34" s="108"/>
      <c r="H34" s="108"/>
      <c r="I34" s="108"/>
      <c r="J34" s="108"/>
      <c r="K34" s="108"/>
      <c r="L34" s="108"/>
      <c r="M34" s="108"/>
      <c r="N34" s="108"/>
      <c r="O34" s="108"/>
      <c r="P34" s="108"/>
      <c r="Q34" s="108"/>
      <c r="R34" s="108"/>
      <c r="S34" s="108"/>
      <c r="T34" s="108"/>
      <c r="U34" s="108"/>
      <c r="V34" s="108"/>
      <c r="W34" s="108"/>
      <c r="X34" s="108"/>
      <c r="Y34" s="108"/>
      <c r="Z34" s="108"/>
      <c r="AA34" s="108"/>
      <c r="AB34" s="108"/>
      <c r="AC34" s="108"/>
      <c r="AD34" s="108"/>
      <c r="AE34" s="108"/>
      <c r="AF34" s="108"/>
      <c r="AG34" s="108"/>
      <c r="AH34" s="108"/>
      <c r="AI34" s="108"/>
      <c r="AJ34" s="108"/>
      <c r="AK34" s="108"/>
      <c r="AL34" s="108"/>
      <c r="AM34" s="108"/>
      <c r="AN34" s="108"/>
      <c r="AO34" s="108"/>
      <c r="AP34" s="108"/>
      <c r="AQ34" s="108"/>
      <c r="AR34" s="108"/>
      <c r="AS34" s="108"/>
      <c r="AT34" s="108"/>
      <c r="AU34" s="108"/>
      <c r="AV34" s="108"/>
      <c r="AW34" s="108"/>
      <c r="AX34" s="108"/>
      <c r="AY34" s="108"/>
      <c r="AZ34" s="108"/>
      <c r="BA34" s="108"/>
      <c r="BB34" s="108"/>
      <c r="BC34" s="108"/>
      <c r="BD34" s="108"/>
    </row>
    <row r="35" spans="1:56" x14ac:dyDescent="0.25">
      <c r="A35" s="108"/>
      <c r="B35" s="108"/>
      <c r="C35" s="108"/>
      <c r="D35" s="108"/>
      <c r="E35" s="108"/>
      <c r="F35" s="108"/>
      <c r="G35" s="108"/>
      <c r="H35" s="108"/>
      <c r="I35" s="108"/>
      <c r="J35" s="108"/>
      <c r="K35" s="108"/>
      <c r="L35" s="108"/>
      <c r="M35" s="108"/>
      <c r="N35" s="108"/>
      <c r="O35" s="108"/>
      <c r="P35" s="108"/>
      <c r="Q35" s="108"/>
      <c r="R35" s="108"/>
      <c r="S35" s="108"/>
      <c r="T35" s="108"/>
      <c r="U35" s="108"/>
      <c r="V35" s="108"/>
      <c r="W35" s="108"/>
      <c r="X35" s="108"/>
      <c r="Y35" s="108"/>
      <c r="Z35" s="108"/>
      <c r="AA35" s="108"/>
      <c r="AB35" s="108"/>
      <c r="AC35" s="108"/>
      <c r="AD35" s="108"/>
      <c r="AE35" s="108"/>
      <c r="AF35" s="108"/>
      <c r="AG35" s="108"/>
      <c r="AH35" s="108"/>
      <c r="AI35" s="108"/>
      <c r="AJ35" s="108"/>
      <c r="AK35" s="108"/>
      <c r="AL35" s="108"/>
      <c r="AM35" s="108"/>
      <c r="AN35" s="108"/>
      <c r="AO35" s="108"/>
      <c r="AP35" s="108"/>
      <c r="AQ35" s="108"/>
      <c r="AR35" s="108"/>
      <c r="AS35" s="108"/>
      <c r="AT35" s="108"/>
      <c r="AU35" s="108"/>
      <c r="AV35" s="108"/>
      <c r="AW35" s="108"/>
      <c r="AX35" s="108"/>
      <c r="AY35" s="108"/>
      <c r="AZ35" s="108"/>
      <c r="BA35" s="108"/>
      <c r="BB35" s="108"/>
      <c r="BC35" s="108"/>
      <c r="BD35" s="108"/>
    </row>
    <row r="36" spans="1:56" x14ac:dyDescent="0.25">
      <c r="A36" s="108"/>
      <c r="B36" s="108"/>
      <c r="C36" s="108"/>
      <c r="D36" s="108"/>
      <c r="E36" s="108"/>
      <c r="F36" s="108"/>
      <c r="G36" s="108"/>
      <c r="H36" s="108"/>
      <c r="I36" s="108"/>
      <c r="J36" s="108"/>
      <c r="K36" s="108"/>
      <c r="L36" s="108"/>
      <c r="M36" s="108"/>
      <c r="N36" s="108"/>
      <c r="O36" s="108"/>
      <c r="P36" s="108"/>
      <c r="Q36" s="108"/>
      <c r="R36" s="108"/>
      <c r="S36" s="108"/>
      <c r="T36" s="108"/>
      <c r="U36" s="108"/>
      <c r="V36" s="108"/>
      <c r="W36" s="108"/>
      <c r="X36" s="108"/>
      <c r="Y36" s="108"/>
      <c r="Z36" s="108"/>
      <c r="AA36" s="108"/>
      <c r="AB36" s="108"/>
      <c r="AC36" s="108"/>
      <c r="AD36" s="108"/>
      <c r="AE36" s="108"/>
      <c r="AF36" s="108"/>
      <c r="AG36" s="108"/>
      <c r="AH36" s="108"/>
      <c r="AI36" s="108"/>
      <c r="AJ36" s="108"/>
      <c r="AK36" s="108"/>
      <c r="AL36" s="108"/>
      <c r="AM36" s="108"/>
      <c r="AN36" s="108"/>
      <c r="AO36" s="108"/>
      <c r="AP36" s="108"/>
      <c r="AQ36" s="108"/>
      <c r="AR36" s="108"/>
      <c r="AS36" s="108"/>
      <c r="AT36" s="108"/>
      <c r="AU36" s="108"/>
      <c r="AV36" s="108"/>
      <c r="AW36" s="108"/>
      <c r="AX36" s="108"/>
      <c r="AY36" s="108"/>
      <c r="AZ36" s="108"/>
      <c r="BA36" s="108"/>
      <c r="BB36" s="108"/>
      <c r="BC36" s="108"/>
      <c r="BD36" s="108"/>
    </row>
    <row r="37" spans="1:56" x14ac:dyDescent="0.25">
      <c r="A37" s="108"/>
      <c r="B37" s="108"/>
      <c r="C37" s="108"/>
      <c r="D37" s="108"/>
      <c r="E37" s="108"/>
      <c r="F37" s="108"/>
      <c r="G37" s="108"/>
      <c r="H37" s="108"/>
      <c r="I37" s="108"/>
      <c r="J37" s="108"/>
      <c r="K37" s="108"/>
      <c r="L37" s="108"/>
      <c r="M37" s="108"/>
      <c r="N37" s="108"/>
      <c r="O37" s="108"/>
      <c r="P37" s="108"/>
      <c r="Q37" s="108"/>
      <c r="R37" s="108"/>
      <c r="S37" s="108"/>
      <c r="T37" s="108"/>
      <c r="U37" s="108"/>
      <c r="V37" s="108"/>
      <c r="W37" s="108"/>
      <c r="X37" s="108"/>
      <c r="Y37" s="108"/>
      <c r="Z37" s="108"/>
      <c r="AA37" s="108"/>
      <c r="AB37" s="108"/>
      <c r="AC37" s="108"/>
      <c r="AD37" s="108"/>
      <c r="AE37" s="108"/>
      <c r="AF37" s="108"/>
      <c r="AG37" s="108"/>
      <c r="AH37" s="108"/>
      <c r="AI37" s="108"/>
      <c r="AJ37" s="108"/>
      <c r="AK37" s="108"/>
      <c r="AL37" s="108"/>
      <c r="AM37" s="108"/>
      <c r="AN37" s="108"/>
      <c r="AO37" s="108"/>
      <c r="AP37" s="108"/>
      <c r="AQ37" s="108"/>
      <c r="AR37" s="108"/>
      <c r="AS37" s="108"/>
      <c r="AT37" s="108"/>
      <c r="AU37" s="108"/>
      <c r="AV37" s="108"/>
      <c r="AW37" s="108"/>
      <c r="AX37" s="108"/>
      <c r="AY37" s="108"/>
      <c r="AZ37" s="108"/>
      <c r="BA37" s="108"/>
      <c r="BB37" s="108"/>
      <c r="BC37" s="108"/>
      <c r="BD37" s="108"/>
    </row>
    <row r="38" spans="1:56" x14ac:dyDescent="0.25">
      <c r="A38" s="108"/>
      <c r="B38" s="108"/>
      <c r="C38" s="108"/>
      <c r="D38" s="108"/>
      <c r="E38" s="108"/>
      <c r="F38" s="108"/>
      <c r="G38" s="108"/>
      <c r="H38" s="108"/>
      <c r="I38" s="108"/>
      <c r="J38" s="108"/>
      <c r="K38" s="108"/>
      <c r="L38" s="108"/>
      <c r="M38" s="108"/>
      <c r="N38" s="108"/>
      <c r="O38" s="108"/>
      <c r="P38" s="108"/>
      <c r="Q38" s="108"/>
      <c r="R38" s="108"/>
      <c r="S38" s="108"/>
      <c r="T38" s="108"/>
      <c r="U38" s="108"/>
      <c r="V38" s="108"/>
      <c r="W38" s="108"/>
      <c r="X38" s="108"/>
      <c r="Y38" s="108"/>
      <c r="Z38" s="108"/>
      <c r="AA38" s="108"/>
      <c r="AB38" s="108"/>
      <c r="AC38" s="108"/>
      <c r="AD38" s="108"/>
      <c r="AE38" s="108"/>
      <c r="AF38" s="108"/>
      <c r="AG38" s="108"/>
      <c r="AH38" s="108"/>
      <c r="AI38" s="108"/>
      <c r="AJ38" s="108"/>
      <c r="AK38" s="108"/>
      <c r="AL38" s="108"/>
      <c r="AM38" s="108"/>
      <c r="AN38" s="108"/>
      <c r="AO38" s="108"/>
      <c r="AP38" s="108"/>
      <c r="AQ38" s="108"/>
      <c r="AR38" s="108"/>
      <c r="AS38" s="108"/>
      <c r="AT38" s="108"/>
      <c r="AU38" s="108"/>
      <c r="AV38" s="108"/>
      <c r="AW38" s="108"/>
      <c r="AX38" s="108"/>
      <c r="AY38" s="108"/>
      <c r="AZ38" s="108"/>
      <c r="BA38" s="108"/>
      <c r="BB38" s="108"/>
      <c r="BC38" s="108"/>
      <c r="BD38" s="10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4"/>
  <dimension ref="A1:E14"/>
  <sheetViews>
    <sheetView zoomScale="130" zoomScaleNormal="130" workbookViewId="0">
      <selection activeCell="D6" sqref="D6"/>
    </sheetView>
  </sheetViews>
  <sheetFormatPr defaultColWidth="7.5703125" defaultRowHeight="15" x14ac:dyDescent="0.25"/>
  <cols>
    <col min="1" max="1" width="8.85546875" style="26" bestFit="1" customWidth="1"/>
    <col min="2" max="2" width="13.5703125" style="26" bestFit="1" customWidth="1"/>
    <col min="3" max="3" width="11.85546875" style="26" bestFit="1" customWidth="1"/>
    <col min="4" max="4" width="18.140625" style="26" bestFit="1" customWidth="1"/>
    <col min="5" max="5" width="10.42578125" style="26" bestFit="1" customWidth="1"/>
    <col min="6" max="16384" width="7.5703125" style="26"/>
  </cols>
  <sheetData>
    <row r="1" spans="1:5" x14ac:dyDescent="0.25">
      <c r="A1" s="122" t="s">
        <v>2079</v>
      </c>
      <c r="B1" s="122" t="s">
        <v>2080</v>
      </c>
      <c r="C1" s="122" t="s">
        <v>2081</v>
      </c>
      <c r="E1" s="138"/>
    </row>
    <row r="2" spans="1:5" x14ac:dyDescent="0.25">
      <c r="A2" s="108" t="s">
        <v>871</v>
      </c>
      <c r="B2" s="139">
        <f>+'CURVAS EUR'!F68</f>
        <v>-3.1857000000000003E-2</v>
      </c>
      <c r="C2" s="140">
        <f>+'CURVAS EUR'!G68</f>
        <v>4.9399999999999999E-3</v>
      </c>
      <c r="D2" s="27"/>
      <c r="E2" s="138"/>
    </row>
    <row r="3" spans="1:5" x14ac:dyDescent="0.25">
      <c r="A3" s="108" t="s">
        <v>872</v>
      </c>
      <c r="B3" s="139">
        <f>+'CURVAS EUR'!F69</f>
        <v>-3.7602000000000003E-2</v>
      </c>
      <c r="C3" s="140">
        <f>+'CURVAS EUR'!G69</f>
        <v>4.45E-3</v>
      </c>
      <c r="D3" s="27"/>
    </row>
    <row r="4" spans="1:5" x14ac:dyDescent="0.25">
      <c r="A4" s="108" t="s">
        <v>870</v>
      </c>
      <c r="B4" s="139">
        <f>+'CURVAS EUR'!F70</f>
        <v>-1.9897999999999999E-2</v>
      </c>
      <c r="C4" s="140">
        <f>+'CURVAS EUR'!G70</f>
        <v>4.0999999999999995E-3</v>
      </c>
      <c r="D4" s="27"/>
    </row>
    <row r="9" spans="1:5" x14ac:dyDescent="0.25">
      <c r="B9" s="108"/>
    </row>
    <row r="10" spans="1:5" x14ac:dyDescent="0.25">
      <c r="C10" s="138"/>
    </row>
    <row r="13" spans="1:5" x14ac:dyDescent="0.25">
      <c r="B13" s="108"/>
    </row>
    <row r="14" spans="1:5" x14ac:dyDescent="0.25">
      <c r="C14" s="138"/>
    </row>
  </sheetData>
  <pageMargins left="0.7" right="0.7" top="0.75" bottom="0.75" header="0.3" footer="0.3"/>
  <pageSetup paperSize="9"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5">
    <tabColor theme="3" tint="0.79998168889431442"/>
  </sheetPr>
  <dimension ref="A1:F4"/>
  <sheetViews>
    <sheetView showGridLines="0" workbookViewId="0">
      <selection activeCell="C2" sqref="C2"/>
    </sheetView>
  </sheetViews>
  <sheetFormatPr defaultRowHeight="15" x14ac:dyDescent="0.25"/>
  <cols>
    <col min="1" max="1" width="4.42578125" bestFit="1" customWidth="1"/>
    <col min="2" max="2" width="15.5703125" bestFit="1" customWidth="1"/>
    <col min="3" max="3" width="10.42578125" bestFit="1" customWidth="1"/>
    <col min="4" max="4" width="15" bestFit="1" customWidth="1"/>
    <col min="5" max="5" width="8.5703125" customWidth="1"/>
    <col min="6" max="6" width="17.5703125" bestFit="1" customWidth="1"/>
  </cols>
  <sheetData>
    <row r="1" spans="1:6" x14ac:dyDescent="0.25">
      <c r="B1" s="102" t="s">
        <v>2049</v>
      </c>
      <c r="C1" s="102" t="s">
        <v>2050</v>
      </c>
      <c r="D1" s="102" t="s">
        <v>2051</v>
      </c>
      <c r="F1" s="106"/>
    </row>
    <row r="2" spans="1:6" x14ac:dyDescent="0.25">
      <c r="A2" s="102" t="s">
        <v>870</v>
      </c>
      <c r="B2" s="103">
        <v>1</v>
      </c>
      <c r="C2" s="103" t="s">
        <v>4</v>
      </c>
      <c r="D2" s="103" t="s">
        <v>8</v>
      </c>
      <c r="F2" s="107"/>
    </row>
    <row r="3" spans="1:6" x14ac:dyDescent="0.25">
      <c r="A3" s="102" t="s">
        <v>871</v>
      </c>
      <c r="B3" s="103">
        <v>0.5</v>
      </c>
      <c r="C3" s="103" t="s">
        <v>689</v>
      </c>
      <c r="D3" s="103" t="s">
        <v>691</v>
      </c>
    </row>
    <row r="4" spans="1:6" x14ac:dyDescent="0.25">
      <c r="A4" s="102" t="s">
        <v>872</v>
      </c>
      <c r="B4" s="103">
        <v>0.5</v>
      </c>
      <c r="C4" s="103" t="s">
        <v>699</v>
      </c>
      <c r="D4" s="103" t="s">
        <v>700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6">
    <tabColor theme="3" tint="0.79998168889431442"/>
  </sheetPr>
  <dimension ref="A1:D11"/>
  <sheetViews>
    <sheetView showGridLines="0" workbookViewId="0"/>
  </sheetViews>
  <sheetFormatPr defaultRowHeight="15" x14ac:dyDescent="0.25"/>
  <cols>
    <col min="1" max="1" width="16.5703125" bestFit="1" customWidth="1"/>
    <col min="2" max="2" width="17.42578125" bestFit="1" customWidth="1"/>
    <col min="3" max="3" width="11.5703125" bestFit="1" customWidth="1"/>
    <col min="4" max="4" width="12.85546875" bestFit="1" customWidth="1"/>
  </cols>
  <sheetData>
    <row r="1" spans="1:4" x14ac:dyDescent="0.25">
      <c r="A1" s="104" t="s">
        <v>2052</v>
      </c>
      <c r="B1" s="105" t="s">
        <v>2053</v>
      </c>
      <c r="C1" s="105" t="s">
        <v>2054</v>
      </c>
      <c r="D1" s="105" t="s">
        <v>2055</v>
      </c>
    </row>
    <row r="2" spans="1:4" x14ac:dyDescent="0.25">
      <c r="A2" s="1">
        <f>EDATE(Input!$B$3,12*B2)</f>
        <v>44316</v>
      </c>
      <c r="B2">
        <v>8.3333333333333329E-2</v>
      </c>
      <c r="C2">
        <v>10</v>
      </c>
      <c r="D2" s="131">
        <v>4.4409999999999996E-3</v>
      </c>
    </row>
    <row r="3" spans="1:4" x14ac:dyDescent="0.25">
      <c r="A3" s="1">
        <f>EDATE(Input!$B$3,12*B3)</f>
        <v>44651</v>
      </c>
      <c r="B3">
        <v>1</v>
      </c>
      <c r="C3">
        <v>9</v>
      </c>
      <c r="D3" s="131">
        <v>4.3949999999999996E-3</v>
      </c>
    </row>
    <row r="4" spans="1:4" x14ac:dyDescent="0.25">
      <c r="A4" s="1">
        <f>EDATE(Input!$B$3,12*B4)</f>
        <v>45016</v>
      </c>
      <c r="B4">
        <v>2</v>
      </c>
      <c r="C4">
        <v>8</v>
      </c>
      <c r="D4" s="131">
        <v>4.4819999999999999E-3</v>
      </c>
    </row>
    <row r="5" spans="1:4" x14ac:dyDescent="0.25">
      <c r="A5" s="1">
        <f>EDATE(Input!$B$3,12*B5)</f>
        <v>45382</v>
      </c>
      <c r="B5">
        <v>3</v>
      </c>
      <c r="C5">
        <v>7</v>
      </c>
      <c r="D5" s="131">
        <v>4.6030000000000003E-3</v>
      </c>
    </row>
    <row r="6" spans="1:4" x14ac:dyDescent="0.25">
      <c r="A6" s="1">
        <f>EDATE(Input!$B$3,12*B6)</f>
        <v>45747</v>
      </c>
      <c r="B6">
        <v>4</v>
      </c>
      <c r="C6">
        <v>6</v>
      </c>
      <c r="D6" s="131">
        <v>4.7080000000000004E-3</v>
      </c>
    </row>
    <row r="7" spans="1:4" x14ac:dyDescent="0.25">
      <c r="A7" s="1">
        <f>EDATE(Input!$B$3,12*B7)</f>
        <v>46112</v>
      </c>
      <c r="B7">
        <v>5</v>
      </c>
      <c r="C7">
        <v>5</v>
      </c>
      <c r="D7" s="131">
        <v>4.8339999999999998E-3</v>
      </c>
    </row>
    <row r="8" spans="1:4" x14ac:dyDescent="0.25">
      <c r="A8" s="1">
        <f>EDATE(Input!$B$3,12*B8)</f>
        <v>46477</v>
      </c>
      <c r="B8">
        <v>6</v>
      </c>
      <c r="C8">
        <v>4</v>
      </c>
      <c r="D8" s="131">
        <v>4.9319999999999998E-3</v>
      </c>
    </row>
    <row r="9" spans="1:4" x14ac:dyDescent="0.25">
      <c r="A9" s="1">
        <f>EDATE(Input!$B$3,12*B9)</f>
        <v>46843</v>
      </c>
      <c r="B9">
        <v>7</v>
      </c>
      <c r="C9">
        <v>3</v>
      </c>
      <c r="D9" s="131">
        <v>5.0330000000000001E-3</v>
      </c>
    </row>
    <row r="10" spans="1:4" x14ac:dyDescent="0.25">
      <c r="A10" s="1">
        <f>EDATE(Input!$B$3,12*B10)</f>
        <v>47208</v>
      </c>
      <c r="B10">
        <v>8</v>
      </c>
      <c r="C10">
        <v>2</v>
      </c>
      <c r="D10" s="131">
        <v>5.1529999999999996E-3</v>
      </c>
    </row>
    <row r="11" spans="1:4" x14ac:dyDescent="0.25">
      <c r="A11" s="1">
        <f>EDATE(Input!$B$3,12*B11)</f>
        <v>47573</v>
      </c>
      <c r="B11">
        <v>9</v>
      </c>
      <c r="C11">
        <v>1</v>
      </c>
      <c r="D11" s="131">
        <v>5.3359999999999996E-3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7">
    <tabColor theme="3" tint="0.79998168889431442"/>
  </sheetPr>
  <dimension ref="A1:D11"/>
  <sheetViews>
    <sheetView showGridLines="0" workbookViewId="0">
      <selection activeCell="D8" sqref="D8"/>
    </sheetView>
  </sheetViews>
  <sheetFormatPr defaultRowHeight="15" x14ac:dyDescent="0.25"/>
  <cols>
    <col min="1" max="1" width="16.5703125" bestFit="1" customWidth="1"/>
    <col min="2" max="2" width="17.42578125" bestFit="1" customWidth="1"/>
    <col min="3" max="3" width="11.5703125" bestFit="1" customWidth="1"/>
    <col min="4" max="4" width="12.85546875" bestFit="1" customWidth="1"/>
  </cols>
  <sheetData>
    <row r="1" spans="1:4" x14ac:dyDescent="0.25">
      <c r="A1" s="104" t="s">
        <v>2052</v>
      </c>
      <c r="B1" s="105" t="s">
        <v>2053</v>
      </c>
      <c r="C1" s="105" t="s">
        <v>2054</v>
      </c>
      <c r="D1" s="105" t="s">
        <v>2055</v>
      </c>
    </row>
    <row r="2" spans="1:4" x14ac:dyDescent="0.25">
      <c r="A2" s="1">
        <f>EDATE(Input!$B$3,12*B2)</f>
        <v>44316</v>
      </c>
      <c r="B2">
        <v>8.3333333333333329E-2</v>
      </c>
      <c r="C2">
        <v>10</v>
      </c>
      <c r="D2" s="131">
        <v>6.6230000000000004E-3</v>
      </c>
    </row>
    <row r="3" spans="1:4" x14ac:dyDescent="0.25">
      <c r="A3" s="1">
        <f>EDATE(Input!$B$3,12*B3)</f>
        <v>44651</v>
      </c>
      <c r="B3">
        <v>1</v>
      </c>
      <c r="C3">
        <v>9</v>
      </c>
      <c r="D3" s="131">
        <v>6.437E-3</v>
      </c>
    </row>
    <row r="4" spans="1:4" x14ac:dyDescent="0.25">
      <c r="A4" s="1">
        <f>EDATE(Input!$B$3,12*B4)</f>
        <v>45016</v>
      </c>
      <c r="B4">
        <v>2</v>
      </c>
      <c r="C4">
        <v>8</v>
      </c>
      <c r="D4" s="131">
        <v>6.4229999999999999E-3</v>
      </c>
    </row>
    <row r="5" spans="1:4" x14ac:dyDescent="0.25">
      <c r="A5" s="1">
        <f>EDATE(Input!$B$3,12*B5)</f>
        <v>45382</v>
      </c>
      <c r="B5">
        <v>3</v>
      </c>
      <c r="C5">
        <v>7</v>
      </c>
      <c r="D5" s="131">
        <v>6.4009999999999996E-3</v>
      </c>
    </row>
    <row r="6" spans="1:4" x14ac:dyDescent="0.25">
      <c r="A6" s="1">
        <f>EDATE(Input!$B$3,12*B6)</f>
        <v>45747</v>
      </c>
      <c r="B6">
        <v>4</v>
      </c>
      <c r="C6">
        <v>6</v>
      </c>
      <c r="D6" s="131">
        <v>6.3990000000000002E-3</v>
      </c>
    </row>
    <row r="7" spans="1:4" x14ac:dyDescent="0.25">
      <c r="A7" s="1">
        <f>EDATE(Input!$B$3,12*B7)</f>
        <v>46112</v>
      </c>
      <c r="B7">
        <v>5</v>
      </c>
      <c r="C7">
        <v>5</v>
      </c>
      <c r="D7" s="131">
        <v>6.4219999999999998E-3</v>
      </c>
    </row>
    <row r="8" spans="1:4" x14ac:dyDescent="0.25">
      <c r="A8" s="1">
        <f>EDATE(Input!$B$3,12*B8)</f>
        <v>46477</v>
      </c>
      <c r="B8">
        <v>6</v>
      </c>
      <c r="C8">
        <v>4</v>
      </c>
      <c r="D8" s="131">
        <v>6.391E-3</v>
      </c>
    </row>
    <row r="9" spans="1:4" x14ac:dyDescent="0.25">
      <c r="A9" s="1">
        <f>EDATE(Input!$B$3,12*B9)</f>
        <v>46843</v>
      </c>
      <c r="B9">
        <v>7</v>
      </c>
      <c r="C9">
        <v>3</v>
      </c>
      <c r="D9" s="131">
        <v>6.3350000000000004E-3</v>
      </c>
    </row>
    <row r="10" spans="1:4" x14ac:dyDescent="0.25">
      <c r="A10" s="1">
        <f>EDATE(Input!$B$3,12*B10)</f>
        <v>47208</v>
      </c>
      <c r="B10">
        <v>8</v>
      </c>
      <c r="C10">
        <v>2</v>
      </c>
      <c r="D10" s="131">
        <v>6.2940000000000001E-3</v>
      </c>
    </row>
    <row r="11" spans="1:4" x14ac:dyDescent="0.25">
      <c r="A11" s="1">
        <f>EDATE(Input!$B$3,12*B11)</f>
        <v>47573</v>
      </c>
      <c r="B11">
        <v>9</v>
      </c>
      <c r="C11">
        <v>1</v>
      </c>
      <c r="D11" s="131">
        <v>6.3470000000000002E-3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8">
    <tabColor theme="3" tint="0.79998168889431442"/>
  </sheetPr>
  <dimension ref="A1:D11"/>
  <sheetViews>
    <sheetView showGridLines="0" workbookViewId="0">
      <selection activeCell="F6" sqref="F6"/>
    </sheetView>
  </sheetViews>
  <sheetFormatPr defaultRowHeight="15" x14ac:dyDescent="0.25"/>
  <cols>
    <col min="1" max="1" width="16.5703125" bestFit="1" customWidth="1"/>
    <col min="2" max="2" width="17.42578125" bestFit="1" customWidth="1"/>
    <col min="3" max="3" width="11.5703125" bestFit="1" customWidth="1"/>
    <col min="4" max="4" width="12.85546875" bestFit="1" customWidth="1"/>
  </cols>
  <sheetData>
    <row r="1" spans="1:4" x14ac:dyDescent="0.25">
      <c r="A1" s="104" t="s">
        <v>2052</v>
      </c>
      <c r="B1" s="105" t="s">
        <v>2053</v>
      </c>
      <c r="C1" s="105" t="s">
        <v>2054</v>
      </c>
      <c r="D1" s="105" t="s">
        <v>2055</v>
      </c>
    </row>
    <row r="2" spans="1:4" x14ac:dyDescent="0.25">
      <c r="A2" s="1">
        <f>EDATE(Input!$B$3,12*B2)</f>
        <v>44316</v>
      </c>
      <c r="B2">
        <v>8.3333333333333329E-2</v>
      </c>
      <c r="C2">
        <v>10</v>
      </c>
      <c r="D2" s="131">
        <v>5.2839999999999996E-3</v>
      </c>
    </row>
    <row r="3" spans="1:4" x14ac:dyDescent="0.25">
      <c r="A3" s="1">
        <f>EDATE(Input!$B$3,12*B3)</f>
        <v>44651</v>
      </c>
      <c r="B3">
        <v>1</v>
      </c>
      <c r="C3">
        <v>9</v>
      </c>
      <c r="D3" s="131">
        <v>5.7369999999999999E-3</v>
      </c>
    </row>
    <row r="4" spans="1:4" x14ac:dyDescent="0.25">
      <c r="A4" s="1">
        <f>EDATE(Input!$B$3,12*B4)</f>
        <v>45016</v>
      </c>
      <c r="B4">
        <v>2</v>
      </c>
      <c r="C4">
        <v>8</v>
      </c>
      <c r="D4" s="131">
        <v>5.7499999999999999E-3</v>
      </c>
    </row>
    <row r="5" spans="1:4" x14ac:dyDescent="0.25">
      <c r="A5" s="1">
        <f>EDATE(Input!$B$3,12*B5)</f>
        <v>45382</v>
      </c>
      <c r="B5">
        <v>3</v>
      </c>
      <c r="C5">
        <v>7</v>
      </c>
      <c r="D5" s="131">
        <v>5.7679999999999997E-3</v>
      </c>
    </row>
    <row r="6" spans="1:4" x14ac:dyDescent="0.25">
      <c r="A6" s="1">
        <f>EDATE(Input!$B$3,12*B6)</f>
        <v>45747</v>
      </c>
      <c r="B6">
        <v>4</v>
      </c>
      <c r="C6">
        <v>6</v>
      </c>
      <c r="D6" s="131">
        <v>5.79E-3</v>
      </c>
    </row>
    <row r="7" spans="1:4" x14ac:dyDescent="0.25">
      <c r="A7" s="1">
        <f>EDATE(Input!$B$3,12*B7)</f>
        <v>46112</v>
      </c>
      <c r="B7">
        <v>5</v>
      </c>
      <c r="C7">
        <v>5</v>
      </c>
      <c r="D7" s="131">
        <v>5.8729999999999997E-3</v>
      </c>
    </row>
    <row r="8" spans="1:4" x14ac:dyDescent="0.25">
      <c r="A8" s="1">
        <f>EDATE(Input!$B$3,12*B8)</f>
        <v>46477</v>
      </c>
      <c r="B8">
        <v>6</v>
      </c>
      <c r="C8">
        <v>4</v>
      </c>
      <c r="D8" s="131">
        <v>5.8139999999999997E-3</v>
      </c>
    </row>
    <row r="9" spans="1:4" x14ac:dyDescent="0.25">
      <c r="A9" s="1">
        <f>EDATE(Input!$B$3,12*B9)</f>
        <v>46843</v>
      </c>
      <c r="B9">
        <v>7</v>
      </c>
      <c r="C9">
        <v>3</v>
      </c>
      <c r="D9" s="131">
        <v>5.7889999999999999E-3</v>
      </c>
    </row>
    <row r="10" spans="1:4" x14ac:dyDescent="0.25">
      <c r="A10" s="1">
        <f>EDATE(Input!$B$3,12*B10)</f>
        <v>47208</v>
      </c>
      <c r="B10">
        <v>8</v>
      </c>
      <c r="C10">
        <v>2</v>
      </c>
      <c r="D10" s="131">
        <v>5.7609999999999996E-3</v>
      </c>
    </row>
    <row r="11" spans="1:4" x14ac:dyDescent="0.25">
      <c r="A11" s="1">
        <f>EDATE(Input!$B$3,12*B11)</f>
        <v>47573</v>
      </c>
      <c r="B11">
        <v>9</v>
      </c>
      <c r="C11">
        <v>1</v>
      </c>
      <c r="D11" s="131">
        <v>5.8999999999999999E-3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8"/>
  <dimension ref="B1:B6"/>
  <sheetViews>
    <sheetView showGridLines="0" zoomScale="85" zoomScaleNormal="85" workbookViewId="0">
      <selection activeCell="B3" sqref="B3"/>
    </sheetView>
  </sheetViews>
  <sheetFormatPr defaultRowHeight="15" x14ac:dyDescent="0.25"/>
  <cols>
    <col min="2" max="2" width="14.42578125" customWidth="1"/>
  </cols>
  <sheetData>
    <row r="1" spans="2:2" ht="15.75" thickBot="1" x14ac:dyDescent="0.3"/>
    <row r="2" spans="2:2" ht="18.75" x14ac:dyDescent="0.3">
      <c r="B2" s="25" t="s">
        <v>254</v>
      </c>
    </row>
    <row r="3" spans="2:2" ht="15.75" thickBot="1" x14ac:dyDescent="0.3">
      <c r="B3" s="132">
        <v>44286</v>
      </c>
    </row>
    <row r="4" spans="2:2" ht="15.75" thickBot="1" x14ac:dyDescent="0.3">
      <c r="B4" s="28"/>
    </row>
    <row r="5" spans="2:2" ht="18.75" x14ac:dyDescent="0.3">
      <c r="B5" s="25" t="s">
        <v>858</v>
      </c>
    </row>
    <row r="6" spans="2:2" ht="15.75" thickBot="1" x14ac:dyDescent="0.3">
      <c r="B6" s="24" t="e">
        <f>IF(STDEV(VolEUR!#REF!,VolEUR!#REF!,GBP!A2,USD!A2,EUR!A2)=0,"OK","No OK")</f>
        <v>#REF!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9"/>
  <dimension ref="A1:DV70"/>
  <sheetViews>
    <sheetView topLeftCell="J1" zoomScale="85" zoomScaleNormal="85" workbookViewId="0">
      <selection activeCell="J1" sqref="J1"/>
    </sheetView>
  </sheetViews>
  <sheetFormatPr defaultRowHeight="15" x14ac:dyDescent="0.25"/>
  <cols>
    <col min="1" max="1" width="15.42578125" bestFit="1" customWidth="1"/>
    <col min="2" max="2" width="18.5703125" customWidth="1"/>
    <col min="3" max="3" width="14.140625" bestFit="1" customWidth="1"/>
    <col min="4" max="4" width="14.42578125" bestFit="1" customWidth="1"/>
    <col min="5" max="5" width="9" customWidth="1"/>
    <col min="9" max="9" width="14.42578125" customWidth="1"/>
    <col min="18" max="18" width="14.5703125" customWidth="1"/>
    <col min="19" max="19" width="11.5703125" customWidth="1"/>
    <col min="23" max="23" width="9.5703125" bestFit="1" customWidth="1"/>
    <col min="24" max="24" width="11.28515625" bestFit="1" customWidth="1"/>
    <col min="25" max="25" width="15.28515625" customWidth="1"/>
    <col min="26" max="26" width="10.5703125" bestFit="1" customWidth="1"/>
    <col min="27" max="27" width="9.5703125" bestFit="1" customWidth="1"/>
    <col min="29" max="29" width="18.42578125" bestFit="1" customWidth="1"/>
    <col min="33" max="33" width="18.5703125" bestFit="1" customWidth="1"/>
    <col min="34" max="34" width="9.5703125" bestFit="1" customWidth="1"/>
    <col min="35" max="35" width="10.85546875" bestFit="1" customWidth="1"/>
    <col min="36" max="37" width="10.5703125" bestFit="1" customWidth="1"/>
    <col min="38" max="38" width="9.5703125" bestFit="1" customWidth="1"/>
    <col min="41" max="41" width="17.5703125" bestFit="1" customWidth="1"/>
    <col min="42" max="42" width="14.42578125" bestFit="1" customWidth="1"/>
    <col min="45" max="45" width="18.5703125" bestFit="1" customWidth="1"/>
    <col min="47" max="47" width="10.85546875" bestFit="1" customWidth="1"/>
    <col min="48" max="49" width="10.5703125" bestFit="1" customWidth="1"/>
    <col min="50" max="50" width="9.5703125" bestFit="1" customWidth="1"/>
    <col min="58" max="58" width="10.85546875" bestFit="1" customWidth="1"/>
    <col min="59" max="60" width="10.5703125" bestFit="1" customWidth="1"/>
    <col min="61" max="61" width="9.5703125" bestFit="1" customWidth="1"/>
    <col min="69" max="69" width="10.85546875" bestFit="1" customWidth="1"/>
    <col min="70" max="70" width="17.42578125" customWidth="1"/>
    <col min="71" max="71" width="11.85546875" customWidth="1"/>
    <col min="80" max="80" width="10.85546875" bestFit="1" customWidth="1"/>
    <col min="81" max="81" width="15.140625" customWidth="1"/>
    <col min="82" max="82" width="20.140625" customWidth="1"/>
    <col min="91" max="91" width="10.85546875" bestFit="1" customWidth="1"/>
    <col min="92" max="92" width="10.5703125" bestFit="1" customWidth="1"/>
    <col min="93" max="93" width="9.5703125" bestFit="1" customWidth="1"/>
    <col min="102" max="102" width="10.85546875" bestFit="1" customWidth="1"/>
    <col min="103" max="103" width="10.5703125" bestFit="1" customWidth="1"/>
    <col min="104" max="104" width="9.5703125" bestFit="1" customWidth="1"/>
    <col min="113" max="113" width="10.85546875" bestFit="1" customWidth="1"/>
    <col min="114" max="114" width="11" bestFit="1" customWidth="1"/>
    <col min="115" max="115" width="10" bestFit="1" customWidth="1"/>
    <col min="124" max="124" width="10.85546875" bestFit="1" customWidth="1"/>
    <col min="125" max="125" width="10.5703125" bestFit="1" customWidth="1"/>
    <col min="126" max="126" width="9.5703125" bestFit="1" customWidth="1"/>
  </cols>
  <sheetData>
    <row r="1" spans="1:126" x14ac:dyDescent="0.25">
      <c r="A1" s="5" t="s">
        <v>20</v>
      </c>
      <c r="B1" s="8" t="s">
        <v>21</v>
      </c>
      <c r="C1" s="3" t="s">
        <v>22</v>
      </c>
      <c r="D1" s="3" t="s">
        <v>23</v>
      </c>
      <c r="E1" s="9" t="s">
        <v>706</v>
      </c>
      <c r="I1" s="133">
        <f>Input!B3</f>
        <v>44286</v>
      </c>
      <c r="J1" t="str">
        <f>"START:"&amp;I1&amp;" END:"&amp;I1&amp;" INTERVAL:1D"</f>
        <v>START:44286 END:44286 INTERVAL:1D</v>
      </c>
    </row>
    <row r="2" spans="1:126" x14ac:dyDescent="0.25">
      <c r="A2" s="6"/>
    </row>
    <row r="3" spans="1:126" x14ac:dyDescent="0.25">
      <c r="A3" s="7"/>
      <c r="Y3" t="s">
        <v>239</v>
      </c>
      <c r="AJ3" t="s">
        <v>239</v>
      </c>
      <c r="AV3" t="s">
        <v>238</v>
      </c>
      <c r="BF3" s="47"/>
      <c r="BG3" t="s">
        <v>238</v>
      </c>
      <c r="BR3" t="s">
        <v>240</v>
      </c>
      <c r="CC3" t="s">
        <v>240</v>
      </c>
      <c r="CN3" t="s">
        <v>6</v>
      </c>
      <c r="CY3" t="s">
        <v>6</v>
      </c>
      <c r="DJ3" t="s">
        <v>241</v>
      </c>
      <c r="DU3" t="s">
        <v>241</v>
      </c>
    </row>
    <row r="4" spans="1:126" x14ac:dyDescent="0.25">
      <c r="A4" s="10" t="e">
        <f ca="1">_xll.RData(A1,C4,,,"RH:In CH:Fd",B5)</f>
        <v>#NAME?</v>
      </c>
      <c r="B4" s="11"/>
      <c r="C4" s="11" t="s">
        <v>24</v>
      </c>
      <c r="D4" s="12" t="e">
        <f ca="1">_xll.RData(B1,F4,,,"RH:In CH:Fd",E5)</f>
        <v>#NAME?</v>
      </c>
      <c r="E4" s="11"/>
      <c r="F4" s="11" t="s">
        <v>24</v>
      </c>
      <c r="G4" s="12" t="e">
        <f ca="1">_xll.RData(C1,I4,,,"RH:In CH:Fd",H5)</f>
        <v>#NAME?</v>
      </c>
      <c r="H4" s="11"/>
      <c r="I4" s="11" t="s">
        <v>24</v>
      </c>
      <c r="J4" s="12" t="e">
        <f ca="1">_xll.RData(D1,L4,,,"RH:In CH:Fd",K5)</f>
        <v>#NAME?</v>
      </c>
      <c r="K4" s="11"/>
      <c r="L4" s="11" t="s">
        <v>24</v>
      </c>
      <c r="M4" s="12" t="e">
        <f ca="1">_xll.RData(E1,O4,,,"RH:In CH:Fd",N5)</f>
        <v>#NAME?</v>
      </c>
      <c r="N4" s="11"/>
      <c r="O4" s="11" t="s">
        <v>24</v>
      </c>
      <c r="Q4" s="4" t="e">
        <f ca="1">_xll.RHistory(B9:B61,Q5,J1,,"CH:In;Fd TRANSPOSE:Y",R5)</f>
        <v>#NAME?</v>
      </c>
      <c r="V4" s="4" t="e">
        <f ca="1">_xll.RData(R5:R159,W4,,,,W5)</f>
        <v>#NAME?</v>
      </c>
      <c r="W4" t="s">
        <v>235</v>
      </c>
      <c r="X4" s="14">
        <f>I1</f>
        <v>44286</v>
      </c>
      <c r="Y4" s="16">
        <f>X4</f>
        <v>44286</v>
      </c>
      <c r="Z4" s="17">
        <v>1</v>
      </c>
      <c r="AB4" s="4" t="e">
        <f ca="1">_xll.RHistory(R5:R57,AC4,J1,,"CH:In;Fd TRANSPOSE:Y",AC5)</f>
        <v>#NAME?</v>
      </c>
      <c r="AC4" t="s">
        <v>236</v>
      </c>
      <c r="AG4" s="4" t="e">
        <f ca="1">_xll.RData(AC5:AC159,AH4,,,,AH5)</f>
        <v>#NAME?</v>
      </c>
      <c r="AH4" t="s">
        <v>235</v>
      </c>
      <c r="AI4" s="14">
        <f>I1</f>
        <v>44286</v>
      </c>
      <c r="AJ4" s="16">
        <f>AI4</f>
        <v>44286</v>
      </c>
      <c r="AK4" s="17">
        <v>0</v>
      </c>
      <c r="AL4">
        <v>0</v>
      </c>
      <c r="AM4" s="4"/>
      <c r="AN4" s="4" t="e">
        <f ca="1">_xll.RHistory(E9:E63,AO4,J1,,"CH:In;Fd TRANSPOSE:Y",AO5)</f>
        <v>#NAME?</v>
      </c>
      <c r="AO4" t="s">
        <v>233</v>
      </c>
      <c r="AR4" s="4"/>
      <c r="AS4" s="4" t="e">
        <f ca="1">_xll.RData(AO5:AO159,AT4,,,,AT5)</f>
        <v>#NAME?</v>
      </c>
      <c r="AT4" t="s">
        <v>235</v>
      </c>
      <c r="AU4" s="14">
        <f>I1</f>
        <v>44286</v>
      </c>
      <c r="AV4" s="16">
        <f>AU4</f>
        <v>44286</v>
      </c>
      <c r="AW4" s="17">
        <v>1</v>
      </c>
      <c r="AX4" s="4"/>
      <c r="AY4" s="4" t="e">
        <f ca="1">_xll.RHistory(AO5:AO59,AZ4,J1,,"CH:In;Fd TRANSPOSE:Y",AZ5)</f>
        <v>#NAME?</v>
      </c>
      <c r="AZ4" t="s">
        <v>236</v>
      </c>
      <c r="BC4" s="4"/>
      <c r="BD4" s="4" t="e">
        <f ca="1">_xll.RData(AZ5:AZ159,BE4,,,,BE5)</f>
        <v>#NAME?</v>
      </c>
      <c r="BE4" t="s">
        <v>235</v>
      </c>
      <c r="BF4" s="14">
        <f>I1</f>
        <v>44286</v>
      </c>
      <c r="BG4" s="16">
        <f>BF4</f>
        <v>44286</v>
      </c>
      <c r="BH4" s="17">
        <v>0</v>
      </c>
      <c r="BJ4" s="121" t="e">
        <f ca="1">_xll.RHistory(H9:H63,BJ5,J1,,"CH:In;Fd TRANSPOSE:Y",BK5)</f>
        <v>#NAME?</v>
      </c>
      <c r="BO4" s="4" t="e">
        <f ca="1">_xll.RData(BK5:BK159,BP4,,,,BP5)</f>
        <v>#NAME?</v>
      </c>
      <c r="BP4" t="s">
        <v>235</v>
      </c>
      <c r="BQ4" s="14">
        <f>I1</f>
        <v>44286</v>
      </c>
      <c r="BR4" s="16">
        <f>BQ4</f>
        <v>44286</v>
      </c>
      <c r="BS4" s="17">
        <v>1</v>
      </c>
      <c r="BU4" s="4" t="e">
        <f ca="1">_xll.RHistory(BK5:BK59,BV4,J1,,"CH:In;Fd TRANSPOSE:Y",BV5)</f>
        <v>#NAME?</v>
      </c>
      <c r="BV4" t="s">
        <v>236</v>
      </c>
      <c r="BZ4" s="4" t="e">
        <f ca="1">_xll.RData(BV5:BV159,CA4,,,,CA5)</f>
        <v>#NAME?</v>
      </c>
      <c r="CA4" t="s">
        <v>235</v>
      </c>
      <c r="CB4" s="14">
        <f>I1</f>
        <v>44286</v>
      </c>
      <c r="CC4" s="16">
        <f>CB4</f>
        <v>44286</v>
      </c>
      <c r="CD4" s="17">
        <v>0</v>
      </c>
      <c r="CF4" s="4" t="e">
        <f ca="1">_xll.RHistory(K9:K61,CF5,J1,,"CH:In;Fd TRANSPOSE:Y",CG5)</f>
        <v>#NAME?</v>
      </c>
      <c r="CK4" s="4" t="e">
        <f ca="1">_xll.RData(CG5:CG159,CL4,,,,CL5)</f>
        <v>#NAME?</v>
      </c>
      <c r="CL4" t="s">
        <v>235</v>
      </c>
      <c r="CM4" s="14">
        <f>I1</f>
        <v>44286</v>
      </c>
      <c r="CN4" s="16">
        <f>CM4</f>
        <v>44286</v>
      </c>
      <c r="CO4" s="17">
        <v>1</v>
      </c>
      <c r="CQ4" s="4" t="e">
        <f ca="1">_xll.RHistory(CG5:CG57,CQ5,J1,,"CH:In;Fd TRANSPOSE:Y",CR5)</f>
        <v>#NAME?</v>
      </c>
      <c r="CV4" s="4" t="e">
        <f ca="1">_xll.RData(CR5:CR159,CW4,,,,CW5)</f>
        <v>#NAME?</v>
      </c>
      <c r="CW4" t="s">
        <v>235</v>
      </c>
      <c r="CX4" s="14">
        <f>I1</f>
        <v>44286</v>
      </c>
      <c r="CY4" s="16">
        <f>CX4</f>
        <v>44286</v>
      </c>
      <c r="CZ4" s="17">
        <v>0</v>
      </c>
      <c r="DB4" s="4" t="e">
        <f ca="1">_xll.RHistory(N9:N63,DB5,J1,,"CH:In;Fd TRANSPOSE:Y",DC5)</f>
        <v>#NAME?</v>
      </c>
      <c r="DG4" s="4" t="e">
        <f ca="1">_xll.RData(DC5:DC159,DH4,,,,DH5)</f>
        <v>#NAME?</v>
      </c>
      <c r="DH4" t="s">
        <v>235</v>
      </c>
      <c r="DI4" s="14">
        <f>I1</f>
        <v>44286</v>
      </c>
      <c r="DJ4" s="16">
        <f>DI4</f>
        <v>44286</v>
      </c>
      <c r="DK4" s="17">
        <v>1</v>
      </c>
      <c r="DM4" s="4" t="e">
        <f ca="1">_xll.RHistory(DC5:DC59,DM5,J1,,"CH:In;Fd TRANSPOSE:Y",DN5)</f>
        <v>#NAME?</v>
      </c>
      <c r="DR4" s="121" t="e">
        <f ca="1">_xll.RData(DN5:DN159,DS4,,,,DS5)</f>
        <v>#NAME?</v>
      </c>
      <c r="DS4" t="s">
        <v>235</v>
      </c>
      <c r="DT4" s="14">
        <f>I1</f>
        <v>44286</v>
      </c>
      <c r="DU4" s="16">
        <f>DT4</f>
        <v>44286</v>
      </c>
      <c r="DV4" s="17">
        <v>0</v>
      </c>
    </row>
    <row r="5" spans="1:126" x14ac:dyDescent="0.25">
      <c r="A5" s="13"/>
      <c r="B5" s="11"/>
      <c r="C5" s="11" t="s">
        <v>25</v>
      </c>
      <c r="D5" s="11"/>
      <c r="E5" s="11"/>
      <c r="F5" s="11" t="s">
        <v>25</v>
      </c>
      <c r="G5" s="11"/>
      <c r="H5" s="11"/>
      <c r="I5" s="11" t="s">
        <v>25</v>
      </c>
      <c r="J5" s="11"/>
      <c r="K5" s="11"/>
      <c r="L5" s="11" t="s">
        <v>25</v>
      </c>
      <c r="M5" s="11"/>
      <c r="N5" s="11"/>
      <c r="O5" s="11" t="s">
        <v>25</v>
      </c>
      <c r="Q5" t="s">
        <v>233</v>
      </c>
      <c r="R5" t="s">
        <v>28</v>
      </c>
      <c r="S5" t="s">
        <v>234</v>
      </c>
      <c r="T5">
        <v>1.000015417</v>
      </c>
      <c r="W5" t="s">
        <v>908</v>
      </c>
      <c r="X5" s="14">
        <f>[1]!FechaTR($I$1,W5)</f>
        <v>44287</v>
      </c>
      <c r="Y5" s="16">
        <f t="shared" ref="Y5:Y57" si="0">X5</f>
        <v>44287</v>
      </c>
      <c r="Z5" s="17">
        <f>T5</f>
        <v>1.000015417</v>
      </c>
      <c r="AC5" t="s">
        <v>28</v>
      </c>
      <c r="AD5" t="s">
        <v>237</v>
      </c>
      <c r="AE5">
        <v>-0.56113199999999996</v>
      </c>
      <c r="AH5" t="s">
        <v>908</v>
      </c>
      <c r="AI5" s="14">
        <f>[1]!FechaTR($I$1,AH5)</f>
        <v>44287</v>
      </c>
      <c r="AJ5" s="16">
        <f t="shared" ref="AJ5:AJ57" si="1">AI5</f>
        <v>44287</v>
      </c>
      <c r="AK5" s="17">
        <f>AE5</f>
        <v>-0.56113199999999996</v>
      </c>
      <c r="AL5">
        <v>-0.51717299999999999</v>
      </c>
      <c r="AN5" s="6"/>
      <c r="AO5" t="s">
        <v>79</v>
      </c>
      <c r="AP5" t="s">
        <v>234</v>
      </c>
      <c r="AQ5">
        <v>1.000015417</v>
      </c>
      <c r="AT5" t="s">
        <v>908</v>
      </c>
      <c r="AU5" s="14">
        <f>[1]!FechaTR($I$1,AT5)</f>
        <v>44287</v>
      </c>
      <c r="AV5" s="16">
        <f t="shared" ref="AV5:AV56" si="2">AU5</f>
        <v>44287</v>
      </c>
      <c r="AW5" s="17">
        <f>AQ5</f>
        <v>1.000015417</v>
      </c>
      <c r="AZ5" t="s">
        <v>79</v>
      </c>
      <c r="BA5" t="s">
        <v>237</v>
      </c>
      <c r="BB5">
        <v>-0.56113199999999996</v>
      </c>
      <c r="BE5" t="s">
        <v>908</v>
      </c>
      <c r="BF5" s="14">
        <f>[1]!FechaTR($I$1,BE5)</f>
        <v>44287</v>
      </c>
      <c r="BG5" s="16">
        <f t="shared" ref="BG5:BG56" si="3">BF5</f>
        <v>44287</v>
      </c>
      <c r="BH5" s="17">
        <f>BB5</f>
        <v>-0.56113199999999996</v>
      </c>
      <c r="BJ5" t="s">
        <v>233</v>
      </c>
      <c r="BK5" t="s">
        <v>131</v>
      </c>
      <c r="BL5" t="s">
        <v>234</v>
      </c>
      <c r="BM5">
        <v>1.000015417</v>
      </c>
      <c r="BP5" t="s">
        <v>908</v>
      </c>
      <c r="BQ5" s="14">
        <f>[1]!FechaTR($I$1,BP5)</f>
        <v>44287</v>
      </c>
      <c r="BR5" s="16">
        <f t="shared" ref="BR5:BR56" si="4">BQ5</f>
        <v>44287</v>
      </c>
      <c r="BS5" s="17">
        <f>BM5</f>
        <v>1.000015417</v>
      </c>
      <c r="BV5" t="s">
        <v>131</v>
      </c>
      <c r="BW5" t="s">
        <v>237</v>
      </c>
      <c r="BX5">
        <v>-0.56113199999999996</v>
      </c>
      <c r="CA5" t="s">
        <v>908</v>
      </c>
      <c r="CB5" s="14">
        <f>[1]!FechaTR($I$1,CA5)</f>
        <v>44287</v>
      </c>
      <c r="CC5" s="16">
        <f t="shared" ref="CC5:CC56" si="5">CB5</f>
        <v>44287</v>
      </c>
      <c r="CD5" s="17">
        <f>BX5</f>
        <v>-0.56113199999999996</v>
      </c>
      <c r="CF5" t="s">
        <v>233</v>
      </c>
      <c r="CG5" t="s">
        <v>183</v>
      </c>
      <c r="CH5" t="s">
        <v>234</v>
      </c>
      <c r="CI5">
        <v>1.000015417</v>
      </c>
      <c r="CL5" t="s">
        <v>908</v>
      </c>
      <c r="CM5" s="14">
        <f>[1]!FechaTR($I$1,CL5)</f>
        <v>44287</v>
      </c>
      <c r="CN5" s="16">
        <f t="shared" ref="CN5:CN54" si="6">CM5</f>
        <v>44287</v>
      </c>
      <c r="CO5" s="17">
        <f>CI5</f>
        <v>1.000015417</v>
      </c>
      <c r="CQ5" t="s">
        <v>236</v>
      </c>
      <c r="CR5" t="s">
        <v>183</v>
      </c>
      <c r="CS5" t="s">
        <v>237</v>
      </c>
      <c r="CT5">
        <v>-0.56113199999999996</v>
      </c>
      <c r="CW5" t="s">
        <v>908</v>
      </c>
      <c r="CX5" s="14">
        <f>[1]!FechaTR($I$1,CW5)</f>
        <v>44287</v>
      </c>
      <c r="CY5" s="16">
        <f t="shared" ref="CY5:CY54" si="7">CX5</f>
        <v>44287</v>
      </c>
      <c r="CZ5" s="17">
        <f>CT5</f>
        <v>-0.56113199999999996</v>
      </c>
      <c r="DB5" t="s">
        <v>233</v>
      </c>
      <c r="DC5" t="s">
        <v>708</v>
      </c>
      <c r="DD5" t="s">
        <v>234</v>
      </c>
      <c r="DE5">
        <v>1.000013472</v>
      </c>
      <c r="DH5" t="s">
        <v>908</v>
      </c>
      <c r="DI5" s="14">
        <f>[1]!FechaTR($I$1,DH5)</f>
        <v>44287</v>
      </c>
      <c r="DJ5" s="16">
        <f>DI5</f>
        <v>44287</v>
      </c>
      <c r="DK5" s="17">
        <f>DE5</f>
        <v>1.000013472</v>
      </c>
      <c r="DM5" t="s">
        <v>236</v>
      </c>
      <c r="DN5" t="s">
        <v>708</v>
      </c>
      <c r="DO5" t="s">
        <v>237</v>
      </c>
      <c r="DP5">
        <v>-0.49053200000000002</v>
      </c>
      <c r="DS5" t="s">
        <v>908</v>
      </c>
      <c r="DT5" s="14">
        <f>[1]!FechaTR($I$1,DS5)</f>
        <v>44287</v>
      </c>
      <c r="DU5" s="16">
        <f>DT5</f>
        <v>44287</v>
      </c>
      <c r="DV5" s="17">
        <f>DP5</f>
        <v>-0.49053200000000002</v>
      </c>
    </row>
    <row r="6" spans="1:126" x14ac:dyDescent="0.25">
      <c r="A6" s="11"/>
      <c r="B6" s="13" t="s">
        <v>26</v>
      </c>
      <c r="C6" s="11">
        <v>0</v>
      </c>
      <c r="D6" s="141"/>
      <c r="E6" s="13" t="s">
        <v>26</v>
      </c>
      <c r="F6" s="11">
        <v>0</v>
      </c>
      <c r="G6" s="11"/>
      <c r="H6" s="13" t="s">
        <v>26</v>
      </c>
      <c r="I6" s="11">
        <v>0</v>
      </c>
      <c r="J6" s="11"/>
      <c r="K6" s="13" t="s">
        <v>26</v>
      </c>
      <c r="L6" s="11">
        <v>0</v>
      </c>
      <c r="M6" s="11"/>
      <c r="N6" s="13" t="s">
        <v>26</v>
      </c>
      <c r="O6" s="11">
        <v>0</v>
      </c>
      <c r="R6" s="47" t="s">
        <v>29</v>
      </c>
      <c r="S6" t="s">
        <v>234</v>
      </c>
      <c r="T6">
        <v>1.000084867</v>
      </c>
      <c r="W6" t="s">
        <v>909</v>
      </c>
      <c r="X6" s="14">
        <f>[1]!FechaTR($I$1,W6)</f>
        <v>44288</v>
      </c>
      <c r="Y6" s="136">
        <f t="shared" si="0"/>
        <v>44288</v>
      </c>
      <c r="Z6" s="17">
        <f t="shared" ref="Z6:Z57" si="8">T6</f>
        <v>1.000084867</v>
      </c>
      <c r="AA6" s="47"/>
      <c r="AC6" t="s">
        <v>29</v>
      </c>
      <c r="AD6" t="s">
        <v>237</v>
      </c>
      <c r="AE6">
        <v>-0.51492400000000005</v>
      </c>
      <c r="AH6" t="s">
        <v>909</v>
      </c>
      <c r="AI6" s="14">
        <f>[1]!FechaTR($I$1,AH6)</f>
        <v>44288</v>
      </c>
      <c r="AJ6" s="16">
        <f t="shared" si="1"/>
        <v>44288</v>
      </c>
      <c r="AK6" s="17">
        <f t="shared" ref="AK6:AK57" si="9">AE6</f>
        <v>-0.51492400000000005</v>
      </c>
      <c r="AL6">
        <v>-0.51514800000000005</v>
      </c>
      <c r="AM6" s="47"/>
      <c r="AN6" s="6"/>
      <c r="AO6" t="s">
        <v>80</v>
      </c>
      <c r="AP6" t="s">
        <v>234</v>
      </c>
      <c r="AQ6">
        <v>1.000084867</v>
      </c>
      <c r="AT6" t="s">
        <v>909</v>
      </c>
      <c r="AU6" s="14">
        <f>[1]!FechaTR($I$1,AT6)</f>
        <v>44288</v>
      </c>
      <c r="AV6" s="16">
        <f t="shared" si="2"/>
        <v>44288</v>
      </c>
      <c r="AW6" s="17">
        <f t="shared" ref="AW6:AW56" si="10">AQ6</f>
        <v>1.000084867</v>
      </c>
      <c r="AZ6" t="s">
        <v>80</v>
      </c>
      <c r="BA6" t="s">
        <v>237</v>
      </c>
      <c r="BB6">
        <v>-0.51492400000000005</v>
      </c>
      <c r="BE6" t="s">
        <v>909</v>
      </c>
      <c r="BF6" s="14">
        <f>[1]!FechaTR($I$1,BE6)</f>
        <v>44288</v>
      </c>
      <c r="BG6" s="16">
        <f t="shared" si="3"/>
        <v>44288</v>
      </c>
      <c r="BH6" s="17">
        <f t="shared" ref="BH6:BH56" si="11">BB6</f>
        <v>-0.51492400000000005</v>
      </c>
      <c r="BK6" t="s">
        <v>132</v>
      </c>
      <c r="BL6" t="s">
        <v>234</v>
      </c>
      <c r="BM6">
        <v>1.000084867</v>
      </c>
      <c r="BP6" t="s">
        <v>909</v>
      </c>
      <c r="BQ6" s="14">
        <f>[1]!FechaTR($I$1,BP6)</f>
        <v>44288</v>
      </c>
      <c r="BR6" s="16">
        <f t="shared" si="4"/>
        <v>44288</v>
      </c>
      <c r="BS6" s="17">
        <f t="shared" ref="BS6:BS56" si="12">BM6</f>
        <v>1.000084867</v>
      </c>
      <c r="BV6" t="s">
        <v>132</v>
      </c>
      <c r="BW6" t="s">
        <v>237</v>
      </c>
      <c r="BX6">
        <v>-0.51492400000000005</v>
      </c>
      <c r="CA6" t="s">
        <v>909</v>
      </c>
      <c r="CB6" s="14">
        <f>[1]!FechaTR($I$1,CA6)</f>
        <v>44288</v>
      </c>
      <c r="CC6" s="16">
        <f t="shared" si="5"/>
        <v>44288</v>
      </c>
      <c r="CD6" s="17">
        <f t="shared" ref="CD6:CD56" si="13">BX6</f>
        <v>-0.51492400000000005</v>
      </c>
      <c r="CG6" t="s">
        <v>184</v>
      </c>
      <c r="CH6" t="s">
        <v>234</v>
      </c>
      <c r="CI6">
        <v>1.000084867</v>
      </c>
      <c r="CL6" t="s">
        <v>909</v>
      </c>
      <c r="CM6" s="14">
        <f>[1]!FechaTR($I$1,CL6)</f>
        <v>44288</v>
      </c>
      <c r="CN6" s="16">
        <f t="shared" si="6"/>
        <v>44288</v>
      </c>
      <c r="CO6" s="17">
        <f t="shared" ref="CO6:CO54" si="14">CI6</f>
        <v>1.000084867</v>
      </c>
      <c r="CR6" t="s">
        <v>184</v>
      </c>
      <c r="CS6" t="s">
        <v>237</v>
      </c>
      <c r="CT6">
        <v>-0.51492400000000005</v>
      </c>
      <c r="CW6" t="s">
        <v>909</v>
      </c>
      <c r="CX6" s="14">
        <f>[1]!FechaTR($I$1,CW6)</f>
        <v>44288</v>
      </c>
      <c r="CY6" s="16">
        <f t="shared" si="7"/>
        <v>44288</v>
      </c>
      <c r="CZ6" s="17">
        <f t="shared" ref="CZ6:CZ54" si="15">CT6</f>
        <v>-0.51492400000000005</v>
      </c>
      <c r="DC6" t="s">
        <v>709</v>
      </c>
      <c r="DD6" t="s">
        <v>234</v>
      </c>
      <c r="DE6">
        <v>1.0000807</v>
      </c>
      <c r="DH6" t="s">
        <v>909</v>
      </c>
      <c r="DI6" s="14">
        <f>[1]!FechaTR($I$1,DH6)</f>
        <v>44288</v>
      </c>
      <c r="DJ6" s="16">
        <f>DI6</f>
        <v>44288</v>
      </c>
      <c r="DK6" s="17">
        <f>DE6</f>
        <v>1.0000807</v>
      </c>
      <c r="DN6" t="s">
        <v>709</v>
      </c>
      <c r="DO6" t="s">
        <v>237</v>
      </c>
      <c r="DP6">
        <v>-0.48970000000000002</v>
      </c>
      <c r="DS6" t="s">
        <v>909</v>
      </c>
      <c r="DT6" s="14">
        <f>[1]!FechaTR($I$1,DS6)</f>
        <v>44288</v>
      </c>
      <c r="DU6" s="16">
        <f t="shared" ref="DU6:DU56" si="16">DT6</f>
        <v>44288</v>
      </c>
      <c r="DV6" s="17">
        <f t="shared" ref="DV6:DV56" si="17">DP6</f>
        <v>-0.48970000000000002</v>
      </c>
    </row>
    <row r="7" spans="1:126" x14ac:dyDescent="0.25">
      <c r="A7" s="11"/>
      <c r="B7" s="13" t="s">
        <v>27</v>
      </c>
      <c r="C7" s="13" t="s">
        <v>78</v>
      </c>
      <c r="D7" s="11"/>
      <c r="E7" s="13" t="s">
        <v>27</v>
      </c>
      <c r="F7" s="13" t="s">
        <v>78</v>
      </c>
      <c r="G7" s="11"/>
      <c r="H7" s="13" t="s">
        <v>27</v>
      </c>
      <c r="I7" s="13" t="s">
        <v>78</v>
      </c>
      <c r="J7" s="11"/>
      <c r="K7" s="13" t="s">
        <v>27</v>
      </c>
      <c r="L7" s="13" t="s">
        <v>78</v>
      </c>
      <c r="M7" s="11"/>
      <c r="N7" s="13" t="s">
        <v>707</v>
      </c>
      <c r="O7" s="13" t="s">
        <v>78</v>
      </c>
      <c r="R7" t="s">
        <v>30</v>
      </c>
      <c r="S7" t="s">
        <v>234</v>
      </c>
      <c r="T7">
        <v>1.000184497</v>
      </c>
      <c r="W7" s="6" t="s">
        <v>910</v>
      </c>
      <c r="X7" s="14">
        <f>[1]!FechaTR($I$1,W7)</f>
        <v>44295</v>
      </c>
      <c r="Y7" s="16">
        <f t="shared" si="0"/>
        <v>44295</v>
      </c>
      <c r="Z7" s="17">
        <f t="shared" si="8"/>
        <v>1.000184497</v>
      </c>
      <c r="AC7" t="s">
        <v>30</v>
      </c>
      <c r="AD7" t="s">
        <v>237</v>
      </c>
      <c r="AE7">
        <v>-0.516625</v>
      </c>
      <c r="AH7" s="6" t="s">
        <v>910</v>
      </c>
      <c r="AI7" s="14">
        <f>[1]!FechaTR($I$1,AH7)</f>
        <v>44295</v>
      </c>
      <c r="AJ7" s="16">
        <f t="shared" si="1"/>
        <v>44295</v>
      </c>
      <c r="AK7" s="17">
        <f t="shared" si="9"/>
        <v>-0.516625</v>
      </c>
      <c r="AL7">
        <v>-0.52389600000000003</v>
      </c>
      <c r="AN7" s="6"/>
      <c r="AO7" t="s">
        <v>81</v>
      </c>
      <c r="AP7" t="s">
        <v>234</v>
      </c>
      <c r="AQ7">
        <v>1.0001797109999999</v>
      </c>
      <c r="AT7" s="6" t="s">
        <v>910</v>
      </c>
      <c r="AU7" s="14">
        <f>[1]!FechaTR($I$1,AT7)</f>
        <v>44295</v>
      </c>
      <c r="AV7" s="16">
        <f t="shared" si="2"/>
        <v>44295</v>
      </c>
      <c r="AW7" s="17">
        <f t="shared" si="10"/>
        <v>1.0001797109999999</v>
      </c>
      <c r="AZ7" t="s">
        <v>81</v>
      </c>
      <c r="BA7" t="s">
        <v>237</v>
      </c>
      <c r="BB7">
        <v>-0.50325699999999995</v>
      </c>
      <c r="BE7" s="6" t="s">
        <v>910</v>
      </c>
      <c r="BF7" s="14">
        <f>[1]!FechaTR($I$1,BE7)</f>
        <v>44295</v>
      </c>
      <c r="BG7" s="16">
        <f t="shared" si="3"/>
        <v>44295</v>
      </c>
      <c r="BH7" s="17">
        <f t="shared" si="11"/>
        <v>-0.50325699999999995</v>
      </c>
      <c r="BK7" t="s">
        <v>133</v>
      </c>
      <c r="BL7" t="s">
        <v>234</v>
      </c>
      <c r="BM7">
        <v>1.0001783049999999</v>
      </c>
      <c r="BP7" s="6" t="s">
        <v>910</v>
      </c>
      <c r="BQ7" s="14">
        <f>[1]!FechaTR($I$1,BP7)</f>
        <v>44295</v>
      </c>
      <c r="BR7" s="16">
        <f t="shared" si="4"/>
        <v>44295</v>
      </c>
      <c r="BS7" s="17">
        <f t="shared" si="12"/>
        <v>1.0001783049999999</v>
      </c>
      <c r="BV7" t="s">
        <v>133</v>
      </c>
      <c r="BW7" t="s">
        <v>237</v>
      </c>
      <c r="BX7">
        <v>-0.49932900000000002</v>
      </c>
      <c r="CA7" s="6" t="s">
        <v>910</v>
      </c>
      <c r="CB7" s="14">
        <f>[1]!FechaTR($I$1,CA7)</f>
        <v>44295</v>
      </c>
      <c r="CC7" s="16">
        <f t="shared" si="5"/>
        <v>44295</v>
      </c>
      <c r="CD7" s="17">
        <f t="shared" si="13"/>
        <v>-0.49932900000000002</v>
      </c>
      <c r="CG7" t="s">
        <v>185</v>
      </c>
      <c r="CH7" t="s">
        <v>234</v>
      </c>
      <c r="CI7">
        <v>1.0001778100000001</v>
      </c>
      <c r="CL7" s="6" t="s">
        <v>910</v>
      </c>
      <c r="CM7" s="14">
        <f>[1]!FechaTR($I$1,CL7)</f>
        <v>44295</v>
      </c>
      <c r="CN7" s="16">
        <f t="shared" si="6"/>
        <v>44295</v>
      </c>
      <c r="CO7" s="17">
        <f t="shared" si="14"/>
        <v>1.0001778100000001</v>
      </c>
      <c r="CR7" t="s">
        <v>185</v>
      </c>
      <c r="CS7" t="s">
        <v>237</v>
      </c>
      <c r="CT7">
        <v>-0.49794899999999997</v>
      </c>
      <c r="CW7" s="6" t="s">
        <v>910</v>
      </c>
      <c r="CX7" s="14">
        <f>[1]!FechaTR($I$1,CW7)</f>
        <v>44295</v>
      </c>
      <c r="CY7" s="16">
        <f t="shared" si="7"/>
        <v>44295</v>
      </c>
      <c r="CZ7" s="17">
        <f t="shared" si="15"/>
        <v>-0.49794899999999997</v>
      </c>
      <c r="DC7" t="s">
        <v>710</v>
      </c>
      <c r="DD7" t="s">
        <v>234</v>
      </c>
      <c r="DE7">
        <v>1.0001746330000001</v>
      </c>
      <c r="DH7" s="6" t="s">
        <v>910</v>
      </c>
      <c r="DI7" s="14">
        <f>[1]!FechaTR($I$1,DH7)</f>
        <v>44295</v>
      </c>
      <c r="DJ7" s="16">
        <f>DI7</f>
        <v>44295</v>
      </c>
      <c r="DK7" s="17">
        <f t="shared" ref="DK7:DK56" si="18">DE7</f>
        <v>1.0001746330000001</v>
      </c>
      <c r="DN7" t="s">
        <v>710</v>
      </c>
      <c r="DO7" t="s">
        <v>237</v>
      </c>
      <c r="DP7">
        <v>-0.48907200000000001</v>
      </c>
      <c r="DS7" s="6" t="s">
        <v>910</v>
      </c>
      <c r="DT7" s="14">
        <f>[1]!FechaTR($I$1,DS7)</f>
        <v>44295</v>
      </c>
      <c r="DU7" s="16">
        <f t="shared" si="16"/>
        <v>44295</v>
      </c>
      <c r="DV7" s="17">
        <f t="shared" si="17"/>
        <v>-0.48907200000000001</v>
      </c>
    </row>
    <row r="8" spans="1:126" x14ac:dyDescent="0.25">
      <c r="A8" s="11"/>
      <c r="B8" s="13" t="s">
        <v>26</v>
      </c>
      <c r="C8" s="11">
        <v>0</v>
      </c>
      <c r="D8" s="11"/>
      <c r="E8" s="13" t="s">
        <v>26</v>
      </c>
      <c r="F8" s="11">
        <v>0</v>
      </c>
      <c r="G8" s="11"/>
      <c r="H8" s="13" t="s">
        <v>26</v>
      </c>
      <c r="I8" s="11">
        <v>0</v>
      </c>
      <c r="J8" s="11"/>
      <c r="K8" s="13" t="s">
        <v>26</v>
      </c>
      <c r="L8" s="11">
        <v>0</v>
      </c>
      <c r="M8" s="11"/>
      <c r="N8" s="13" t="s">
        <v>26</v>
      </c>
      <c r="O8" s="11">
        <v>0</v>
      </c>
      <c r="R8" t="s">
        <v>31</v>
      </c>
      <c r="S8" t="s">
        <v>234</v>
      </c>
      <c r="T8">
        <v>1.0005484549999999</v>
      </c>
      <c r="V8" s="4"/>
      <c r="W8" s="29" t="s">
        <v>911</v>
      </c>
      <c r="X8" s="14">
        <f>[1]!FechaTR($I$1,W8)</f>
        <v>44319</v>
      </c>
      <c r="Y8" s="16">
        <f t="shared" si="0"/>
        <v>44319</v>
      </c>
      <c r="Z8" s="17">
        <f t="shared" si="8"/>
        <v>1.0005484549999999</v>
      </c>
      <c r="AC8" t="s">
        <v>31</v>
      </c>
      <c r="AD8" t="s">
        <v>237</v>
      </c>
      <c r="AE8">
        <v>-0.55437700000000001</v>
      </c>
      <c r="AG8" s="4"/>
      <c r="AH8" s="29" t="s">
        <v>911</v>
      </c>
      <c r="AI8" s="14">
        <f>[1]!FechaTR($I$1,AH8)</f>
        <v>44319</v>
      </c>
      <c r="AJ8" s="16">
        <f t="shared" si="1"/>
        <v>44319</v>
      </c>
      <c r="AK8" s="17">
        <f t="shared" si="9"/>
        <v>-0.55437700000000001</v>
      </c>
      <c r="AL8">
        <v>-0.562276</v>
      </c>
      <c r="AN8" s="6"/>
      <c r="AO8" t="s">
        <v>82</v>
      </c>
      <c r="AP8" t="s">
        <v>234</v>
      </c>
      <c r="AQ8">
        <v>1.000509213</v>
      </c>
      <c r="AR8" s="4"/>
      <c r="AS8" s="4"/>
      <c r="AT8" s="29" t="s">
        <v>911</v>
      </c>
      <c r="AU8" s="14">
        <f>[1]!FechaTR($I$1,AT8)</f>
        <v>44319</v>
      </c>
      <c r="AV8" s="16">
        <f t="shared" si="2"/>
        <v>44319</v>
      </c>
      <c r="AW8" s="17">
        <f t="shared" si="10"/>
        <v>1.000509213</v>
      </c>
      <c r="AZ8" t="s">
        <v>82</v>
      </c>
      <c r="BA8" t="s">
        <v>237</v>
      </c>
      <c r="BB8">
        <v>-0.51482399999999995</v>
      </c>
      <c r="BC8" s="4"/>
      <c r="BD8" s="4"/>
      <c r="BE8" s="29" t="s">
        <v>911</v>
      </c>
      <c r="BF8" s="14">
        <f>[1]!FechaTR($I$1,BE8)</f>
        <v>44319</v>
      </c>
      <c r="BG8" s="16">
        <f t="shared" si="3"/>
        <v>44319</v>
      </c>
      <c r="BH8" s="17">
        <f t="shared" si="11"/>
        <v>-0.51482399999999995</v>
      </c>
      <c r="BK8" t="s">
        <v>134</v>
      </c>
      <c r="BL8" s="47" t="s">
        <v>234</v>
      </c>
      <c r="BM8">
        <v>1.0004914410000001</v>
      </c>
      <c r="BO8" s="4"/>
      <c r="BP8" s="29" t="s">
        <v>911</v>
      </c>
      <c r="BQ8" s="14">
        <f>[1]!FechaTR($I$1,BP8)</f>
        <v>44319</v>
      </c>
      <c r="BR8" s="16">
        <f t="shared" si="4"/>
        <v>44319</v>
      </c>
      <c r="BS8" s="17">
        <f t="shared" si="12"/>
        <v>1.0004914410000001</v>
      </c>
      <c r="BV8" t="s">
        <v>134</v>
      </c>
      <c r="BW8" t="s">
        <v>237</v>
      </c>
      <c r="BX8">
        <v>-0.49690600000000001</v>
      </c>
      <c r="BZ8" s="4"/>
      <c r="CA8" s="29" t="s">
        <v>911</v>
      </c>
      <c r="CB8" s="14">
        <f>[1]!FechaTR($I$1,CA8)</f>
        <v>44319</v>
      </c>
      <c r="CC8" s="16">
        <f t="shared" si="5"/>
        <v>44319</v>
      </c>
      <c r="CD8" s="17">
        <f t="shared" si="13"/>
        <v>-0.49690600000000001</v>
      </c>
      <c r="CG8" t="s">
        <v>186</v>
      </c>
      <c r="CH8" t="s">
        <v>234</v>
      </c>
      <c r="CI8">
        <v>1.000484784</v>
      </c>
      <c r="CK8" s="4"/>
      <c r="CL8" s="29" t="s">
        <v>911</v>
      </c>
      <c r="CM8" s="14">
        <f>[1]!FechaTR($I$1,CL8)</f>
        <v>44319</v>
      </c>
      <c r="CN8" s="16">
        <f t="shared" si="6"/>
        <v>44319</v>
      </c>
      <c r="CO8" s="17">
        <f t="shared" si="14"/>
        <v>1.000484784</v>
      </c>
      <c r="CR8" t="s">
        <v>186</v>
      </c>
      <c r="CS8" t="s">
        <v>237</v>
      </c>
      <c r="CT8">
        <v>-0.49019299999999999</v>
      </c>
      <c r="CV8" s="4"/>
      <c r="CW8" s="29" t="s">
        <v>911</v>
      </c>
      <c r="CX8" s="14">
        <f>[1]!FechaTR($I$1,CW8)</f>
        <v>44319</v>
      </c>
      <c r="CY8" s="16">
        <f t="shared" si="7"/>
        <v>44319</v>
      </c>
      <c r="CZ8" s="17">
        <f t="shared" si="15"/>
        <v>-0.49019299999999999</v>
      </c>
      <c r="DC8" t="s">
        <v>711</v>
      </c>
      <c r="DD8" t="s">
        <v>234</v>
      </c>
      <c r="DE8">
        <v>1.0004842279999999</v>
      </c>
      <c r="DG8" s="4"/>
      <c r="DH8" s="29" t="s">
        <v>911</v>
      </c>
      <c r="DI8" s="14">
        <f>[1]!FechaTR($I$1,DH8)</f>
        <v>44319</v>
      </c>
      <c r="DJ8" s="16">
        <f t="shared" ref="DJ8:DJ59" si="19">DI8</f>
        <v>44319</v>
      </c>
      <c r="DK8" s="17">
        <f t="shared" si="18"/>
        <v>1.0004842279999999</v>
      </c>
      <c r="DN8" t="s">
        <v>711</v>
      </c>
      <c r="DO8" t="s">
        <v>237</v>
      </c>
      <c r="DP8">
        <v>-0.48963200000000001</v>
      </c>
      <c r="DR8" s="4"/>
      <c r="DS8" s="29" t="s">
        <v>911</v>
      </c>
      <c r="DT8" s="14">
        <f>[1]!FechaTR($I$1,DS8)</f>
        <v>44319</v>
      </c>
      <c r="DU8" s="16">
        <f t="shared" si="16"/>
        <v>44319</v>
      </c>
      <c r="DV8" s="17">
        <f t="shared" si="17"/>
        <v>-0.48963200000000001</v>
      </c>
    </row>
    <row r="9" spans="1:126" x14ac:dyDescent="0.25">
      <c r="A9" s="11"/>
      <c r="B9" s="13" t="s">
        <v>28</v>
      </c>
      <c r="C9" s="11">
        <v>-0.56113199999999996</v>
      </c>
      <c r="D9" s="11"/>
      <c r="E9" s="13" t="s">
        <v>79</v>
      </c>
      <c r="F9" s="11">
        <v>-0.56113199999999996</v>
      </c>
      <c r="G9" s="11"/>
      <c r="H9" s="13" t="s">
        <v>131</v>
      </c>
      <c r="I9" s="11">
        <v>-0.56113199999999996</v>
      </c>
      <c r="J9" s="11"/>
      <c r="K9" s="13" t="s">
        <v>183</v>
      </c>
      <c r="L9" s="11">
        <v>-0.56113199999999996</v>
      </c>
      <c r="M9" s="11"/>
      <c r="N9" s="13" t="s">
        <v>708</v>
      </c>
      <c r="O9" s="11">
        <v>-0.49053199999999997</v>
      </c>
      <c r="R9" t="s">
        <v>32</v>
      </c>
      <c r="S9" t="s">
        <v>234</v>
      </c>
      <c r="T9">
        <v>1.001043422</v>
      </c>
      <c r="W9" s="30" t="s">
        <v>912</v>
      </c>
      <c r="X9" s="14">
        <f>[1]!FechaTR($I$1,W9)</f>
        <v>44349</v>
      </c>
      <c r="Y9" s="136">
        <f t="shared" si="0"/>
        <v>44349</v>
      </c>
      <c r="Z9" s="17">
        <f t="shared" si="8"/>
        <v>1.001043422</v>
      </c>
      <c r="AC9" t="s">
        <v>32</v>
      </c>
      <c r="AD9" t="s">
        <v>237</v>
      </c>
      <c r="AE9">
        <v>-0.55821600000000005</v>
      </c>
      <c r="AH9" s="30" t="s">
        <v>912</v>
      </c>
      <c r="AI9" s="14">
        <f>[1]!FechaTR($I$1,AH9)</f>
        <v>44349</v>
      </c>
      <c r="AJ9" s="16">
        <f t="shared" si="1"/>
        <v>44349</v>
      </c>
      <c r="AK9" s="17">
        <f t="shared" si="9"/>
        <v>-0.55821600000000005</v>
      </c>
      <c r="AL9">
        <v>-0.56343100000000002</v>
      </c>
      <c r="AN9" s="6"/>
      <c r="AO9" t="s">
        <v>83</v>
      </c>
      <c r="AP9" t="s">
        <v>234</v>
      </c>
      <c r="AQ9">
        <v>1.0009970779999999</v>
      </c>
      <c r="AT9" s="30" t="s">
        <v>912</v>
      </c>
      <c r="AU9" s="14">
        <f>[1]!FechaTR($I$1,AT9)</f>
        <v>44349</v>
      </c>
      <c r="AV9" s="16">
        <f t="shared" si="2"/>
        <v>44349</v>
      </c>
      <c r="AW9" s="17">
        <f t="shared" si="10"/>
        <v>1.0009970779999999</v>
      </c>
      <c r="AZ9" t="s">
        <v>83</v>
      </c>
      <c r="BA9" t="s">
        <v>237</v>
      </c>
      <c r="BB9">
        <v>-0.533501</v>
      </c>
      <c r="BE9" s="30" t="s">
        <v>912</v>
      </c>
      <c r="BF9" s="14">
        <f>[1]!FechaTR($I$1,BE9)</f>
        <v>44349</v>
      </c>
      <c r="BG9" s="16">
        <f t="shared" si="3"/>
        <v>44349</v>
      </c>
      <c r="BH9" s="17">
        <f t="shared" si="11"/>
        <v>-0.533501</v>
      </c>
      <c r="BK9" t="s">
        <v>135</v>
      </c>
      <c r="BL9" t="s">
        <v>234</v>
      </c>
      <c r="BM9">
        <v>1.0009396509999999</v>
      </c>
      <c r="BP9" s="30" t="s">
        <v>912</v>
      </c>
      <c r="BQ9" s="14">
        <f>[1]!FechaTR($I$1,BP9)</f>
        <v>44349</v>
      </c>
      <c r="BR9" s="16">
        <f t="shared" si="4"/>
        <v>44349</v>
      </c>
      <c r="BS9" s="17">
        <f t="shared" si="12"/>
        <v>1.0009396509999999</v>
      </c>
      <c r="BV9" t="s">
        <v>135</v>
      </c>
      <c r="BW9" t="s">
        <v>237</v>
      </c>
      <c r="BX9">
        <v>-0.50286600000000004</v>
      </c>
      <c r="CA9" s="30" t="s">
        <v>912</v>
      </c>
      <c r="CB9" s="14">
        <f>[1]!FechaTR($I$1,CA9)</f>
        <v>44349</v>
      </c>
      <c r="CC9" s="16">
        <f t="shared" si="5"/>
        <v>44349</v>
      </c>
      <c r="CD9" s="17">
        <f t="shared" si="13"/>
        <v>-0.50286600000000004</v>
      </c>
      <c r="CG9" t="s">
        <v>187</v>
      </c>
      <c r="CH9" t="s">
        <v>234</v>
      </c>
      <c r="CI9">
        <v>1.000915394</v>
      </c>
      <c r="CL9" s="30" t="s">
        <v>912</v>
      </c>
      <c r="CM9" s="14">
        <f>[1]!FechaTR($I$1,CL9)</f>
        <v>44349</v>
      </c>
      <c r="CN9" s="16">
        <f t="shared" si="6"/>
        <v>44349</v>
      </c>
      <c r="CO9" s="17">
        <f t="shared" si="14"/>
        <v>1.000915394</v>
      </c>
      <c r="CR9" t="s">
        <v>187</v>
      </c>
      <c r="CS9" t="s">
        <v>237</v>
      </c>
      <c r="CT9">
        <v>-0.489923</v>
      </c>
      <c r="CW9" s="30" t="s">
        <v>912</v>
      </c>
      <c r="CX9" s="14">
        <f>[1]!FechaTR($I$1,CW9)</f>
        <v>44349</v>
      </c>
      <c r="CY9" s="16">
        <f t="shared" si="7"/>
        <v>44349</v>
      </c>
      <c r="CZ9" s="17">
        <f t="shared" si="15"/>
        <v>-0.489923</v>
      </c>
      <c r="DC9" t="s">
        <v>712</v>
      </c>
      <c r="DD9" t="s">
        <v>234</v>
      </c>
      <c r="DE9">
        <v>1.0009150840000001</v>
      </c>
      <c r="DH9" s="30" t="s">
        <v>912</v>
      </c>
      <c r="DI9" s="14">
        <f>[1]!FechaTR($I$1,DH9)</f>
        <v>44349</v>
      </c>
      <c r="DJ9" s="16">
        <f t="shared" si="19"/>
        <v>44349</v>
      </c>
      <c r="DK9" s="17">
        <f t="shared" si="18"/>
        <v>1.0009150840000001</v>
      </c>
      <c r="DN9" t="s">
        <v>712</v>
      </c>
      <c r="DO9" t="s">
        <v>237</v>
      </c>
      <c r="DP9">
        <v>-0.489757</v>
      </c>
      <c r="DS9" s="30" t="s">
        <v>912</v>
      </c>
      <c r="DT9" s="14">
        <f>[1]!FechaTR($I$1,DS9)</f>
        <v>44349</v>
      </c>
      <c r="DU9" s="16">
        <f t="shared" si="16"/>
        <v>44349</v>
      </c>
      <c r="DV9" s="17">
        <f t="shared" si="17"/>
        <v>-0.489757</v>
      </c>
    </row>
    <row r="10" spans="1:126" x14ac:dyDescent="0.25">
      <c r="A10" s="11"/>
      <c r="B10" s="13" t="s">
        <v>29</v>
      </c>
      <c r="C10" s="11">
        <v>-0.51492399999999994</v>
      </c>
      <c r="D10" s="11"/>
      <c r="E10" s="13" t="s">
        <v>80</v>
      </c>
      <c r="F10" s="11">
        <v>-0.51492399999999994</v>
      </c>
      <c r="G10" s="11"/>
      <c r="H10" s="13" t="s">
        <v>132</v>
      </c>
      <c r="I10" s="11">
        <v>-0.51492399999999994</v>
      </c>
      <c r="J10" s="11"/>
      <c r="K10" s="13" t="s">
        <v>184</v>
      </c>
      <c r="L10" s="11">
        <v>-0.51492399999999994</v>
      </c>
      <c r="M10" s="11"/>
      <c r="N10" s="13" t="s">
        <v>709</v>
      </c>
      <c r="O10" s="11">
        <v>-0.48969999999999997</v>
      </c>
      <c r="R10" t="s">
        <v>33</v>
      </c>
      <c r="S10" t="s">
        <v>234</v>
      </c>
      <c r="T10">
        <v>1.001493677</v>
      </c>
      <c r="W10" s="30" t="s">
        <v>913</v>
      </c>
      <c r="X10" s="14">
        <f>[1]!FechaTR($I$1,W10)</f>
        <v>44379</v>
      </c>
      <c r="Y10" s="16">
        <f t="shared" si="0"/>
        <v>44379</v>
      </c>
      <c r="Z10" s="17">
        <f t="shared" si="8"/>
        <v>1.001493677</v>
      </c>
      <c r="AC10" t="s">
        <v>33</v>
      </c>
      <c r="AD10" t="s">
        <v>237</v>
      </c>
      <c r="AE10">
        <v>-0.56006</v>
      </c>
      <c r="AH10" s="30" t="s">
        <v>913</v>
      </c>
      <c r="AI10" s="14">
        <f>[1]!FechaTR($I$1,AH10)</f>
        <v>44379</v>
      </c>
      <c r="AJ10" s="16">
        <f t="shared" si="1"/>
        <v>44379</v>
      </c>
      <c r="AK10" s="17">
        <f t="shared" si="9"/>
        <v>-0.56006</v>
      </c>
      <c r="AL10">
        <v>-0.56249000000000005</v>
      </c>
      <c r="AN10" s="6"/>
      <c r="AO10" t="s">
        <v>84</v>
      </c>
      <c r="AP10" t="s">
        <v>234</v>
      </c>
      <c r="AQ10">
        <v>1.0014467789999999</v>
      </c>
      <c r="AT10" s="30" t="s">
        <v>913</v>
      </c>
      <c r="AU10" s="14">
        <f>[1]!FechaTR($I$1,AT10)</f>
        <v>44379</v>
      </c>
      <c r="AV10" s="16">
        <f t="shared" si="2"/>
        <v>44379</v>
      </c>
      <c r="AW10" s="17">
        <f t="shared" si="10"/>
        <v>1.0014467789999999</v>
      </c>
      <c r="AZ10" t="s">
        <v>84</v>
      </c>
      <c r="BA10" t="s">
        <v>237</v>
      </c>
      <c r="BB10">
        <v>-0.54253600000000002</v>
      </c>
      <c r="BE10" s="30" t="s">
        <v>913</v>
      </c>
      <c r="BF10" s="14">
        <f>[1]!FechaTR($I$1,BE10)</f>
        <v>44379</v>
      </c>
      <c r="BG10" s="16">
        <f t="shared" si="3"/>
        <v>44379</v>
      </c>
      <c r="BH10" s="17">
        <f t="shared" si="11"/>
        <v>-0.54253600000000002</v>
      </c>
      <c r="BK10" t="s">
        <v>136</v>
      </c>
      <c r="BL10" t="s">
        <v>234</v>
      </c>
      <c r="BM10">
        <v>1.001354238</v>
      </c>
      <c r="BP10" s="30" t="s">
        <v>913</v>
      </c>
      <c r="BQ10" s="14">
        <f>[1]!FechaTR($I$1,BP10)</f>
        <v>44379</v>
      </c>
      <c r="BR10" s="16">
        <f t="shared" si="4"/>
        <v>44379</v>
      </c>
      <c r="BS10" s="17">
        <f t="shared" si="12"/>
        <v>1.001354238</v>
      </c>
      <c r="BV10" t="s">
        <v>136</v>
      </c>
      <c r="BW10" t="s">
        <v>237</v>
      </c>
      <c r="BX10">
        <v>-0.50794499999999998</v>
      </c>
      <c r="CA10" s="30" t="s">
        <v>913</v>
      </c>
      <c r="CB10" s="14">
        <f>[1]!FechaTR($I$1,CA10)</f>
        <v>44379</v>
      </c>
      <c r="CC10" s="16">
        <f t="shared" si="5"/>
        <v>44379</v>
      </c>
      <c r="CD10" s="17">
        <f t="shared" si="13"/>
        <v>-0.50794499999999998</v>
      </c>
      <c r="CG10" t="s">
        <v>188</v>
      </c>
      <c r="CH10" t="s">
        <v>234</v>
      </c>
      <c r="CI10">
        <v>1.0013084379999999</v>
      </c>
      <c r="CL10" s="30" t="s">
        <v>913</v>
      </c>
      <c r="CM10" s="14">
        <f>[1]!FechaTR($I$1,CL10)</f>
        <v>44379</v>
      </c>
      <c r="CN10" s="16">
        <f t="shared" si="6"/>
        <v>44379</v>
      </c>
      <c r="CO10" s="17">
        <f t="shared" si="14"/>
        <v>1.0013084379999999</v>
      </c>
      <c r="CR10" t="s">
        <v>188</v>
      </c>
      <c r="CS10" t="s">
        <v>237</v>
      </c>
      <c r="CT10">
        <v>-0.49081999999999998</v>
      </c>
      <c r="CW10" s="30" t="s">
        <v>913</v>
      </c>
      <c r="CX10" s="14">
        <f>[1]!FechaTR($I$1,CW10)</f>
        <v>44379</v>
      </c>
      <c r="CY10" s="16">
        <f t="shared" si="7"/>
        <v>44379</v>
      </c>
      <c r="CZ10" s="17">
        <f t="shared" si="15"/>
        <v>-0.49081999999999998</v>
      </c>
      <c r="DC10" t="s">
        <v>713</v>
      </c>
      <c r="DD10" t="s">
        <v>234</v>
      </c>
      <c r="DE10">
        <v>1.0013108100000001</v>
      </c>
      <c r="DH10" s="30" t="s">
        <v>913</v>
      </c>
      <c r="DI10" s="14">
        <f>[1]!FechaTR($I$1,DH10)</f>
        <v>44379</v>
      </c>
      <c r="DJ10" s="16">
        <f t="shared" si="19"/>
        <v>44379</v>
      </c>
      <c r="DK10" s="17">
        <f t="shared" si="18"/>
        <v>1.0013108100000001</v>
      </c>
      <c r="DN10" t="s">
        <v>713</v>
      </c>
      <c r="DO10" t="s">
        <v>237</v>
      </c>
      <c r="DP10">
        <v>-0.49170700000000001</v>
      </c>
      <c r="DS10" s="30" t="s">
        <v>913</v>
      </c>
      <c r="DT10" s="14">
        <f>[1]!FechaTR($I$1,DS10)</f>
        <v>44379</v>
      </c>
      <c r="DU10" s="16">
        <f t="shared" si="16"/>
        <v>44379</v>
      </c>
      <c r="DV10" s="17">
        <f t="shared" si="17"/>
        <v>-0.49170700000000001</v>
      </c>
    </row>
    <row r="11" spans="1:126" x14ac:dyDescent="0.25">
      <c r="A11" s="11"/>
      <c r="B11" s="13" t="s">
        <v>30</v>
      </c>
      <c r="C11" s="11">
        <v>-0.516625</v>
      </c>
      <c r="D11" s="11"/>
      <c r="E11" s="13" t="s">
        <v>81</v>
      </c>
      <c r="F11" s="11">
        <v>-0.50325699999999995</v>
      </c>
      <c r="G11" s="11"/>
      <c r="H11" s="13" t="s">
        <v>133</v>
      </c>
      <c r="I11" s="11">
        <v>-0.49932899999999997</v>
      </c>
      <c r="J11" s="11"/>
      <c r="K11" s="13" t="s">
        <v>185</v>
      </c>
      <c r="L11" s="11">
        <v>-0.49794899999999997</v>
      </c>
      <c r="M11" s="11"/>
      <c r="N11" s="13" t="s">
        <v>710</v>
      </c>
      <c r="O11" s="11">
        <v>-0.48907199999999995</v>
      </c>
      <c r="R11" t="s">
        <v>34</v>
      </c>
      <c r="S11" t="s">
        <v>234</v>
      </c>
      <c r="T11">
        <v>1.002945016</v>
      </c>
      <c r="W11" s="30" t="s">
        <v>914</v>
      </c>
      <c r="X11" s="14">
        <f>[1]!FechaTR($I$1,W11)</f>
        <v>44473</v>
      </c>
      <c r="Y11" s="16">
        <f t="shared" si="0"/>
        <v>44473</v>
      </c>
      <c r="Z11" s="17">
        <f t="shared" si="8"/>
        <v>1.002945016</v>
      </c>
      <c r="AC11" t="s">
        <v>34</v>
      </c>
      <c r="AD11" t="s">
        <v>237</v>
      </c>
      <c r="AE11">
        <v>-0.56630100000000005</v>
      </c>
      <c r="AH11" s="30" t="s">
        <v>914</v>
      </c>
      <c r="AI11" s="14">
        <f>[1]!FechaTR($I$1,AH11)</f>
        <v>44473</v>
      </c>
      <c r="AJ11" s="16">
        <f t="shared" si="1"/>
        <v>44473</v>
      </c>
      <c r="AK11" s="17">
        <f t="shared" si="9"/>
        <v>-0.56630100000000005</v>
      </c>
      <c r="AL11">
        <v>-0.564222</v>
      </c>
      <c r="AN11" s="6"/>
      <c r="AO11" t="s">
        <v>85</v>
      </c>
      <c r="AP11" t="s">
        <v>234</v>
      </c>
      <c r="AQ11">
        <v>1.0028262370000001</v>
      </c>
      <c r="AT11" s="30" t="s">
        <v>914</v>
      </c>
      <c r="AU11" s="14">
        <f>[1]!FechaTR($I$1,AT11)</f>
        <v>44473</v>
      </c>
      <c r="AV11" s="16">
        <f t="shared" si="2"/>
        <v>44473</v>
      </c>
      <c r="AW11" s="17">
        <f t="shared" si="10"/>
        <v>1.0028262370000001</v>
      </c>
      <c r="AZ11" t="s">
        <v>85</v>
      </c>
      <c r="BA11" t="s">
        <v>237</v>
      </c>
      <c r="BB11">
        <v>-0.54355500000000001</v>
      </c>
      <c r="BE11" s="30" t="s">
        <v>914</v>
      </c>
      <c r="BF11" s="14">
        <f>[1]!FechaTR($I$1,BE11)</f>
        <v>44473</v>
      </c>
      <c r="BG11" s="16">
        <f t="shared" si="3"/>
        <v>44473</v>
      </c>
      <c r="BH11" s="17">
        <f t="shared" si="11"/>
        <v>-0.54355500000000001</v>
      </c>
      <c r="BK11" t="s">
        <v>137</v>
      </c>
      <c r="BL11" t="s">
        <v>234</v>
      </c>
      <c r="BM11">
        <v>1.002674106</v>
      </c>
      <c r="BP11" s="30" t="s">
        <v>914</v>
      </c>
      <c r="BQ11" s="14">
        <f>[1]!FechaTR($I$1,BP11)</f>
        <v>44473</v>
      </c>
      <c r="BR11" s="16">
        <f t="shared" si="4"/>
        <v>44473</v>
      </c>
      <c r="BS11" s="17">
        <f t="shared" si="12"/>
        <v>1.002674106</v>
      </c>
      <c r="BV11" t="s">
        <v>137</v>
      </c>
      <c r="BW11" t="s">
        <v>237</v>
      </c>
      <c r="BX11">
        <v>-0.51441099999999995</v>
      </c>
      <c r="CA11" s="30" t="s">
        <v>914</v>
      </c>
      <c r="CB11" s="14">
        <f>[1]!FechaTR($I$1,CA11)</f>
        <v>44473</v>
      </c>
      <c r="CC11" s="16">
        <f t="shared" si="5"/>
        <v>44473</v>
      </c>
      <c r="CD11" s="17">
        <f t="shared" si="13"/>
        <v>-0.51441099999999995</v>
      </c>
      <c r="CG11" t="s">
        <v>189</v>
      </c>
      <c r="CH11" t="s">
        <v>234</v>
      </c>
      <c r="CI11">
        <v>1.0025645919999999</v>
      </c>
      <c r="CL11" s="30" t="s">
        <v>914</v>
      </c>
      <c r="CM11" s="14">
        <f>[1]!FechaTR($I$1,CL11)</f>
        <v>44473</v>
      </c>
      <c r="CN11" s="16">
        <f t="shared" si="6"/>
        <v>44473</v>
      </c>
      <c r="CO11" s="17">
        <f t="shared" si="14"/>
        <v>1.0025645919999999</v>
      </c>
      <c r="CR11" t="s">
        <v>189</v>
      </c>
      <c r="CS11" t="s">
        <v>237</v>
      </c>
      <c r="CT11">
        <v>-0.493423</v>
      </c>
      <c r="CW11" s="30" t="s">
        <v>914</v>
      </c>
      <c r="CX11" s="14">
        <f>[1]!FechaTR($I$1,CW11)</f>
        <v>44473</v>
      </c>
      <c r="CY11" s="16">
        <f t="shared" si="7"/>
        <v>44473</v>
      </c>
      <c r="CZ11" s="17">
        <f t="shared" si="15"/>
        <v>-0.493423</v>
      </c>
      <c r="DC11" t="s">
        <v>714</v>
      </c>
      <c r="DD11" t="s">
        <v>234</v>
      </c>
      <c r="DE11">
        <v>1.002572845</v>
      </c>
      <c r="DH11" s="30" t="s">
        <v>914</v>
      </c>
      <c r="DI11" s="14">
        <f>[1]!FechaTR($I$1,DH11)</f>
        <v>44473</v>
      </c>
      <c r="DJ11" s="16">
        <f t="shared" si="19"/>
        <v>44473</v>
      </c>
      <c r="DK11" s="17">
        <f t="shared" si="18"/>
        <v>1.002572845</v>
      </c>
      <c r="DN11" t="s">
        <v>714</v>
      </c>
      <c r="DO11" t="s">
        <v>237</v>
      </c>
      <c r="DP11">
        <v>-0.49500499999999997</v>
      </c>
      <c r="DS11" s="30" t="s">
        <v>914</v>
      </c>
      <c r="DT11" s="14">
        <f>[1]!FechaTR($I$1,DS11)</f>
        <v>44473</v>
      </c>
      <c r="DU11" s="16">
        <f t="shared" si="16"/>
        <v>44473</v>
      </c>
      <c r="DV11" s="17">
        <f t="shared" si="17"/>
        <v>-0.49500499999999997</v>
      </c>
    </row>
    <row r="12" spans="1:126" x14ac:dyDescent="0.25">
      <c r="A12" s="11"/>
      <c r="B12" s="13" t="s">
        <v>31</v>
      </c>
      <c r="C12" s="11">
        <v>-0.55437700000000001</v>
      </c>
      <c r="D12" s="11"/>
      <c r="E12" s="13" t="s">
        <v>82</v>
      </c>
      <c r="F12" s="11">
        <v>-0.51482399999999995</v>
      </c>
      <c r="G12" s="11"/>
      <c r="H12" s="13" t="s">
        <v>134</v>
      </c>
      <c r="I12" s="11">
        <v>-0.49690599999999996</v>
      </c>
      <c r="J12" s="11"/>
      <c r="K12" s="13" t="s">
        <v>186</v>
      </c>
      <c r="L12" s="11">
        <v>-0.49019299999999999</v>
      </c>
      <c r="M12" s="11"/>
      <c r="N12" s="13" t="s">
        <v>711</v>
      </c>
      <c r="O12" s="11">
        <v>-0.48963199999999996</v>
      </c>
      <c r="R12" t="s">
        <v>35</v>
      </c>
      <c r="S12" t="s">
        <v>234</v>
      </c>
      <c r="T12">
        <v>1.0043621250000001</v>
      </c>
      <c r="W12" s="30" t="s">
        <v>915</v>
      </c>
      <c r="X12" s="14">
        <f>[1]!FechaTR($I$1,W12)</f>
        <v>44564</v>
      </c>
      <c r="Y12" s="16">
        <f t="shared" si="0"/>
        <v>44564</v>
      </c>
      <c r="Z12" s="17">
        <f t="shared" si="8"/>
        <v>1.0043621250000001</v>
      </c>
      <c r="AC12" t="s">
        <v>35</v>
      </c>
      <c r="AD12" t="s">
        <v>237</v>
      </c>
      <c r="AE12">
        <v>-0.56378300000000003</v>
      </c>
      <c r="AH12" s="30" t="s">
        <v>915</v>
      </c>
      <c r="AI12" s="14">
        <f>[1]!FechaTR($I$1,AH12)</f>
        <v>44564</v>
      </c>
      <c r="AJ12" s="16">
        <f t="shared" si="1"/>
        <v>44564</v>
      </c>
      <c r="AK12" s="17">
        <f t="shared" si="9"/>
        <v>-0.56378300000000003</v>
      </c>
      <c r="AL12">
        <v>-0.56682999999999995</v>
      </c>
      <c r="AN12" s="6"/>
      <c r="AO12" t="s">
        <v>86</v>
      </c>
      <c r="AP12" t="s">
        <v>234</v>
      </c>
      <c r="AQ12">
        <v>1.0042260169999999</v>
      </c>
      <c r="AT12" s="30" t="s">
        <v>915</v>
      </c>
      <c r="AU12" s="14">
        <f>[1]!FechaTR($I$1,AT12)</f>
        <v>44564</v>
      </c>
      <c r="AV12" s="16">
        <f t="shared" si="2"/>
        <v>44564</v>
      </c>
      <c r="AW12" s="17">
        <f t="shared" si="10"/>
        <v>1.0042260169999999</v>
      </c>
      <c r="AZ12" t="s">
        <v>86</v>
      </c>
      <c r="BA12" t="s">
        <v>237</v>
      </c>
      <c r="BB12">
        <v>-0.54627700000000001</v>
      </c>
      <c r="BE12" s="30" t="s">
        <v>915</v>
      </c>
      <c r="BF12" s="14">
        <f>[1]!FechaTR($I$1,BE12)</f>
        <v>44564</v>
      </c>
      <c r="BG12" s="16">
        <f t="shared" si="3"/>
        <v>44564</v>
      </c>
      <c r="BH12" s="17">
        <f t="shared" si="11"/>
        <v>-0.54627700000000001</v>
      </c>
      <c r="BK12" t="s">
        <v>138</v>
      </c>
      <c r="BL12" t="s">
        <v>234</v>
      </c>
      <c r="BM12">
        <v>1.00397125</v>
      </c>
      <c r="BP12" s="30" t="s">
        <v>915</v>
      </c>
      <c r="BQ12" s="14">
        <f>[1]!FechaTR($I$1,BP12)</f>
        <v>44564</v>
      </c>
      <c r="BR12" s="16">
        <f t="shared" si="4"/>
        <v>44564</v>
      </c>
      <c r="BS12" s="17">
        <f t="shared" si="12"/>
        <v>1.00397125</v>
      </c>
      <c r="BV12" t="s">
        <v>138</v>
      </c>
      <c r="BW12" t="s">
        <v>237</v>
      </c>
      <c r="BX12">
        <v>-0.51349400000000001</v>
      </c>
      <c r="CA12" s="30" t="s">
        <v>915</v>
      </c>
      <c r="CB12" s="14">
        <f>[1]!FechaTR($I$1,CA12)</f>
        <v>44564</v>
      </c>
      <c r="CC12" s="16">
        <f t="shared" si="5"/>
        <v>44564</v>
      </c>
      <c r="CD12" s="17">
        <f t="shared" si="13"/>
        <v>-0.51349400000000001</v>
      </c>
      <c r="CG12" t="s">
        <v>190</v>
      </c>
      <c r="CH12" t="s">
        <v>234</v>
      </c>
      <c r="CI12">
        <v>1.0038170799999999</v>
      </c>
      <c r="CL12" s="30" t="s">
        <v>915</v>
      </c>
      <c r="CM12" s="14">
        <f>[1]!FechaTR($I$1,CL12)</f>
        <v>44564</v>
      </c>
      <c r="CN12" s="16">
        <f t="shared" si="6"/>
        <v>44564</v>
      </c>
      <c r="CO12" s="17">
        <f t="shared" si="14"/>
        <v>1.0038170799999999</v>
      </c>
      <c r="CR12" t="s">
        <v>190</v>
      </c>
      <c r="CS12" t="s">
        <v>237</v>
      </c>
      <c r="CT12">
        <v>-0.493647</v>
      </c>
      <c r="CW12" s="30" t="s">
        <v>915</v>
      </c>
      <c r="CX12" s="14">
        <f>[1]!FechaTR($I$1,CW12)</f>
        <v>44564</v>
      </c>
      <c r="CY12" s="16">
        <f t="shared" si="7"/>
        <v>44564</v>
      </c>
      <c r="CZ12" s="17">
        <f t="shared" si="15"/>
        <v>-0.493647</v>
      </c>
      <c r="DC12" t="s">
        <v>715</v>
      </c>
      <c r="DD12" t="s">
        <v>234</v>
      </c>
      <c r="DE12">
        <v>1.0038535159999999</v>
      </c>
      <c r="DH12" s="30" t="s">
        <v>915</v>
      </c>
      <c r="DI12" s="14">
        <f>[1]!FechaTR($I$1,DH12)</f>
        <v>44564</v>
      </c>
      <c r="DJ12" s="16">
        <f t="shared" si="19"/>
        <v>44564</v>
      </c>
      <c r="DK12" s="17">
        <f t="shared" si="18"/>
        <v>1.0038535159999999</v>
      </c>
      <c r="DN12" t="s">
        <v>715</v>
      </c>
      <c r="DO12" t="s">
        <v>237</v>
      </c>
      <c r="DP12">
        <v>-0.498338</v>
      </c>
      <c r="DS12" s="30" t="s">
        <v>915</v>
      </c>
      <c r="DT12" s="14">
        <f>[1]!FechaTR($I$1,DS12)</f>
        <v>44564</v>
      </c>
      <c r="DU12" s="16">
        <f t="shared" si="16"/>
        <v>44564</v>
      </c>
      <c r="DV12" s="17">
        <f t="shared" si="17"/>
        <v>-0.498338</v>
      </c>
    </row>
    <row r="13" spans="1:126" x14ac:dyDescent="0.25">
      <c r="A13" s="11"/>
      <c r="B13" s="13" t="s">
        <v>32</v>
      </c>
      <c r="C13" s="11">
        <v>-0.55821599999999993</v>
      </c>
      <c r="D13" s="11"/>
      <c r="E13" s="13" t="s">
        <v>83</v>
      </c>
      <c r="F13" s="11">
        <v>-0.533501</v>
      </c>
      <c r="G13" s="11"/>
      <c r="H13" s="13" t="s">
        <v>135</v>
      </c>
      <c r="I13" s="11">
        <v>-0.50286599999999992</v>
      </c>
      <c r="J13" s="11"/>
      <c r="K13" s="13" t="s">
        <v>187</v>
      </c>
      <c r="L13" s="11">
        <v>-0.489923</v>
      </c>
      <c r="M13" s="11"/>
      <c r="N13" s="13" t="s">
        <v>712</v>
      </c>
      <c r="O13" s="11">
        <v>-0.489757</v>
      </c>
      <c r="R13" t="s">
        <v>36</v>
      </c>
      <c r="S13" t="s">
        <v>234</v>
      </c>
      <c r="T13">
        <v>1.0057801669999999</v>
      </c>
      <c r="W13" s="30" t="s">
        <v>916</v>
      </c>
      <c r="X13" s="14">
        <f>[1]!FechaTR($I$1,W13)</f>
        <v>44655</v>
      </c>
      <c r="Y13" s="16">
        <f t="shared" si="0"/>
        <v>44655</v>
      </c>
      <c r="Z13" s="17">
        <f t="shared" si="8"/>
        <v>1.0057801669999999</v>
      </c>
      <c r="AC13" t="s">
        <v>36</v>
      </c>
      <c r="AD13" t="s">
        <v>237</v>
      </c>
      <c r="AE13">
        <v>-0.56542700000000001</v>
      </c>
      <c r="AH13" s="30" t="s">
        <v>916</v>
      </c>
      <c r="AI13" s="14">
        <f>[1]!FechaTR($I$1,AH13)</f>
        <v>44655</v>
      </c>
      <c r="AJ13" s="16">
        <f t="shared" si="1"/>
        <v>44655</v>
      </c>
      <c r="AK13" s="17">
        <f t="shared" si="9"/>
        <v>-0.56542700000000001</v>
      </c>
      <c r="AL13">
        <v>-0.56900099999999998</v>
      </c>
      <c r="AN13" s="6"/>
      <c r="AO13" t="s">
        <v>87</v>
      </c>
      <c r="AP13" t="s">
        <v>234</v>
      </c>
      <c r="AQ13">
        <v>1.0055948539999999</v>
      </c>
      <c r="AT13" s="30" t="s">
        <v>916</v>
      </c>
      <c r="AU13" s="14">
        <f>[1]!FechaTR($I$1,AT13)</f>
        <v>44655</v>
      </c>
      <c r="AV13" s="16">
        <f t="shared" si="2"/>
        <v>44655</v>
      </c>
      <c r="AW13" s="17">
        <f t="shared" si="10"/>
        <v>1.0055948539999999</v>
      </c>
      <c r="AZ13" t="s">
        <v>87</v>
      </c>
      <c r="BA13" t="s">
        <v>237</v>
      </c>
      <c r="BB13">
        <v>-0.54739899999999997</v>
      </c>
      <c r="BE13" s="30" t="s">
        <v>916</v>
      </c>
      <c r="BF13" s="14">
        <f>[1]!FechaTR($I$1,BE13)</f>
        <v>44655</v>
      </c>
      <c r="BG13" s="16">
        <f t="shared" si="3"/>
        <v>44655</v>
      </c>
      <c r="BH13" s="17">
        <f t="shared" si="11"/>
        <v>-0.54739899999999997</v>
      </c>
      <c r="BK13" t="s">
        <v>139</v>
      </c>
      <c r="BL13" t="s">
        <v>234</v>
      </c>
      <c r="BM13">
        <v>1.0052660170000001</v>
      </c>
      <c r="BP13" s="30" t="s">
        <v>916</v>
      </c>
      <c r="BQ13" s="14">
        <f>[1]!FechaTR($I$1,BP13)</f>
        <v>44655</v>
      </c>
      <c r="BR13" s="16">
        <f t="shared" si="4"/>
        <v>44655</v>
      </c>
      <c r="BS13" s="17">
        <f t="shared" si="12"/>
        <v>1.0052660170000001</v>
      </c>
      <c r="BV13" t="s">
        <v>139</v>
      </c>
      <c r="BW13" t="s">
        <v>237</v>
      </c>
      <c r="BX13">
        <v>-0.51539299999999999</v>
      </c>
      <c r="CA13" s="30" t="s">
        <v>916</v>
      </c>
      <c r="CB13" s="14">
        <f>[1]!FechaTR($I$1,CA13)</f>
        <v>44655</v>
      </c>
      <c r="CC13" s="16">
        <f t="shared" si="5"/>
        <v>44655</v>
      </c>
      <c r="CD13" s="17">
        <f t="shared" si="13"/>
        <v>-0.51539299999999999</v>
      </c>
      <c r="CG13" t="s">
        <v>191</v>
      </c>
      <c r="CH13" t="s">
        <v>234</v>
      </c>
      <c r="CI13">
        <v>1.0050167080000001</v>
      </c>
      <c r="CL13" s="30" t="s">
        <v>916</v>
      </c>
      <c r="CM13" s="14">
        <f>[1]!FechaTR($I$1,CL13)</f>
        <v>44655</v>
      </c>
      <c r="CN13" s="16">
        <f t="shared" si="6"/>
        <v>44655</v>
      </c>
      <c r="CO13" s="17">
        <f t="shared" si="14"/>
        <v>1.0050167080000001</v>
      </c>
      <c r="CR13" t="s">
        <v>191</v>
      </c>
      <c r="CS13" t="s">
        <v>237</v>
      </c>
      <c r="CT13">
        <v>-0.49111399999999999</v>
      </c>
      <c r="CW13" s="30" t="s">
        <v>916</v>
      </c>
      <c r="CX13" s="14">
        <f>[1]!FechaTR($I$1,CW13)</f>
        <v>44655</v>
      </c>
      <c r="CY13" s="16">
        <f t="shared" si="7"/>
        <v>44655</v>
      </c>
      <c r="CZ13" s="17">
        <f t="shared" si="15"/>
        <v>-0.49111399999999999</v>
      </c>
      <c r="DC13" t="s">
        <v>716</v>
      </c>
      <c r="DD13" t="s">
        <v>234</v>
      </c>
      <c r="DE13">
        <v>1.0051046880000001</v>
      </c>
      <c r="DH13" s="30" t="s">
        <v>916</v>
      </c>
      <c r="DI13" s="14">
        <f>[1]!FechaTR($I$1,DH13)</f>
        <v>44655</v>
      </c>
      <c r="DJ13" s="16">
        <f t="shared" si="19"/>
        <v>44655</v>
      </c>
      <c r="DK13" s="17">
        <f t="shared" si="18"/>
        <v>1.0051046880000001</v>
      </c>
      <c r="DN13" t="s">
        <v>716</v>
      </c>
      <c r="DO13" t="s">
        <v>237</v>
      </c>
      <c r="DP13">
        <v>-0.49968299999999999</v>
      </c>
      <c r="DS13" s="30" t="s">
        <v>916</v>
      </c>
      <c r="DT13" s="14">
        <f>[1]!FechaTR($I$1,DS13)</f>
        <v>44655</v>
      </c>
      <c r="DU13" s="16">
        <f t="shared" si="16"/>
        <v>44655</v>
      </c>
      <c r="DV13" s="17">
        <f t="shared" si="17"/>
        <v>-0.49968299999999999</v>
      </c>
    </row>
    <row r="14" spans="1:126" x14ac:dyDescent="0.25">
      <c r="A14" s="11"/>
      <c r="B14" s="13" t="s">
        <v>33</v>
      </c>
      <c r="C14" s="11">
        <v>-0.56006</v>
      </c>
      <c r="D14" s="11"/>
      <c r="E14" s="13" t="s">
        <v>84</v>
      </c>
      <c r="F14" s="11">
        <v>-0.54253600000000002</v>
      </c>
      <c r="G14" s="11"/>
      <c r="H14" s="13" t="s">
        <v>136</v>
      </c>
      <c r="I14" s="11">
        <v>-0.50794499999999998</v>
      </c>
      <c r="J14" s="11"/>
      <c r="K14" s="13" t="s">
        <v>188</v>
      </c>
      <c r="L14" s="11">
        <v>-0.49081999999999998</v>
      </c>
      <c r="M14" s="11"/>
      <c r="N14" s="13" t="s">
        <v>713</v>
      </c>
      <c r="O14" s="11">
        <v>-0.49170700000000001</v>
      </c>
      <c r="R14" t="s">
        <v>37</v>
      </c>
      <c r="S14" t="s">
        <v>234</v>
      </c>
      <c r="T14">
        <v>1.0071828679999999</v>
      </c>
      <c r="W14" s="30" t="s">
        <v>917</v>
      </c>
      <c r="X14" s="14">
        <f>[1]!FechaTR($I$1,W14)</f>
        <v>44746</v>
      </c>
      <c r="Y14" s="16">
        <f t="shared" si="0"/>
        <v>44746</v>
      </c>
      <c r="Z14" s="17">
        <f t="shared" si="8"/>
        <v>1.0071828679999999</v>
      </c>
      <c r="AC14" t="s">
        <v>37</v>
      </c>
      <c r="AD14" t="s">
        <v>237</v>
      </c>
      <c r="AE14">
        <v>-0.56385399999999997</v>
      </c>
      <c r="AH14" s="30" t="s">
        <v>917</v>
      </c>
      <c r="AI14" s="14">
        <f>[1]!FechaTR($I$1,AH14)</f>
        <v>44746</v>
      </c>
      <c r="AJ14" s="16">
        <f t="shared" si="1"/>
        <v>44746</v>
      </c>
      <c r="AK14" s="17">
        <f t="shared" si="9"/>
        <v>-0.56385399999999997</v>
      </c>
      <c r="AL14">
        <v>-0.57037899999999997</v>
      </c>
      <c r="AN14" s="6"/>
      <c r="AO14" t="s">
        <v>88</v>
      </c>
      <c r="AP14" t="s">
        <v>234</v>
      </c>
      <c r="AQ14">
        <v>1.0069474190000001</v>
      </c>
      <c r="AT14" s="30" t="s">
        <v>917</v>
      </c>
      <c r="AU14" s="14">
        <f>[1]!FechaTR($I$1,AT14)</f>
        <v>44746</v>
      </c>
      <c r="AV14" s="16">
        <f t="shared" si="2"/>
        <v>44746</v>
      </c>
      <c r="AW14" s="17">
        <f t="shared" si="10"/>
        <v>1.0069474190000001</v>
      </c>
      <c r="AZ14" t="s">
        <v>88</v>
      </c>
      <c r="BA14" t="s">
        <v>237</v>
      </c>
      <c r="BB14">
        <v>-0.545485</v>
      </c>
      <c r="BE14" s="30" t="s">
        <v>917</v>
      </c>
      <c r="BF14" s="14">
        <f>[1]!FechaTR($I$1,BE14)</f>
        <v>44746</v>
      </c>
      <c r="BG14" s="16">
        <f t="shared" si="3"/>
        <v>44746</v>
      </c>
      <c r="BH14" s="17">
        <f t="shared" si="11"/>
        <v>-0.545485</v>
      </c>
      <c r="BK14" t="s">
        <v>140</v>
      </c>
      <c r="BL14" t="s">
        <v>234</v>
      </c>
      <c r="BM14">
        <v>1.006526536</v>
      </c>
      <c r="BP14" s="30" t="s">
        <v>917</v>
      </c>
      <c r="BQ14" s="14">
        <f>[1]!FechaTR($I$1,BP14)</f>
        <v>44746</v>
      </c>
      <c r="BR14" s="16">
        <f t="shared" si="4"/>
        <v>44746</v>
      </c>
      <c r="BS14" s="17">
        <f t="shared" si="12"/>
        <v>1.006526536</v>
      </c>
      <c r="BV14" t="s">
        <v>140</v>
      </c>
      <c r="BW14" t="s">
        <v>237</v>
      </c>
      <c r="BX14">
        <v>-0.51263099999999995</v>
      </c>
      <c r="CA14" s="30" t="s">
        <v>917</v>
      </c>
      <c r="CB14" s="14">
        <f>[1]!FechaTR($I$1,CA14)</f>
        <v>44746</v>
      </c>
      <c r="CC14" s="16">
        <f t="shared" si="5"/>
        <v>44746</v>
      </c>
      <c r="CD14" s="17">
        <f t="shared" si="13"/>
        <v>-0.51263099999999995</v>
      </c>
      <c r="CG14" t="s">
        <v>192</v>
      </c>
      <c r="CH14" t="s">
        <v>234</v>
      </c>
      <c r="CI14">
        <v>1.0061837060000001</v>
      </c>
      <c r="CL14" s="30" t="s">
        <v>917</v>
      </c>
      <c r="CM14" s="14">
        <f>[1]!FechaTR($I$1,CL14)</f>
        <v>44746</v>
      </c>
      <c r="CN14" s="16">
        <f t="shared" si="6"/>
        <v>44746</v>
      </c>
      <c r="CO14" s="17">
        <f t="shared" si="14"/>
        <v>1.0061837060000001</v>
      </c>
      <c r="CR14" t="s">
        <v>192</v>
      </c>
      <c r="CS14" t="s">
        <v>237</v>
      </c>
      <c r="CT14">
        <v>-0.48585099999999998</v>
      </c>
      <c r="CW14" s="30" t="s">
        <v>917</v>
      </c>
      <c r="CX14" s="14">
        <f>[1]!FechaTR($I$1,CW14)</f>
        <v>44746</v>
      </c>
      <c r="CY14" s="16">
        <f t="shared" si="7"/>
        <v>44746</v>
      </c>
      <c r="CZ14" s="17">
        <f t="shared" si="15"/>
        <v>-0.48585099999999998</v>
      </c>
      <c r="DC14" t="s">
        <v>717</v>
      </c>
      <c r="DD14" t="s">
        <v>234</v>
      </c>
      <c r="DE14">
        <v>1.0063843809999999</v>
      </c>
      <c r="DH14" s="30" t="s">
        <v>917</v>
      </c>
      <c r="DI14" s="14">
        <f>[1]!FechaTR($I$1,DH14)</f>
        <v>44746</v>
      </c>
      <c r="DJ14" s="16">
        <f t="shared" si="19"/>
        <v>44746</v>
      </c>
      <c r="DK14" s="17">
        <f t="shared" si="18"/>
        <v>1.0063843809999999</v>
      </c>
      <c r="DN14" t="s">
        <v>717</v>
      </c>
      <c r="DO14" t="s">
        <v>237</v>
      </c>
      <c r="DP14">
        <v>-0.501529</v>
      </c>
      <c r="DS14" s="30" t="s">
        <v>917</v>
      </c>
      <c r="DT14" s="14">
        <f>[1]!FechaTR($I$1,DS14)</f>
        <v>44746</v>
      </c>
      <c r="DU14" s="16">
        <f t="shared" si="16"/>
        <v>44746</v>
      </c>
      <c r="DV14" s="17">
        <f t="shared" si="17"/>
        <v>-0.501529</v>
      </c>
    </row>
    <row r="15" spans="1:126" x14ac:dyDescent="0.25">
      <c r="A15" s="11"/>
      <c r="B15" s="13" t="s">
        <v>34</v>
      </c>
      <c r="C15" s="11">
        <v>-0.56630099999999994</v>
      </c>
      <c r="D15" s="11"/>
      <c r="E15" s="13" t="s">
        <v>85</v>
      </c>
      <c r="F15" s="11">
        <v>-0.54355500000000001</v>
      </c>
      <c r="G15" s="11"/>
      <c r="H15" s="13" t="s">
        <v>137</v>
      </c>
      <c r="I15" s="11">
        <v>-0.51441099999999995</v>
      </c>
      <c r="J15" s="11"/>
      <c r="K15" s="13" t="s">
        <v>189</v>
      </c>
      <c r="L15" s="11">
        <v>-0.493423</v>
      </c>
      <c r="M15" s="11"/>
      <c r="N15" s="13" t="s">
        <v>714</v>
      </c>
      <c r="O15" s="11">
        <v>-0.49500499999999997</v>
      </c>
      <c r="R15" t="s">
        <v>38</v>
      </c>
      <c r="S15" t="s">
        <v>234</v>
      </c>
      <c r="T15">
        <v>1.008597551</v>
      </c>
      <c r="W15" s="30" t="s">
        <v>918</v>
      </c>
      <c r="X15" s="14">
        <f>[1]!FechaTR($I$1,W15)</f>
        <v>44837</v>
      </c>
      <c r="Y15" s="16">
        <f t="shared" si="0"/>
        <v>44837</v>
      </c>
      <c r="Z15" s="17">
        <f t="shared" si="8"/>
        <v>1.008597551</v>
      </c>
      <c r="AC15" t="s">
        <v>38</v>
      </c>
      <c r="AD15" t="s">
        <v>237</v>
      </c>
      <c r="AE15">
        <v>-0.56243600000000005</v>
      </c>
      <c r="AH15" s="30" t="s">
        <v>918</v>
      </c>
      <c r="AI15" s="14">
        <f>[1]!FechaTR($I$1,AH15)</f>
        <v>44837</v>
      </c>
      <c r="AJ15" s="16">
        <f t="shared" si="1"/>
        <v>44837</v>
      </c>
      <c r="AK15" s="17">
        <f t="shared" si="9"/>
        <v>-0.56243600000000005</v>
      </c>
      <c r="AL15">
        <v>-0.57099900000000003</v>
      </c>
      <c r="AN15" s="6"/>
      <c r="AO15" t="s">
        <v>89</v>
      </c>
      <c r="AP15" t="s">
        <v>234</v>
      </c>
      <c r="AQ15">
        <v>1.0083173569999999</v>
      </c>
      <c r="AT15" s="30" t="s">
        <v>918</v>
      </c>
      <c r="AU15" s="14">
        <f>[1]!FechaTR($I$1,AT15)</f>
        <v>44837</v>
      </c>
      <c r="AV15" s="16">
        <f t="shared" si="2"/>
        <v>44837</v>
      </c>
      <c r="AW15" s="17">
        <f t="shared" si="10"/>
        <v>1.0083173569999999</v>
      </c>
      <c r="AZ15" t="s">
        <v>89</v>
      </c>
      <c r="BA15" t="s">
        <v>237</v>
      </c>
      <c r="BB15">
        <v>-0.54423200000000005</v>
      </c>
      <c r="BE15" s="30" t="s">
        <v>918</v>
      </c>
      <c r="BF15" s="14">
        <f>[1]!FechaTR($I$1,BE15)</f>
        <v>44837</v>
      </c>
      <c r="BG15" s="16">
        <f t="shared" si="3"/>
        <v>44837</v>
      </c>
      <c r="BH15" s="17">
        <f t="shared" si="11"/>
        <v>-0.54423200000000005</v>
      </c>
      <c r="BK15" t="s">
        <v>141</v>
      </c>
      <c r="BL15" t="s">
        <v>234</v>
      </c>
      <c r="BM15">
        <v>1.0077762189999999</v>
      </c>
      <c r="BP15" s="30" t="s">
        <v>918</v>
      </c>
      <c r="BQ15" s="14">
        <f>[1]!FechaTR($I$1,BP15)</f>
        <v>44837</v>
      </c>
      <c r="BR15" s="16">
        <f t="shared" si="4"/>
        <v>44837</v>
      </c>
      <c r="BS15" s="17">
        <f t="shared" si="12"/>
        <v>1.0077762189999999</v>
      </c>
      <c r="BV15" t="s">
        <v>141</v>
      </c>
      <c r="BW15" t="s">
        <v>237</v>
      </c>
      <c r="BX15">
        <v>-0.50905</v>
      </c>
      <c r="CA15" s="30" t="s">
        <v>918</v>
      </c>
      <c r="CB15" s="14">
        <f>[1]!FechaTR($I$1,CA15)</f>
        <v>44837</v>
      </c>
      <c r="CC15" s="16">
        <f t="shared" si="5"/>
        <v>44837</v>
      </c>
      <c r="CD15" s="17">
        <f t="shared" si="13"/>
        <v>-0.50905</v>
      </c>
      <c r="CG15" t="s">
        <v>193</v>
      </c>
      <c r="CH15" t="s">
        <v>234</v>
      </c>
      <c r="CI15">
        <v>1.00730385</v>
      </c>
      <c r="CL15" s="30" t="s">
        <v>918</v>
      </c>
      <c r="CM15" s="14">
        <f>[1]!FechaTR($I$1,CL15)</f>
        <v>44837</v>
      </c>
      <c r="CN15" s="16">
        <f t="shared" si="6"/>
        <v>44837</v>
      </c>
      <c r="CO15" s="17">
        <f t="shared" si="14"/>
        <v>1.00730385</v>
      </c>
      <c r="CR15" t="s">
        <v>193</v>
      </c>
      <c r="CS15" t="s">
        <v>237</v>
      </c>
      <c r="CT15">
        <v>-0.47831400000000002</v>
      </c>
      <c r="CW15" s="30" t="s">
        <v>918</v>
      </c>
      <c r="CX15" s="14">
        <f>[1]!FechaTR($I$1,CW15)</f>
        <v>44837</v>
      </c>
      <c r="CY15" s="16">
        <f t="shared" si="7"/>
        <v>44837</v>
      </c>
      <c r="CZ15" s="17">
        <f t="shared" si="15"/>
        <v>-0.47831400000000002</v>
      </c>
      <c r="DC15" t="s">
        <v>718</v>
      </c>
      <c r="DD15" t="s">
        <v>234</v>
      </c>
      <c r="DE15">
        <v>1.007676011</v>
      </c>
      <c r="DH15" s="30" t="s">
        <v>918</v>
      </c>
      <c r="DI15" s="14">
        <f>[1]!FechaTR($I$1,DH15)</f>
        <v>44837</v>
      </c>
      <c r="DJ15" s="16">
        <f t="shared" si="19"/>
        <v>44837</v>
      </c>
      <c r="DK15" s="17">
        <f t="shared" si="18"/>
        <v>1.007676011</v>
      </c>
      <c r="DN15" t="s">
        <v>718</v>
      </c>
      <c r="DO15" t="s">
        <v>237</v>
      </c>
      <c r="DP15">
        <v>-0.50253199999999998</v>
      </c>
      <c r="DS15" s="30" t="s">
        <v>918</v>
      </c>
      <c r="DT15" s="14">
        <f>[1]!FechaTR($I$1,DS15)</f>
        <v>44837</v>
      </c>
      <c r="DU15" s="16">
        <f t="shared" si="16"/>
        <v>44837</v>
      </c>
      <c r="DV15" s="17">
        <f t="shared" si="17"/>
        <v>-0.50253199999999998</v>
      </c>
    </row>
    <row r="16" spans="1:126" x14ac:dyDescent="0.25">
      <c r="A16" s="11"/>
      <c r="B16" s="13" t="s">
        <v>35</v>
      </c>
      <c r="C16" s="11">
        <v>-0.56378299999999992</v>
      </c>
      <c r="D16" s="11"/>
      <c r="E16" s="13" t="s">
        <v>86</v>
      </c>
      <c r="F16" s="11">
        <v>-0.54627700000000001</v>
      </c>
      <c r="G16" s="11"/>
      <c r="H16" s="13" t="s">
        <v>138</v>
      </c>
      <c r="I16" s="11">
        <v>-0.51349400000000001</v>
      </c>
      <c r="J16" s="11"/>
      <c r="K16" s="13" t="s">
        <v>190</v>
      </c>
      <c r="L16" s="11">
        <v>-0.493647</v>
      </c>
      <c r="M16" s="11"/>
      <c r="N16" s="13" t="s">
        <v>715</v>
      </c>
      <c r="O16" s="11">
        <v>-0.498338</v>
      </c>
      <c r="R16" t="s">
        <v>39</v>
      </c>
      <c r="S16" t="s">
        <v>234</v>
      </c>
      <c r="T16">
        <v>1.0099863259999999</v>
      </c>
      <c r="W16" s="30" t="s">
        <v>919</v>
      </c>
      <c r="X16" s="14">
        <f>[1]!FechaTR($I$1,W16)</f>
        <v>44928</v>
      </c>
      <c r="Y16" s="16">
        <f t="shared" si="0"/>
        <v>44928</v>
      </c>
      <c r="Z16" s="17">
        <f t="shared" si="8"/>
        <v>1.0099863259999999</v>
      </c>
      <c r="AC16" t="s">
        <v>39</v>
      </c>
      <c r="AD16" t="s">
        <v>237</v>
      </c>
      <c r="AE16">
        <v>-0.55987100000000001</v>
      </c>
      <c r="AH16" s="30" t="s">
        <v>919</v>
      </c>
      <c r="AI16" s="14">
        <f>[1]!FechaTR($I$1,AH16)</f>
        <v>44928</v>
      </c>
      <c r="AJ16" s="16">
        <f t="shared" si="1"/>
        <v>44928</v>
      </c>
      <c r="AK16" s="17">
        <f t="shared" si="9"/>
        <v>-0.55987100000000001</v>
      </c>
      <c r="AL16">
        <v>-0.57077999999999995</v>
      </c>
      <c r="AN16" s="6"/>
      <c r="AO16" t="s">
        <v>90</v>
      </c>
      <c r="AP16" t="s">
        <v>234</v>
      </c>
      <c r="AQ16">
        <v>1.0096595770000001</v>
      </c>
      <c r="AT16" s="30" t="s">
        <v>919</v>
      </c>
      <c r="AU16" s="14">
        <f>[1]!FechaTR($I$1,AT16)</f>
        <v>44928</v>
      </c>
      <c r="AV16" s="16">
        <f t="shared" si="2"/>
        <v>44928</v>
      </c>
      <c r="AW16" s="17">
        <f t="shared" si="10"/>
        <v>1.0096595770000001</v>
      </c>
      <c r="AZ16" t="s">
        <v>90</v>
      </c>
      <c r="BA16" t="s">
        <v>237</v>
      </c>
      <c r="BB16">
        <v>-0.54168899999999998</v>
      </c>
      <c r="BE16" s="30" t="s">
        <v>919</v>
      </c>
      <c r="BF16" s="14">
        <f>[1]!FechaTR($I$1,BE16)</f>
        <v>44928</v>
      </c>
      <c r="BG16" s="16">
        <f t="shared" si="3"/>
        <v>44928</v>
      </c>
      <c r="BH16" s="17">
        <f t="shared" si="11"/>
        <v>-0.54168899999999998</v>
      </c>
      <c r="BK16" t="s">
        <v>142</v>
      </c>
      <c r="BL16" t="s">
        <v>234</v>
      </c>
      <c r="BM16">
        <v>1.0089805700000001</v>
      </c>
      <c r="BP16" s="30" t="s">
        <v>919</v>
      </c>
      <c r="BQ16" s="14">
        <f>[1]!FechaTR($I$1,BP16)</f>
        <v>44928</v>
      </c>
      <c r="BR16" s="16">
        <f t="shared" si="4"/>
        <v>44928</v>
      </c>
      <c r="BS16" s="17">
        <f t="shared" si="12"/>
        <v>1.0089805700000001</v>
      </c>
      <c r="BV16" t="s">
        <v>142</v>
      </c>
      <c r="BW16" t="s">
        <v>237</v>
      </c>
      <c r="BX16">
        <v>-0.50387700000000002</v>
      </c>
      <c r="CA16" s="30" t="s">
        <v>919</v>
      </c>
      <c r="CB16" s="14">
        <f>[1]!FechaTR($I$1,CA16)</f>
        <v>44928</v>
      </c>
      <c r="CC16" s="16">
        <f t="shared" si="5"/>
        <v>44928</v>
      </c>
      <c r="CD16" s="17">
        <f t="shared" si="13"/>
        <v>-0.50387700000000002</v>
      </c>
      <c r="CG16" t="s">
        <v>194</v>
      </c>
      <c r="CH16" t="s">
        <v>234</v>
      </c>
      <c r="CI16">
        <v>1.0083530919999999</v>
      </c>
      <c r="CL16" s="30" t="s">
        <v>919</v>
      </c>
      <c r="CM16" s="14">
        <f>[1]!FechaTR($I$1,CL16)</f>
        <v>44928</v>
      </c>
      <c r="CN16" s="16">
        <f t="shared" si="6"/>
        <v>44928</v>
      </c>
      <c r="CO16" s="17">
        <f t="shared" si="14"/>
        <v>1.0083530919999999</v>
      </c>
      <c r="CR16" t="s">
        <v>194</v>
      </c>
      <c r="CS16" t="s">
        <v>237</v>
      </c>
      <c r="CT16">
        <v>-0.46889999999999998</v>
      </c>
      <c r="CW16" s="30" t="s">
        <v>919</v>
      </c>
      <c r="CX16" s="14">
        <f>[1]!FechaTR($I$1,CW16)</f>
        <v>44928</v>
      </c>
      <c r="CY16" s="16">
        <f t="shared" si="7"/>
        <v>44928</v>
      </c>
      <c r="CZ16" s="17">
        <f t="shared" si="15"/>
        <v>-0.46889999999999998</v>
      </c>
      <c r="DC16" t="s">
        <v>719</v>
      </c>
      <c r="DD16" t="s">
        <v>234</v>
      </c>
      <c r="DE16">
        <v>1.0089581270000001</v>
      </c>
      <c r="DH16" s="30" t="s">
        <v>919</v>
      </c>
      <c r="DI16" s="14">
        <f>[1]!FechaTR($I$1,DH16)</f>
        <v>44928</v>
      </c>
      <c r="DJ16" s="16">
        <f t="shared" si="19"/>
        <v>44928</v>
      </c>
      <c r="DK16" s="17">
        <f t="shared" si="18"/>
        <v>1.0089581270000001</v>
      </c>
      <c r="DN16" t="s">
        <v>719</v>
      </c>
      <c r="DO16" t="s">
        <v>237</v>
      </c>
      <c r="DP16">
        <v>-0.50262700000000005</v>
      </c>
      <c r="DS16" s="30" t="s">
        <v>919</v>
      </c>
      <c r="DT16" s="14">
        <f>[1]!FechaTR($I$1,DS16)</f>
        <v>44928</v>
      </c>
      <c r="DU16" s="16">
        <f t="shared" si="16"/>
        <v>44928</v>
      </c>
      <c r="DV16" s="17">
        <f t="shared" si="17"/>
        <v>-0.50262700000000005</v>
      </c>
    </row>
    <row r="17" spans="1:126" x14ac:dyDescent="0.25">
      <c r="A17" s="11"/>
      <c r="B17" s="13" t="s">
        <v>36</v>
      </c>
      <c r="C17" s="11">
        <v>-0.56542700000000001</v>
      </c>
      <c r="D17" s="11"/>
      <c r="E17" s="13" t="s">
        <v>87</v>
      </c>
      <c r="F17" s="11">
        <v>-0.54739899999999997</v>
      </c>
      <c r="G17" s="11"/>
      <c r="H17" s="13" t="s">
        <v>139</v>
      </c>
      <c r="I17" s="11">
        <v>-0.51539299999999999</v>
      </c>
      <c r="J17" s="11"/>
      <c r="K17" s="13" t="s">
        <v>191</v>
      </c>
      <c r="L17" s="11">
        <v>-0.49111399999999999</v>
      </c>
      <c r="M17" s="11"/>
      <c r="N17" s="13" t="s">
        <v>716</v>
      </c>
      <c r="O17" s="11">
        <v>-0.49968299999999999</v>
      </c>
      <c r="R17" t="s">
        <v>40</v>
      </c>
      <c r="S17" t="s">
        <v>234</v>
      </c>
      <c r="T17">
        <v>1.011293824</v>
      </c>
      <c r="W17" s="30" t="s">
        <v>920</v>
      </c>
      <c r="X17" s="14">
        <f>[1]!FechaTR($I$1,W17)</f>
        <v>45019</v>
      </c>
      <c r="Y17" s="16">
        <f t="shared" si="0"/>
        <v>45019</v>
      </c>
      <c r="Z17" s="17">
        <f t="shared" si="8"/>
        <v>1.011293824</v>
      </c>
      <c r="AC17" t="s">
        <v>40</v>
      </c>
      <c r="AD17" t="s">
        <v>237</v>
      </c>
      <c r="AE17">
        <v>-0.5554</v>
      </c>
      <c r="AH17" s="30" t="s">
        <v>920</v>
      </c>
      <c r="AI17" s="14">
        <f>[1]!FechaTR($I$1,AH17)</f>
        <v>45019</v>
      </c>
      <c r="AJ17" s="16">
        <f t="shared" si="1"/>
        <v>45019</v>
      </c>
      <c r="AK17" s="17">
        <f t="shared" si="9"/>
        <v>-0.5554</v>
      </c>
      <c r="AL17">
        <v>-0.56970399999999999</v>
      </c>
      <c r="AN17" s="6"/>
      <c r="AO17" t="s">
        <v>91</v>
      </c>
      <c r="AP17" t="s">
        <v>234</v>
      </c>
      <c r="AQ17">
        <v>1.0109236539999999</v>
      </c>
      <c r="AT17" s="30" t="s">
        <v>920</v>
      </c>
      <c r="AU17" s="14">
        <f>[1]!FechaTR($I$1,AT17)</f>
        <v>45019</v>
      </c>
      <c r="AV17" s="16">
        <f t="shared" si="2"/>
        <v>45019</v>
      </c>
      <c r="AW17" s="17">
        <f t="shared" si="10"/>
        <v>1.0109236539999999</v>
      </c>
      <c r="AZ17" t="s">
        <v>91</v>
      </c>
      <c r="BA17" t="s">
        <v>237</v>
      </c>
      <c r="BB17">
        <v>-0.53734400000000004</v>
      </c>
      <c r="BE17" s="30" t="s">
        <v>920</v>
      </c>
      <c r="BF17" s="14">
        <f>[1]!FechaTR($I$1,BE17)</f>
        <v>45019</v>
      </c>
      <c r="BG17" s="16">
        <f t="shared" si="3"/>
        <v>45019</v>
      </c>
      <c r="BH17" s="17">
        <f t="shared" si="11"/>
        <v>-0.53734400000000004</v>
      </c>
      <c r="BK17" t="s">
        <v>143</v>
      </c>
      <c r="BL17" t="s">
        <v>234</v>
      </c>
      <c r="BM17">
        <v>1.01009612</v>
      </c>
      <c r="BP17" s="30" t="s">
        <v>920</v>
      </c>
      <c r="BQ17" s="14">
        <f>[1]!FechaTR($I$1,BP17)</f>
        <v>45019</v>
      </c>
      <c r="BR17" s="16">
        <f t="shared" si="4"/>
        <v>45019</v>
      </c>
      <c r="BS17" s="17">
        <f t="shared" si="12"/>
        <v>1.01009612</v>
      </c>
      <c r="BV17" t="s">
        <v>143</v>
      </c>
      <c r="BW17" t="s">
        <v>237</v>
      </c>
      <c r="BX17">
        <v>-0.49694100000000002</v>
      </c>
      <c r="CA17" s="30" t="s">
        <v>920</v>
      </c>
      <c r="CB17" s="14">
        <f>[1]!FechaTR($I$1,CA17)</f>
        <v>45019</v>
      </c>
      <c r="CC17" s="16">
        <f t="shared" si="5"/>
        <v>45019</v>
      </c>
      <c r="CD17" s="17">
        <f t="shared" si="13"/>
        <v>-0.49694100000000002</v>
      </c>
      <c r="CG17" t="s">
        <v>195</v>
      </c>
      <c r="CH17" t="s">
        <v>234</v>
      </c>
      <c r="CI17">
        <v>1.0093004109999999</v>
      </c>
      <c r="CL17" s="30" t="s">
        <v>920</v>
      </c>
      <c r="CM17" s="14">
        <f>[1]!FechaTR($I$1,CL17)</f>
        <v>45019</v>
      </c>
      <c r="CN17" s="16">
        <f t="shared" si="6"/>
        <v>45019</v>
      </c>
      <c r="CO17" s="17">
        <f t="shared" si="14"/>
        <v>1.0093004109999999</v>
      </c>
      <c r="CR17" t="s">
        <v>195</v>
      </c>
      <c r="CS17" t="s">
        <v>237</v>
      </c>
      <c r="CT17">
        <v>-0.45804600000000001</v>
      </c>
      <c r="CW17" s="30" t="s">
        <v>920</v>
      </c>
      <c r="CX17" s="14">
        <f>[1]!FechaTR($I$1,CW17)</f>
        <v>45019</v>
      </c>
      <c r="CY17" s="16">
        <f t="shared" si="7"/>
        <v>45019</v>
      </c>
      <c r="CZ17" s="17">
        <f t="shared" si="15"/>
        <v>-0.45804600000000001</v>
      </c>
      <c r="DC17" t="s">
        <v>720</v>
      </c>
      <c r="DD17" t="s">
        <v>234</v>
      </c>
      <c r="DE17">
        <v>1.010174449</v>
      </c>
      <c r="DH17" s="30" t="s">
        <v>920</v>
      </c>
      <c r="DI17" s="14">
        <f>[1]!FechaTR($I$1,DH17)</f>
        <v>45019</v>
      </c>
      <c r="DJ17" s="16">
        <f t="shared" si="19"/>
        <v>45019</v>
      </c>
      <c r="DK17" s="17">
        <f t="shared" si="18"/>
        <v>1.010174449</v>
      </c>
      <c r="DN17" t="s">
        <v>720</v>
      </c>
      <c r="DO17" t="s">
        <v>237</v>
      </c>
      <c r="DP17">
        <v>-0.50076799999999999</v>
      </c>
      <c r="DS17" s="30" t="s">
        <v>920</v>
      </c>
      <c r="DT17" s="14">
        <f>[1]!FechaTR($I$1,DS17)</f>
        <v>45019</v>
      </c>
      <c r="DU17" s="16">
        <f t="shared" si="16"/>
        <v>45019</v>
      </c>
      <c r="DV17" s="17">
        <f t="shared" si="17"/>
        <v>-0.50076799999999999</v>
      </c>
    </row>
    <row r="18" spans="1:126" x14ac:dyDescent="0.25">
      <c r="A18" s="11"/>
      <c r="B18" s="13" t="s">
        <v>37</v>
      </c>
      <c r="C18" s="11">
        <v>-0.56385399999999997</v>
      </c>
      <c r="D18" s="11"/>
      <c r="E18" s="13" t="s">
        <v>88</v>
      </c>
      <c r="F18" s="11">
        <v>-0.545485</v>
      </c>
      <c r="G18" s="11"/>
      <c r="H18" s="13" t="s">
        <v>140</v>
      </c>
      <c r="I18" s="11">
        <v>-0.51263099999999995</v>
      </c>
      <c r="J18" s="11"/>
      <c r="K18" s="13" t="s">
        <v>192</v>
      </c>
      <c r="L18" s="11">
        <v>-0.48585099999999998</v>
      </c>
      <c r="M18" s="11"/>
      <c r="N18" s="13" t="s">
        <v>717</v>
      </c>
      <c r="O18" s="11">
        <v>-0.501529</v>
      </c>
      <c r="R18" t="s">
        <v>41</v>
      </c>
      <c r="S18" t="s">
        <v>234</v>
      </c>
      <c r="T18">
        <v>1.0125477949999999</v>
      </c>
      <c r="W18" s="30" t="s">
        <v>921</v>
      </c>
      <c r="X18" s="14">
        <f>[1]!FechaTR($I$1,W18)</f>
        <v>45110</v>
      </c>
      <c r="Y18" s="16">
        <f t="shared" si="0"/>
        <v>45110</v>
      </c>
      <c r="Z18" s="17">
        <f t="shared" si="8"/>
        <v>1.0125477949999999</v>
      </c>
      <c r="AC18" t="s">
        <v>41</v>
      </c>
      <c r="AD18" t="s">
        <v>237</v>
      </c>
      <c r="AE18">
        <v>-0.54884500000000003</v>
      </c>
      <c r="AH18" s="30" t="s">
        <v>921</v>
      </c>
      <c r="AI18" s="14">
        <f>[1]!FechaTR($I$1,AH18)</f>
        <v>45110</v>
      </c>
      <c r="AJ18" s="16">
        <f t="shared" si="1"/>
        <v>45110</v>
      </c>
      <c r="AK18" s="17">
        <f t="shared" si="9"/>
        <v>-0.54884500000000003</v>
      </c>
      <c r="AL18">
        <v>-0.56780600000000003</v>
      </c>
      <c r="AN18" s="6"/>
      <c r="AO18" t="s">
        <v>92</v>
      </c>
      <c r="AP18" t="s">
        <v>234</v>
      </c>
      <c r="AQ18">
        <v>1.0121243259999999</v>
      </c>
      <c r="AT18" s="30" t="s">
        <v>921</v>
      </c>
      <c r="AU18" s="14">
        <f>[1]!FechaTR($I$1,AT18)</f>
        <v>45110</v>
      </c>
      <c r="AV18" s="16">
        <f t="shared" si="2"/>
        <v>45110</v>
      </c>
      <c r="AW18" s="17">
        <f t="shared" si="10"/>
        <v>1.0121243259999999</v>
      </c>
      <c r="AZ18" t="s">
        <v>92</v>
      </c>
      <c r="BA18" t="s">
        <v>237</v>
      </c>
      <c r="BB18">
        <v>-0.53048200000000001</v>
      </c>
      <c r="BE18" s="30" t="s">
        <v>921</v>
      </c>
      <c r="BF18" s="14">
        <f>[1]!FechaTR($I$1,BE18)</f>
        <v>45110</v>
      </c>
      <c r="BG18" s="16">
        <f t="shared" si="3"/>
        <v>45110</v>
      </c>
      <c r="BH18" s="17">
        <f t="shared" si="11"/>
        <v>-0.53048200000000001</v>
      </c>
      <c r="BK18" t="s">
        <v>144</v>
      </c>
      <c r="BL18" t="s">
        <v>234</v>
      </c>
      <c r="BM18">
        <v>1.0111448489999999</v>
      </c>
      <c r="BP18" s="30" t="s">
        <v>921</v>
      </c>
      <c r="BQ18" s="14">
        <f>[1]!FechaTR($I$1,BP18)</f>
        <v>45110</v>
      </c>
      <c r="BR18" s="16">
        <f t="shared" si="4"/>
        <v>45110</v>
      </c>
      <c r="BS18" s="17">
        <f t="shared" si="12"/>
        <v>1.0111448489999999</v>
      </c>
      <c r="BV18" t="s">
        <v>144</v>
      </c>
      <c r="BW18" t="s">
        <v>237</v>
      </c>
      <c r="BX18">
        <v>-0.48796699999999998</v>
      </c>
      <c r="CA18" s="30" t="s">
        <v>921</v>
      </c>
      <c r="CB18" s="14">
        <f>[1]!FechaTR($I$1,CA18)</f>
        <v>45110</v>
      </c>
      <c r="CC18" s="16">
        <f t="shared" si="5"/>
        <v>45110</v>
      </c>
      <c r="CD18" s="17">
        <f t="shared" si="13"/>
        <v>-0.48796699999999998</v>
      </c>
      <c r="CG18" t="s">
        <v>196</v>
      </c>
      <c r="CH18" t="s">
        <v>234</v>
      </c>
      <c r="CI18">
        <v>1.0101691509999999</v>
      </c>
      <c r="CL18" s="30" t="s">
        <v>921</v>
      </c>
      <c r="CM18" s="14">
        <f>[1]!FechaTR($I$1,CL18)</f>
        <v>45110</v>
      </c>
      <c r="CN18" s="16">
        <f t="shared" si="6"/>
        <v>45110</v>
      </c>
      <c r="CO18" s="17">
        <f t="shared" si="14"/>
        <v>1.0101691509999999</v>
      </c>
      <c r="CR18" t="s">
        <v>196</v>
      </c>
      <c r="CS18" t="s">
        <v>237</v>
      </c>
      <c r="CT18">
        <v>-0.44555800000000001</v>
      </c>
      <c r="CW18" s="30" t="s">
        <v>921</v>
      </c>
      <c r="CX18" s="14">
        <f>[1]!FechaTR($I$1,CW18)</f>
        <v>45110</v>
      </c>
      <c r="CY18" s="16">
        <f t="shared" si="7"/>
        <v>45110</v>
      </c>
      <c r="CZ18" s="17">
        <f t="shared" si="15"/>
        <v>-0.44555800000000001</v>
      </c>
      <c r="DC18" t="s">
        <v>721</v>
      </c>
      <c r="DD18" t="s">
        <v>234</v>
      </c>
      <c r="DE18">
        <v>1.0113907289999999</v>
      </c>
      <c r="DH18" s="30" t="s">
        <v>921</v>
      </c>
      <c r="DI18" s="14">
        <f>[1]!FechaTR($I$1,DH18)</f>
        <v>45110</v>
      </c>
      <c r="DJ18" s="16">
        <f t="shared" si="19"/>
        <v>45110</v>
      </c>
      <c r="DK18" s="17">
        <f t="shared" si="18"/>
        <v>1.0113907289999999</v>
      </c>
      <c r="DN18" t="s">
        <v>721</v>
      </c>
      <c r="DO18" t="s">
        <v>237</v>
      </c>
      <c r="DP18">
        <v>-0.49864599999999998</v>
      </c>
      <c r="DS18" s="30" t="s">
        <v>921</v>
      </c>
      <c r="DT18" s="14">
        <f>[1]!FechaTR($I$1,DS18)</f>
        <v>45110</v>
      </c>
      <c r="DU18" s="16">
        <f t="shared" si="16"/>
        <v>45110</v>
      </c>
      <c r="DV18" s="17">
        <f t="shared" si="17"/>
        <v>-0.49864599999999998</v>
      </c>
    </row>
    <row r="19" spans="1:126" x14ac:dyDescent="0.25">
      <c r="A19" s="11"/>
      <c r="B19" s="13" t="s">
        <v>38</v>
      </c>
      <c r="C19" s="11">
        <v>-0.56243599999999994</v>
      </c>
      <c r="D19" s="11"/>
      <c r="E19" s="13" t="s">
        <v>89</v>
      </c>
      <c r="F19" s="11">
        <v>-0.54423199999999994</v>
      </c>
      <c r="G19" s="11"/>
      <c r="H19" s="13" t="s">
        <v>141</v>
      </c>
      <c r="I19" s="11">
        <v>-0.50905</v>
      </c>
      <c r="J19" s="11"/>
      <c r="K19" s="13" t="s">
        <v>193</v>
      </c>
      <c r="L19" s="11">
        <v>-0.47831399999999996</v>
      </c>
      <c r="M19" s="11"/>
      <c r="N19" s="13" t="s">
        <v>718</v>
      </c>
      <c r="O19" s="11">
        <v>-0.50253199999999998</v>
      </c>
      <c r="R19" t="s">
        <v>42</v>
      </c>
      <c r="S19" t="s">
        <v>234</v>
      </c>
      <c r="T19">
        <v>1.0137357890000001</v>
      </c>
      <c r="W19" s="30" t="s">
        <v>922</v>
      </c>
      <c r="X19" s="14">
        <f>[1]!FechaTR($I$1,W19)</f>
        <v>45201</v>
      </c>
      <c r="Y19" s="16">
        <f t="shared" si="0"/>
        <v>45201</v>
      </c>
      <c r="Z19" s="17">
        <f t="shared" si="8"/>
        <v>1.0137357890000001</v>
      </c>
      <c r="AC19" t="s">
        <v>42</v>
      </c>
      <c r="AD19" t="s">
        <v>237</v>
      </c>
      <c r="AE19">
        <v>-0.54036700000000004</v>
      </c>
      <c r="AH19" s="30" t="s">
        <v>922</v>
      </c>
      <c r="AI19" s="14">
        <f>[1]!FechaTR($I$1,AH19)</f>
        <v>45201</v>
      </c>
      <c r="AJ19" s="16">
        <f t="shared" si="1"/>
        <v>45201</v>
      </c>
      <c r="AK19" s="17">
        <f t="shared" si="9"/>
        <v>-0.54036700000000004</v>
      </c>
      <c r="AL19">
        <v>-0.56516</v>
      </c>
      <c r="AN19" s="6"/>
      <c r="AO19" t="s">
        <v>93</v>
      </c>
      <c r="AP19" t="s">
        <v>234</v>
      </c>
      <c r="AQ19">
        <v>1.013256503</v>
      </c>
      <c r="AT19" s="30" t="s">
        <v>922</v>
      </c>
      <c r="AU19" s="14">
        <f>[1]!FechaTR($I$1,AT19)</f>
        <v>45201</v>
      </c>
      <c r="AV19" s="16">
        <f t="shared" si="2"/>
        <v>45201</v>
      </c>
      <c r="AW19" s="17">
        <f t="shared" si="10"/>
        <v>1.013256503</v>
      </c>
      <c r="AZ19" t="s">
        <v>93</v>
      </c>
      <c r="BA19" t="s">
        <v>237</v>
      </c>
      <c r="BB19">
        <v>-0.52168499999999995</v>
      </c>
      <c r="BE19" s="30" t="s">
        <v>922</v>
      </c>
      <c r="BF19" s="14">
        <f>[1]!FechaTR($I$1,BE19)</f>
        <v>45201</v>
      </c>
      <c r="BG19" s="16">
        <f t="shared" si="3"/>
        <v>45201</v>
      </c>
      <c r="BH19" s="17">
        <f t="shared" si="11"/>
        <v>-0.52168499999999995</v>
      </c>
      <c r="BK19" t="s">
        <v>145</v>
      </c>
      <c r="BL19" t="s">
        <v>234</v>
      </c>
      <c r="BM19">
        <v>1.012116802</v>
      </c>
      <c r="BP19" s="30" t="s">
        <v>922</v>
      </c>
      <c r="BQ19" s="14">
        <f>[1]!FechaTR($I$1,BP19)</f>
        <v>45201</v>
      </c>
      <c r="BR19" s="16">
        <f t="shared" si="4"/>
        <v>45201</v>
      </c>
      <c r="BS19" s="17">
        <f t="shared" si="12"/>
        <v>1.012116802</v>
      </c>
      <c r="BV19" t="s">
        <v>145</v>
      </c>
      <c r="BW19" t="s">
        <v>237</v>
      </c>
      <c r="BX19">
        <v>-0.47721000000000002</v>
      </c>
      <c r="CA19" s="30" t="s">
        <v>922</v>
      </c>
      <c r="CB19" s="14">
        <f>[1]!FechaTR($I$1,CA19)</f>
        <v>45201</v>
      </c>
      <c r="CC19" s="16">
        <f t="shared" si="5"/>
        <v>45201</v>
      </c>
      <c r="CD19" s="17">
        <f t="shared" si="13"/>
        <v>-0.47721000000000002</v>
      </c>
      <c r="CG19" t="s">
        <v>197</v>
      </c>
      <c r="CH19" t="s">
        <v>234</v>
      </c>
      <c r="CI19">
        <v>1.0109505620000001</v>
      </c>
      <c r="CL19" s="30" t="s">
        <v>922</v>
      </c>
      <c r="CM19" s="14">
        <f>[1]!FechaTR($I$1,CL19)</f>
        <v>45201</v>
      </c>
      <c r="CN19" s="16">
        <f t="shared" si="6"/>
        <v>45201</v>
      </c>
      <c r="CO19" s="17">
        <f t="shared" si="14"/>
        <v>1.0109505620000001</v>
      </c>
      <c r="CR19" t="s">
        <v>197</v>
      </c>
      <c r="CS19" t="s">
        <v>237</v>
      </c>
      <c r="CT19">
        <v>-0.43162600000000001</v>
      </c>
      <c r="CW19" s="30" t="s">
        <v>922</v>
      </c>
      <c r="CX19" s="14">
        <f>[1]!FechaTR($I$1,CW19)</f>
        <v>45201</v>
      </c>
      <c r="CY19" s="16">
        <f t="shared" si="7"/>
        <v>45201</v>
      </c>
      <c r="CZ19" s="17">
        <f t="shared" si="15"/>
        <v>-0.43162600000000001</v>
      </c>
      <c r="DC19" t="s">
        <v>722</v>
      </c>
      <c r="DD19" t="s">
        <v>234</v>
      </c>
      <c r="DE19">
        <v>1.012502542</v>
      </c>
      <c r="DH19" s="30" t="s">
        <v>922</v>
      </c>
      <c r="DI19" s="14">
        <f>[1]!FechaTR($I$1,DH19)</f>
        <v>45201</v>
      </c>
      <c r="DJ19" s="16">
        <f t="shared" si="19"/>
        <v>45201</v>
      </c>
      <c r="DK19" s="17">
        <f t="shared" si="18"/>
        <v>1.012502542</v>
      </c>
      <c r="DN19" t="s">
        <v>722</v>
      </c>
      <c r="DO19" t="s">
        <v>237</v>
      </c>
      <c r="DP19">
        <v>-0.49226999999999999</v>
      </c>
      <c r="DS19" s="30" t="s">
        <v>922</v>
      </c>
      <c r="DT19" s="14">
        <f>[1]!FechaTR($I$1,DS19)</f>
        <v>45201</v>
      </c>
      <c r="DU19" s="16">
        <f t="shared" si="16"/>
        <v>45201</v>
      </c>
      <c r="DV19" s="17">
        <f t="shared" si="17"/>
        <v>-0.49226999999999999</v>
      </c>
    </row>
    <row r="20" spans="1:126" x14ac:dyDescent="0.25">
      <c r="A20" s="11"/>
      <c r="B20" s="13" t="s">
        <v>39</v>
      </c>
      <c r="C20" s="11">
        <v>-0.55987100000000001</v>
      </c>
      <c r="D20" s="11"/>
      <c r="E20" s="13" t="s">
        <v>90</v>
      </c>
      <c r="F20" s="11">
        <v>-0.54168899999999998</v>
      </c>
      <c r="G20" s="11"/>
      <c r="H20" s="13" t="s">
        <v>142</v>
      </c>
      <c r="I20" s="11">
        <v>-0.50387700000000002</v>
      </c>
      <c r="J20" s="11"/>
      <c r="K20" s="13" t="s">
        <v>194</v>
      </c>
      <c r="L20" s="11">
        <v>-0.46889999999999998</v>
      </c>
      <c r="M20" s="11"/>
      <c r="N20" s="13" t="s">
        <v>719</v>
      </c>
      <c r="O20" s="11">
        <v>-0.50262699999999993</v>
      </c>
      <c r="R20" t="s">
        <v>43</v>
      </c>
      <c r="S20" t="s">
        <v>234</v>
      </c>
      <c r="T20">
        <v>1.0148578100000001</v>
      </c>
      <c r="W20" s="30" t="s">
        <v>923</v>
      </c>
      <c r="X20" s="14">
        <f>[1]!FechaTR($I$1,W20)</f>
        <v>45293</v>
      </c>
      <c r="Y20" s="16">
        <f t="shared" si="0"/>
        <v>45293</v>
      </c>
      <c r="Z20" s="17">
        <f t="shared" si="8"/>
        <v>1.0148578100000001</v>
      </c>
      <c r="AC20" t="s">
        <v>43</v>
      </c>
      <c r="AD20" t="s">
        <v>237</v>
      </c>
      <c r="AE20">
        <v>-0.530003</v>
      </c>
      <c r="AH20" s="30" t="s">
        <v>923</v>
      </c>
      <c r="AI20" s="14">
        <f>[1]!FechaTR($I$1,AH20)</f>
        <v>45293</v>
      </c>
      <c r="AJ20" s="16">
        <f t="shared" si="1"/>
        <v>45293</v>
      </c>
      <c r="AK20" s="17">
        <f t="shared" si="9"/>
        <v>-0.530003</v>
      </c>
      <c r="AL20">
        <v>-0.56181199999999998</v>
      </c>
      <c r="AN20" s="6"/>
      <c r="AO20" t="s">
        <v>94</v>
      </c>
      <c r="AP20" t="s">
        <v>234</v>
      </c>
      <c r="AQ20">
        <v>1.01432133</v>
      </c>
      <c r="AT20" s="30" t="s">
        <v>923</v>
      </c>
      <c r="AU20" s="14">
        <f>[1]!FechaTR($I$1,AT20)</f>
        <v>45293</v>
      </c>
      <c r="AV20" s="16">
        <f t="shared" si="2"/>
        <v>45293</v>
      </c>
      <c r="AW20" s="17">
        <f t="shared" si="10"/>
        <v>1.01432133</v>
      </c>
      <c r="AZ20" t="s">
        <v>94</v>
      </c>
      <c r="BA20" t="s">
        <v>237</v>
      </c>
      <c r="BB20">
        <v>-0.51105</v>
      </c>
      <c r="BE20" s="30" t="s">
        <v>923</v>
      </c>
      <c r="BF20" s="14">
        <f>[1]!FechaTR($I$1,BE20)</f>
        <v>45293</v>
      </c>
      <c r="BG20" s="16">
        <f t="shared" si="3"/>
        <v>45293</v>
      </c>
      <c r="BH20" s="17">
        <f t="shared" si="11"/>
        <v>-0.51105</v>
      </c>
      <c r="BK20" t="s">
        <v>146</v>
      </c>
      <c r="BL20" t="s">
        <v>234</v>
      </c>
      <c r="BM20">
        <v>1.0130128629999999</v>
      </c>
      <c r="BP20" s="30" t="s">
        <v>923</v>
      </c>
      <c r="BQ20" s="14">
        <f>[1]!FechaTR($I$1,BP20)</f>
        <v>45293</v>
      </c>
      <c r="BR20" s="16">
        <f t="shared" si="4"/>
        <v>45293</v>
      </c>
      <c r="BS20" s="17">
        <f t="shared" si="12"/>
        <v>1.0130128629999999</v>
      </c>
      <c r="BV20" t="s">
        <v>146</v>
      </c>
      <c r="BW20" t="s">
        <v>237</v>
      </c>
      <c r="BX20">
        <v>-0.46476600000000001</v>
      </c>
      <c r="CA20" s="30" t="s">
        <v>923</v>
      </c>
      <c r="CB20" s="14">
        <f>[1]!FechaTR($I$1,CA20)</f>
        <v>45293</v>
      </c>
      <c r="CC20" s="16">
        <f t="shared" si="5"/>
        <v>45293</v>
      </c>
      <c r="CD20" s="17">
        <f t="shared" si="13"/>
        <v>-0.46476600000000001</v>
      </c>
      <c r="CG20" t="s">
        <v>198</v>
      </c>
      <c r="CH20" t="s">
        <v>234</v>
      </c>
      <c r="CI20">
        <v>1.011643276</v>
      </c>
      <c r="CL20" s="30" t="s">
        <v>923</v>
      </c>
      <c r="CM20" s="14">
        <f>[1]!FechaTR($I$1,CL20)</f>
        <v>45293</v>
      </c>
      <c r="CN20" s="16">
        <f t="shared" si="6"/>
        <v>45293</v>
      </c>
      <c r="CO20" s="17">
        <f t="shared" si="14"/>
        <v>1.011643276</v>
      </c>
      <c r="CR20" t="s">
        <v>198</v>
      </c>
      <c r="CS20" t="s">
        <v>237</v>
      </c>
      <c r="CT20">
        <v>-0.41623399999999999</v>
      </c>
      <c r="CW20" s="30" t="s">
        <v>923</v>
      </c>
      <c r="CX20" s="14">
        <f>[1]!FechaTR($I$1,CW20)</f>
        <v>45293</v>
      </c>
      <c r="CY20" s="16">
        <f t="shared" si="7"/>
        <v>45293</v>
      </c>
      <c r="CZ20" s="17">
        <f t="shared" si="15"/>
        <v>-0.41623399999999999</v>
      </c>
      <c r="DC20" t="s">
        <v>723</v>
      </c>
      <c r="DD20" t="s">
        <v>234</v>
      </c>
      <c r="DE20">
        <v>1.0135364760000001</v>
      </c>
      <c r="DH20" s="30" t="s">
        <v>923</v>
      </c>
      <c r="DI20" s="14">
        <f>[1]!FechaTR($I$1,DH20)</f>
        <v>45293</v>
      </c>
      <c r="DJ20" s="16">
        <f t="shared" si="19"/>
        <v>45293</v>
      </c>
      <c r="DK20" s="17">
        <f t="shared" si="18"/>
        <v>1.0135364760000001</v>
      </c>
      <c r="DN20" t="s">
        <v>723</v>
      </c>
      <c r="DO20" t="s">
        <v>237</v>
      </c>
      <c r="DP20">
        <v>-0.48329699999999998</v>
      </c>
      <c r="DS20" s="30" t="s">
        <v>923</v>
      </c>
      <c r="DT20" s="14">
        <f>[1]!FechaTR($I$1,DS20)</f>
        <v>45293</v>
      </c>
      <c r="DU20" s="16">
        <f t="shared" si="16"/>
        <v>45293</v>
      </c>
      <c r="DV20" s="17">
        <f t="shared" si="17"/>
        <v>-0.48329699999999998</v>
      </c>
    </row>
    <row r="21" spans="1:126" x14ac:dyDescent="0.25">
      <c r="A21" s="11"/>
      <c r="B21" s="13" t="s">
        <v>40</v>
      </c>
      <c r="C21" s="11">
        <v>-0.5554</v>
      </c>
      <c r="D21" s="11"/>
      <c r="E21" s="13" t="s">
        <v>91</v>
      </c>
      <c r="F21" s="11">
        <v>-0.53734399999999993</v>
      </c>
      <c r="G21" s="11"/>
      <c r="H21" s="13" t="s">
        <v>143</v>
      </c>
      <c r="I21" s="11">
        <v>-0.49694099999999997</v>
      </c>
      <c r="J21" s="11"/>
      <c r="K21" s="13" t="s">
        <v>195</v>
      </c>
      <c r="L21" s="11">
        <v>-0.45804599999999995</v>
      </c>
      <c r="M21" s="11"/>
      <c r="N21" s="13" t="s">
        <v>720</v>
      </c>
      <c r="O21" s="11">
        <v>-0.50076799999999999</v>
      </c>
      <c r="R21" t="s">
        <v>44</v>
      </c>
      <c r="S21" t="s">
        <v>234</v>
      </c>
      <c r="T21">
        <v>1.01584699</v>
      </c>
      <c r="W21" s="30" t="s">
        <v>924</v>
      </c>
      <c r="X21" s="14">
        <f>[1]!FechaTR($I$1,W21)</f>
        <v>45384</v>
      </c>
      <c r="Y21" s="16">
        <f t="shared" si="0"/>
        <v>45384</v>
      </c>
      <c r="Z21" s="17">
        <f t="shared" si="8"/>
        <v>1.01584699</v>
      </c>
      <c r="AC21" t="s">
        <v>44</v>
      </c>
      <c r="AD21" t="s">
        <v>237</v>
      </c>
      <c r="AE21">
        <v>-0.51893900000000004</v>
      </c>
      <c r="AH21" s="30" t="s">
        <v>924</v>
      </c>
      <c r="AI21" s="14">
        <f>[1]!FechaTR($I$1,AH21)</f>
        <v>45384</v>
      </c>
      <c r="AJ21" s="16">
        <f t="shared" si="1"/>
        <v>45384</v>
      </c>
      <c r="AK21" s="17">
        <f t="shared" si="9"/>
        <v>-0.51893900000000004</v>
      </c>
      <c r="AL21">
        <v>-0.55784800000000001</v>
      </c>
      <c r="AN21" s="6"/>
      <c r="AO21" t="s">
        <v>95</v>
      </c>
      <c r="AP21" t="s">
        <v>234</v>
      </c>
      <c r="AQ21">
        <v>1.015256758</v>
      </c>
      <c r="AT21" s="30" t="s">
        <v>924</v>
      </c>
      <c r="AU21" s="14">
        <f>[1]!FechaTR($I$1,AT21)</f>
        <v>45384</v>
      </c>
      <c r="AV21" s="16">
        <f t="shared" si="2"/>
        <v>45384</v>
      </c>
      <c r="AW21" s="17">
        <f t="shared" si="10"/>
        <v>1.015256758</v>
      </c>
      <c r="AZ21" t="s">
        <v>95</v>
      </c>
      <c r="BA21" t="s">
        <v>237</v>
      </c>
      <c r="BB21">
        <v>-0.49980400000000003</v>
      </c>
      <c r="BE21" s="30" t="s">
        <v>924</v>
      </c>
      <c r="BF21" s="14">
        <f>[1]!FechaTR($I$1,BE21)</f>
        <v>45384</v>
      </c>
      <c r="BG21" s="16">
        <f t="shared" si="3"/>
        <v>45384</v>
      </c>
      <c r="BH21" s="17">
        <f t="shared" si="11"/>
        <v>-0.49980400000000003</v>
      </c>
      <c r="BK21" t="s">
        <v>147</v>
      </c>
      <c r="BL21" t="s">
        <v>234</v>
      </c>
      <c r="BM21">
        <v>1.0137817840000001</v>
      </c>
      <c r="BP21" s="30" t="s">
        <v>924</v>
      </c>
      <c r="BQ21" s="14">
        <f>[1]!FechaTR($I$1,BP21)</f>
        <v>45384</v>
      </c>
      <c r="BR21" s="16">
        <f t="shared" si="4"/>
        <v>45384</v>
      </c>
      <c r="BS21" s="17">
        <f t="shared" si="12"/>
        <v>1.0137817840000001</v>
      </c>
      <c r="BV21" t="s">
        <v>147</v>
      </c>
      <c r="BW21" t="s">
        <v>237</v>
      </c>
      <c r="BX21">
        <v>-0.45192300000000002</v>
      </c>
      <c r="CA21" s="30" t="s">
        <v>924</v>
      </c>
      <c r="CB21" s="14">
        <f>[1]!FechaTR($I$1,CA21)</f>
        <v>45384</v>
      </c>
      <c r="CC21" s="16">
        <f t="shared" si="5"/>
        <v>45384</v>
      </c>
      <c r="CD21" s="17">
        <f t="shared" si="13"/>
        <v>-0.45192300000000002</v>
      </c>
      <c r="CG21" t="s">
        <v>199</v>
      </c>
      <c r="CH21" t="s">
        <v>234</v>
      </c>
      <c r="CI21">
        <v>1.0122072259999999</v>
      </c>
      <c r="CL21" s="30" t="s">
        <v>924</v>
      </c>
      <c r="CM21" s="14">
        <f>[1]!FechaTR($I$1,CL21)</f>
        <v>45384</v>
      </c>
      <c r="CN21" s="16">
        <f t="shared" si="6"/>
        <v>45384</v>
      </c>
      <c r="CO21" s="17">
        <f t="shared" si="14"/>
        <v>1.0122072259999999</v>
      </c>
      <c r="CR21" t="s">
        <v>199</v>
      </c>
      <c r="CS21" t="s">
        <v>237</v>
      </c>
      <c r="CT21">
        <v>-0.40070600000000001</v>
      </c>
      <c r="CW21" s="30" t="s">
        <v>924</v>
      </c>
      <c r="CX21" s="14">
        <f>[1]!FechaTR($I$1,CW21)</f>
        <v>45384</v>
      </c>
      <c r="CY21" s="16">
        <f t="shared" si="7"/>
        <v>45384</v>
      </c>
      <c r="CZ21" s="17">
        <f t="shared" si="15"/>
        <v>-0.40070600000000001</v>
      </c>
      <c r="DC21" t="s">
        <v>724</v>
      </c>
      <c r="DD21" t="s">
        <v>234</v>
      </c>
      <c r="DE21">
        <v>1.014458715</v>
      </c>
      <c r="DH21" s="30" t="s">
        <v>924</v>
      </c>
      <c r="DI21" s="14">
        <f>[1]!FechaTR($I$1,DH21)</f>
        <v>45384</v>
      </c>
      <c r="DJ21" s="16">
        <f t="shared" si="19"/>
        <v>45384</v>
      </c>
      <c r="DK21" s="17">
        <f t="shared" si="18"/>
        <v>1.014458715</v>
      </c>
      <c r="DN21" t="s">
        <v>724</v>
      </c>
      <c r="DO21" t="s">
        <v>237</v>
      </c>
      <c r="DP21">
        <v>-0.47390900000000002</v>
      </c>
      <c r="DS21" s="30" t="s">
        <v>924</v>
      </c>
      <c r="DT21" s="14">
        <f>[1]!FechaTR($I$1,DS21)</f>
        <v>45384</v>
      </c>
      <c r="DU21" s="16">
        <f t="shared" si="16"/>
        <v>45384</v>
      </c>
      <c r="DV21" s="17">
        <f t="shared" si="17"/>
        <v>-0.47390900000000002</v>
      </c>
    </row>
    <row r="22" spans="1:126" x14ac:dyDescent="0.25">
      <c r="A22" s="11"/>
      <c r="B22" s="13" t="s">
        <v>41</v>
      </c>
      <c r="C22" s="11">
        <v>-0.54884500000000003</v>
      </c>
      <c r="D22" s="11"/>
      <c r="E22" s="13" t="s">
        <v>92</v>
      </c>
      <c r="F22" s="11">
        <v>-0.53048200000000001</v>
      </c>
      <c r="G22" s="11"/>
      <c r="H22" s="13" t="s">
        <v>144</v>
      </c>
      <c r="I22" s="11">
        <v>-0.48796699999999998</v>
      </c>
      <c r="J22" s="11"/>
      <c r="K22" s="13" t="s">
        <v>196</v>
      </c>
      <c r="L22" s="11">
        <v>-0.44555799999999995</v>
      </c>
      <c r="M22" s="11"/>
      <c r="N22" s="13" t="s">
        <v>721</v>
      </c>
      <c r="O22" s="11">
        <v>-0.49864599999999998</v>
      </c>
      <c r="R22" t="s">
        <v>45</v>
      </c>
      <c r="S22" t="s">
        <v>234</v>
      </c>
      <c r="T22">
        <v>1.01673357</v>
      </c>
      <c r="W22" s="30" t="s">
        <v>925</v>
      </c>
      <c r="X22" s="14">
        <f>[1]!FechaTR($I$1,W22)</f>
        <v>45475</v>
      </c>
      <c r="Y22" s="16">
        <f t="shared" si="0"/>
        <v>45475</v>
      </c>
      <c r="Z22" s="17">
        <f t="shared" si="8"/>
        <v>1.01673357</v>
      </c>
      <c r="AC22" t="s">
        <v>45</v>
      </c>
      <c r="AD22" t="s">
        <v>237</v>
      </c>
      <c r="AE22">
        <v>-0.50602000000000003</v>
      </c>
      <c r="AH22" s="30" t="s">
        <v>925</v>
      </c>
      <c r="AI22" s="14">
        <f>[1]!FechaTR($I$1,AH22)</f>
        <v>45475</v>
      </c>
      <c r="AJ22" s="16">
        <f t="shared" si="1"/>
        <v>45475</v>
      </c>
      <c r="AK22" s="17">
        <f t="shared" si="9"/>
        <v>-0.50602000000000003</v>
      </c>
      <c r="AL22">
        <v>-0.55382699999999996</v>
      </c>
      <c r="AN22" s="6"/>
      <c r="AO22" t="s">
        <v>96</v>
      </c>
      <c r="AP22" t="s">
        <v>234</v>
      </c>
      <c r="AQ22">
        <v>1.0160923850000001</v>
      </c>
      <c r="AT22" s="30" t="s">
        <v>925</v>
      </c>
      <c r="AU22" s="14">
        <f>[1]!FechaTR($I$1,AT22)</f>
        <v>45475</v>
      </c>
      <c r="AV22" s="16">
        <f t="shared" si="2"/>
        <v>45475</v>
      </c>
      <c r="AW22" s="17">
        <f t="shared" si="10"/>
        <v>1.0160923850000001</v>
      </c>
      <c r="AZ22" t="s">
        <v>96</v>
      </c>
      <c r="BA22" t="s">
        <v>237</v>
      </c>
      <c r="BB22">
        <v>-0.48683100000000001</v>
      </c>
      <c r="BE22" s="30" t="s">
        <v>925</v>
      </c>
      <c r="BF22" s="14">
        <f>[1]!FechaTR($I$1,BE22)</f>
        <v>45475</v>
      </c>
      <c r="BG22" s="16">
        <f t="shared" si="3"/>
        <v>45475</v>
      </c>
      <c r="BH22" s="17">
        <f t="shared" si="11"/>
        <v>-0.48683100000000001</v>
      </c>
      <c r="BK22" t="s">
        <v>148</v>
      </c>
      <c r="BL22" t="s">
        <v>234</v>
      </c>
      <c r="BM22">
        <v>1.0144490049999999</v>
      </c>
      <c r="BP22" s="30" t="s">
        <v>925</v>
      </c>
      <c r="BQ22" s="14">
        <f>[1]!FechaTR($I$1,BP22)</f>
        <v>45475</v>
      </c>
      <c r="BR22" s="16">
        <f t="shared" si="4"/>
        <v>45475</v>
      </c>
      <c r="BS22" s="17">
        <f t="shared" si="12"/>
        <v>1.0144490049999999</v>
      </c>
      <c r="BV22" t="s">
        <v>148</v>
      </c>
      <c r="BW22" t="s">
        <v>237</v>
      </c>
      <c r="BX22">
        <v>-0.43757800000000002</v>
      </c>
      <c r="CA22" s="134" t="s">
        <v>925</v>
      </c>
      <c r="CB22" s="14">
        <f>[1]!FechaTR($I$1,CA22)</f>
        <v>45475</v>
      </c>
      <c r="CC22" s="16">
        <f t="shared" si="5"/>
        <v>45475</v>
      </c>
      <c r="CD22" s="17">
        <f t="shared" si="13"/>
        <v>-0.43757800000000002</v>
      </c>
      <c r="CG22" t="s">
        <v>200</v>
      </c>
      <c r="CH22" t="s">
        <v>234</v>
      </c>
      <c r="CI22">
        <v>1.0126623020000001</v>
      </c>
      <c r="CL22" s="30" t="s">
        <v>925</v>
      </c>
      <c r="CM22" s="14">
        <f>[1]!FechaTR($I$1,CL22)</f>
        <v>45475</v>
      </c>
      <c r="CN22" s="16">
        <f t="shared" si="6"/>
        <v>45475</v>
      </c>
      <c r="CO22" s="17">
        <f t="shared" si="14"/>
        <v>1.0126623020000001</v>
      </c>
      <c r="CR22" t="s">
        <v>200</v>
      </c>
      <c r="CS22" t="s">
        <v>237</v>
      </c>
      <c r="CT22">
        <v>-0.383911</v>
      </c>
      <c r="CW22" s="30" t="s">
        <v>925</v>
      </c>
      <c r="CX22" s="14">
        <f>[1]!FechaTR($I$1,CW22)</f>
        <v>45475</v>
      </c>
      <c r="CY22" s="16">
        <f t="shared" si="7"/>
        <v>45475</v>
      </c>
      <c r="CZ22" s="17">
        <f t="shared" si="15"/>
        <v>-0.383911</v>
      </c>
      <c r="DC22" t="s">
        <v>725</v>
      </c>
      <c r="DD22" t="s">
        <v>234</v>
      </c>
      <c r="DE22">
        <v>1.0153173950000001</v>
      </c>
      <c r="DH22" s="30" t="s">
        <v>925</v>
      </c>
      <c r="DI22" s="14">
        <f>[1]!FechaTR($I$1,DH22)</f>
        <v>45475</v>
      </c>
      <c r="DJ22" s="16">
        <f t="shared" si="19"/>
        <v>45475</v>
      </c>
      <c r="DK22" s="17">
        <f t="shared" si="18"/>
        <v>1.0153173950000001</v>
      </c>
      <c r="DN22" t="s">
        <v>725</v>
      </c>
      <c r="DO22" t="s">
        <v>237</v>
      </c>
      <c r="DP22">
        <v>-0.463617</v>
      </c>
      <c r="DS22" s="30" t="s">
        <v>925</v>
      </c>
      <c r="DT22" s="14">
        <f>[1]!FechaTR($I$1,DS22)</f>
        <v>45475</v>
      </c>
      <c r="DU22" s="16">
        <f t="shared" si="16"/>
        <v>45475</v>
      </c>
      <c r="DV22" s="17">
        <f t="shared" si="17"/>
        <v>-0.463617</v>
      </c>
    </row>
    <row r="23" spans="1:126" x14ac:dyDescent="0.25">
      <c r="A23" s="11"/>
      <c r="B23" s="13" t="s">
        <v>42</v>
      </c>
      <c r="C23" s="11">
        <v>-0.54036699999999993</v>
      </c>
      <c r="D23" s="11"/>
      <c r="E23" s="13" t="s">
        <v>93</v>
      </c>
      <c r="F23" s="11">
        <v>-0.52168499999999995</v>
      </c>
      <c r="G23" s="11"/>
      <c r="H23" s="13" t="s">
        <v>145</v>
      </c>
      <c r="I23" s="11">
        <v>-0.47720999999999997</v>
      </c>
      <c r="J23" s="11"/>
      <c r="K23" s="13" t="s">
        <v>197</v>
      </c>
      <c r="L23" s="11">
        <v>-0.43162599999999995</v>
      </c>
      <c r="M23" s="11"/>
      <c r="N23" s="13" t="s">
        <v>722</v>
      </c>
      <c r="O23" s="11">
        <v>-0.49226999999999999</v>
      </c>
      <c r="R23" t="s">
        <v>46</v>
      </c>
      <c r="S23" t="s">
        <v>234</v>
      </c>
      <c r="T23">
        <v>1.017515795</v>
      </c>
      <c r="W23" s="30" t="s">
        <v>926</v>
      </c>
      <c r="X23" s="14">
        <f>[1]!FechaTR($I$1,W23)</f>
        <v>45567</v>
      </c>
      <c r="Y23" s="16">
        <f t="shared" si="0"/>
        <v>45567</v>
      </c>
      <c r="Z23" s="17">
        <f t="shared" si="8"/>
        <v>1.017515795</v>
      </c>
      <c r="AC23" t="s">
        <v>46</v>
      </c>
      <c r="AD23" t="s">
        <v>237</v>
      </c>
      <c r="AE23">
        <v>-0.49200899999999997</v>
      </c>
      <c r="AH23" s="30" t="s">
        <v>926</v>
      </c>
      <c r="AI23" s="14">
        <f>[1]!FechaTR($I$1,AH23)</f>
        <v>45567</v>
      </c>
      <c r="AJ23" s="16">
        <f t="shared" si="1"/>
        <v>45567</v>
      </c>
      <c r="AK23" s="17">
        <f t="shared" si="9"/>
        <v>-0.49200899999999997</v>
      </c>
      <c r="AL23">
        <v>-0.548898</v>
      </c>
      <c r="AN23" s="6"/>
      <c r="AO23" t="s">
        <v>97</v>
      </c>
      <c r="AP23" t="s">
        <v>234</v>
      </c>
      <c r="AQ23">
        <v>1.0168255399999999</v>
      </c>
      <c r="AT23" s="30" t="s">
        <v>926</v>
      </c>
      <c r="AU23" s="14">
        <f>[1]!FechaTR($I$1,AT23)</f>
        <v>45567</v>
      </c>
      <c r="AV23" s="16">
        <f t="shared" si="2"/>
        <v>45567</v>
      </c>
      <c r="AW23" s="17">
        <f t="shared" si="10"/>
        <v>1.0168255399999999</v>
      </c>
      <c r="AZ23" t="s">
        <v>97</v>
      </c>
      <c r="BA23" t="s">
        <v>237</v>
      </c>
      <c r="BB23">
        <v>-0.47282600000000002</v>
      </c>
      <c r="BE23" s="30" t="s">
        <v>926</v>
      </c>
      <c r="BF23" s="14">
        <f>[1]!FechaTR($I$1,BE23)</f>
        <v>45567</v>
      </c>
      <c r="BG23" s="16">
        <f t="shared" si="3"/>
        <v>45567</v>
      </c>
      <c r="BH23" s="17">
        <f t="shared" si="11"/>
        <v>-0.47282600000000002</v>
      </c>
      <c r="BK23" t="s">
        <v>149</v>
      </c>
      <c r="BL23" t="s">
        <v>234</v>
      </c>
      <c r="BM23">
        <v>1.0150109039999999</v>
      </c>
      <c r="BP23" s="30" t="s">
        <v>926</v>
      </c>
      <c r="BQ23" s="14">
        <f>[1]!FechaTR($I$1,BP23)</f>
        <v>45567</v>
      </c>
      <c r="BR23" s="16">
        <f t="shared" si="4"/>
        <v>45567</v>
      </c>
      <c r="BS23" s="17">
        <f t="shared" si="12"/>
        <v>1.0150109039999999</v>
      </c>
      <c r="BV23" t="s">
        <v>149</v>
      </c>
      <c r="BW23" t="s">
        <v>237</v>
      </c>
      <c r="BX23">
        <v>-0.422317</v>
      </c>
      <c r="CA23" s="30" t="s">
        <v>926</v>
      </c>
      <c r="CB23" s="14">
        <f>[1]!FechaTR($I$1,CA23)</f>
        <v>45567</v>
      </c>
      <c r="CC23" s="16">
        <f t="shared" si="5"/>
        <v>45567</v>
      </c>
      <c r="CD23" s="17">
        <f t="shared" si="13"/>
        <v>-0.422317</v>
      </c>
      <c r="CG23" t="s">
        <v>201</v>
      </c>
      <c r="CH23" t="s">
        <v>234</v>
      </c>
      <c r="CI23">
        <v>1.0130079999999999</v>
      </c>
      <c r="CL23" s="30" t="s">
        <v>926</v>
      </c>
      <c r="CM23" s="14">
        <f>[1]!FechaTR($I$1,CL23)</f>
        <v>45567</v>
      </c>
      <c r="CN23" s="16">
        <f t="shared" si="6"/>
        <v>45567</v>
      </c>
      <c r="CO23" s="17">
        <f t="shared" si="14"/>
        <v>1.0130079999999999</v>
      </c>
      <c r="CR23" t="s">
        <v>201</v>
      </c>
      <c r="CS23" t="s">
        <v>237</v>
      </c>
      <c r="CT23">
        <v>-0.36643199999999998</v>
      </c>
      <c r="CW23" s="30" t="s">
        <v>926</v>
      </c>
      <c r="CX23" s="14">
        <f>[1]!FechaTR($I$1,CW23)</f>
        <v>45567</v>
      </c>
      <c r="CY23" s="16">
        <f t="shared" si="7"/>
        <v>45567</v>
      </c>
      <c r="CZ23" s="17">
        <f t="shared" si="15"/>
        <v>-0.36643199999999998</v>
      </c>
      <c r="DC23" t="s">
        <v>726</v>
      </c>
      <c r="DD23" t="s">
        <v>234</v>
      </c>
      <c r="DE23">
        <v>1.0161049049999999</v>
      </c>
      <c r="DH23" s="30" t="s">
        <v>926</v>
      </c>
      <c r="DI23" s="14">
        <f>[1]!FechaTR($I$1,DH23)</f>
        <v>45567</v>
      </c>
      <c r="DJ23" s="16">
        <f t="shared" si="19"/>
        <v>45567</v>
      </c>
      <c r="DK23" s="17">
        <f t="shared" si="18"/>
        <v>1.0161049049999999</v>
      </c>
      <c r="DN23" t="s">
        <v>726</v>
      </c>
      <c r="DO23" t="s">
        <v>237</v>
      </c>
      <c r="DP23">
        <v>-0.45278200000000002</v>
      </c>
      <c r="DS23" s="30" t="s">
        <v>926</v>
      </c>
      <c r="DT23" s="14">
        <f>[1]!FechaTR($I$1,DS23)</f>
        <v>45567</v>
      </c>
      <c r="DU23" s="16">
        <f t="shared" si="16"/>
        <v>45567</v>
      </c>
      <c r="DV23" s="17">
        <f t="shared" si="17"/>
        <v>-0.45278200000000002</v>
      </c>
    </row>
    <row r="24" spans="1:126" x14ac:dyDescent="0.25">
      <c r="A24" s="11"/>
      <c r="B24" s="13" t="s">
        <v>43</v>
      </c>
      <c r="C24" s="11">
        <v>-0.530003</v>
      </c>
      <c r="D24" s="11"/>
      <c r="E24" s="13" t="s">
        <v>94</v>
      </c>
      <c r="F24" s="11">
        <v>-0.51105</v>
      </c>
      <c r="G24" s="11"/>
      <c r="H24" s="13" t="s">
        <v>146</v>
      </c>
      <c r="I24" s="11">
        <v>-0.46476599999999996</v>
      </c>
      <c r="J24" s="11"/>
      <c r="K24" s="13" t="s">
        <v>198</v>
      </c>
      <c r="L24" s="11">
        <v>-0.41623399999999999</v>
      </c>
      <c r="M24" s="11"/>
      <c r="N24" s="13" t="s">
        <v>723</v>
      </c>
      <c r="O24" s="11">
        <v>-0.48329699999999998</v>
      </c>
      <c r="R24" t="s">
        <v>47</v>
      </c>
      <c r="S24" t="s">
        <v>234</v>
      </c>
      <c r="T24">
        <v>1.0181932359999999</v>
      </c>
      <c r="W24" s="30" t="s">
        <v>927</v>
      </c>
      <c r="X24" s="14">
        <f>[1]!FechaTR($I$1,W24)</f>
        <v>45659</v>
      </c>
      <c r="Y24" s="16">
        <f t="shared" si="0"/>
        <v>45659</v>
      </c>
      <c r="Z24" s="17">
        <f t="shared" si="8"/>
        <v>1.0181932359999999</v>
      </c>
      <c r="AC24" t="s">
        <v>47</v>
      </c>
      <c r="AD24" t="s">
        <v>237</v>
      </c>
      <c r="AE24">
        <v>-0.47711700000000001</v>
      </c>
      <c r="AH24" s="30" t="s">
        <v>927</v>
      </c>
      <c r="AI24" s="14">
        <f>[1]!FechaTR($I$1,AH24)</f>
        <v>45659</v>
      </c>
      <c r="AJ24" s="16">
        <f t="shared" si="1"/>
        <v>45659</v>
      </c>
      <c r="AK24" s="17">
        <f t="shared" si="9"/>
        <v>-0.47711700000000001</v>
      </c>
      <c r="AL24">
        <v>-0.54349999999999998</v>
      </c>
      <c r="AN24" s="6"/>
      <c r="AO24" t="s">
        <v>98</v>
      </c>
      <c r="AP24" t="s">
        <v>234</v>
      </c>
      <c r="AQ24">
        <v>1.01745435</v>
      </c>
      <c r="AT24" s="30" t="s">
        <v>927</v>
      </c>
      <c r="AU24" s="14">
        <f>[1]!FechaTR($I$1,AT24)</f>
        <v>45659</v>
      </c>
      <c r="AV24" s="16">
        <f t="shared" si="2"/>
        <v>45659</v>
      </c>
      <c r="AW24" s="17">
        <f t="shared" si="10"/>
        <v>1.01745435</v>
      </c>
      <c r="AZ24" t="s">
        <v>98</v>
      </c>
      <c r="BA24" t="s">
        <v>237</v>
      </c>
      <c r="BB24">
        <v>-0.457951</v>
      </c>
      <c r="BE24" s="30" t="s">
        <v>927</v>
      </c>
      <c r="BF24" s="14">
        <f>[1]!FechaTR($I$1,BE24)</f>
        <v>45659</v>
      </c>
      <c r="BG24" s="16">
        <f t="shared" si="3"/>
        <v>45659</v>
      </c>
      <c r="BH24" s="17">
        <f t="shared" si="11"/>
        <v>-0.457951</v>
      </c>
      <c r="BK24" t="s">
        <v>150</v>
      </c>
      <c r="BL24" t="s">
        <v>234</v>
      </c>
      <c r="BM24">
        <v>1.0154641250000001</v>
      </c>
      <c r="BP24" s="30" t="s">
        <v>927</v>
      </c>
      <c r="BQ24" s="14">
        <f>[1]!FechaTR($I$1,BP24)</f>
        <v>45659</v>
      </c>
      <c r="BR24" s="16">
        <f t="shared" si="4"/>
        <v>45659</v>
      </c>
      <c r="BS24" s="17">
        <f t="shared" si="12"/>
        <v>1.0154641250000001</v>
      </c>
      <c r="BV24" t="s">
        <v>150</v>
      </c>
      <c r="BW24" t="s">
        <v>237</v>
      </c>
      <c r="BX24">
        <v>-0.40623700000000001</v>
      </c>
      <c r="CA24" s="30" t="s">
        <v>927</v>
      </c>
      <c r="CB24" s="14">
        <f>[1]!FechaTR($I$1,CA24)</f>
        <v>45659</v>
      </c>
      <c r="CC24" s="16">
        <f t="shared" si="5"/>
        <v>45659</v>
      </c>
      <c r="CD24" s="17">
        <f t="shared" si="13"/>
        <v>-0.40623700000000001</v>
      </c>
      <c r="CG24" t="s">
        <v>202</v>
      </c>
      <c r="CH24" t="s">
        <v>234</v>
      </c>
      <c r="CI24">
        <v>1.0132446639999999</v>
      </c>
      <c r="CL24" s="30" t="s">
        <v>927</v>
      </c>
      <c r="CM24" s="14">
        <f>[1]!FechaTR($I$1,CL24)</f>
        <v>45659</v>
      </c>
      <c r="CN24" s="16">
        <f t="shared" si="6"/>
        <v>45659</v>
      </c>
      <c r="CO24" s="17">
        <f t="shared" si="14"/>
        <v>1.0132446639999999</v>
      </c>
      <c r="CR24" t="s">
        <v>202</v>
      </c>
      <c r="CS24" t="s">
        <v>237</v>
      </c>
      <c r="CT24">
        <v>-0.34841499999999997</v>
      </c>
      <c r="CW24" s="30" t="s">
        <v>927</v>
      </c>
      <c r="CX24" s="14">
        <f>[1]!FechaTR($I$1,CW24)</f>
        <v>45659</v>
      </c>
      <c r="CY24" s="16">
        <f t="shared" si="7"/>
        <v>45659</v>
      </c>
      <c r="CZ24" s="17">
        <f t="shared" si="15"/>
        <v>-0.34841499999999997</v>
      </c>
      <c r="DC24" t="s">
        <v>727</v>
      </c>
      <c r="DD24" t="s">
        <v>234</v>
      </c>
      <c r="DE24">
        <v>1.01680832</v>
      </c>
      <c r="DH24" s="30" t="s">
        <v>927</v>
      </c>
      <c r="DI24" s="14">
        <f>[1]!FechaTR($I$1,DH24)</f>
        <v>45659</v>
      </c>
      <c r="DJ24" s="16">
        <f t="shared" si="19"/>
        <v>45659</v>
      </c>
      <c r="DK24" s="17">
        <f t="shared" si="18"/>
        <v>1.01680832</v>
      </c>
      <c r="DN24" t="s">
        <v>727</v>
      </c>
      <c r="DO24" t="s">
        <v>237</v>
      </c>
      <c r="DP24">
        <v>-0.44117899999999999</v>
      </c>
      <c r="DS24" s="30" t="s">
        <v>927</v>
      </c>
      <c r="DT24" s="14">
        <f>[1]!FechaTR($I$1,DS24)</f>
        <v>45659</v>
      </c>
      <c r="DU24" s="16">
        <f t="shared" si="16"/>
        <v>45659</v>
      </c>
      <c r="DV24" s="17">
        <f t="shared" si="17"/>
        <v>-0.44117899999999999</v>
      </c>
    </row>
    <row r="25" spans="1:126" x14ac:dyDescent="0.25">
      <c r="A25" s="11"/>
      <c r="B25" s="13" t="s">
        <v>44</v>
      </c>
      <c r="C25" s="11">
        <v>-0.51893899999999993</v>
      </c>
      <c r="D25" s="11"/>
      <c r="E25" s="13" t="s">
        <v>95</v>
      </c>
      <c r="F25" s="11">
        <v>-0.49980399999999997</v>
      </c>
      <c r="G25" s="11"/>
      <c r="H25" s="13" t="s">
        <v>147</v>
      </c>
      <c r="I25" s="11">
        <v>-0.45192299999999996</v>
      </c>
      <c r="J25" s="11"/>
      <c r="K25" s="13" t="s">
        <v>199</v>
      </c>
      <c r="L25" s="11">
        <v>-0.40070600000000001</v>
      </c>
      <c r="M25" s="11"/>
      <c r="N25" s="13" t="s">
        <v>724</v>
      </c>
      <c r="O25" s="11">
        <v>-0.47390899999999997</v>
      </c>
      <c r="R25" t="s">
        <v>48</v>
      </c>
      <c r="S25" t="s">
        <v>234</v>
      </c>
      <c r="T25">
        <v>1.018765465</v>
      </c>
      <c r="W25" s="30" t="s">
        <v>928</v>
      </c>
      <c r="X25" s="14">
        <f>[1]!FechaTR($I$1,W25)</f>
        <v>45749</v>
      </c>
      <c r="Y25" s="16">
        <f t="shared" si="0"/>
        <v>45749</v>
      </c>
      <c r="Z25" s="17">
        <f t="shared" si="8"/>
        <v>1.018765465</v>
      </c>
      <c r="AC25" t="s">
        <v>48</v>
      </c>
      <c r="AD25" t="s">
        <v>237</v>
      </c>
      <c r="AE25">
        <v>-0.461503</v>
      </c>
      <c r="AH25" s="30" t="s">
        <v>928</v>
      </c>
      <c r="AI25" s="14">
        <f>[1]!FechaTR($I$1,AH25)</f>
        <v>45749</v>
      </c>
      <c r="AJ25" s="16">
        <f t="shared" si="1"/>
        <v>45749</v>
      </c>
      <c r="AK25" s="17">
        <f t="shared" si="9"/>
        <v>-0.461503</v>
      </c>
      <c r="AL25">
        <v>-0.53807400000000005</v>
      </c>
      <c r="AN25" s="6"/>
      <c r="AO25" t="s">
        <v>99</v>
      </c>
      <c r="AP25" t="s">
        <v>234</v>
      </c>
      <c r="AQ25">
        <v>1.0179769409999999</v>
      </c>
      <c r="AT25" s="30" t="s">
        <v>928</v>
      </c>
      <c r="AU25" s="14">
        <f>[1]!FechaTR($I$1,AT25)</f>
        <v>45749</v>
      </c>
      <c r="AV25" s="16">
        <f t="shared" si="2"/>
        <v>45749</v>
      </c>
      <c r="AW25" s="17">
        <f t="shared" si="10"/>
        <v>1.0179769409999999</v>
      </c>
      <c r="AZ25" t="s">
        <v>99</v>
      </c>
      <c r="BA25" t="s">
        <v>237</v>
      </c>
      <c r="BB25">
        <v>-0.44232500000000002</v>
      </c>
      <c r="BE25" s="30" t="s">
        <v>928</v>
      </c>
      <c r="BF25" s="14">
        <f>[1]!FechaTR($I$1,BE25)</f>
        <v>45749</v>
      </c>
      <c r="BG25" s="16">
        <f t="shared" si="3"/>
        <v>45749</v>
      </c>
      <c r="BH25" s="17">
        <f t="shared" si="11"/>
        <v>-0.44232500000000002</v>
      </c>
      <c r="BK25" t="s">
        <v>151</v>
      </c>
      <c r="BL25" t="s">
        <v>234</v>
      </c>
      <c r="BM25">
        <v>1.0158053170000001</v>
      </c>
      <c r="BP25" s="30" t="s">
        <v>928</v>
      </c>
      <c r="BQ25" s="14">
        <f>[1]!FechaTR($I$1,BP25)</f>
        <v>45749</v>
      </c>
      <c r="BR25" s="16">
        <f t="shared" si="4"/>
        <v>45749</v>
      </c>
      <c r="BS25" s="17">
        <f t="shared" si="12"/>
        <v>1.0158053170000001</v>
      </c>
      <c r="BV25" t="s">
        <v>151</v>
      </c>
      <c r="BW25" t="s">
        <v>237</v>
      </c>
      <c r="BX25">
        <v>-0.38941199999999998</v>
      </c>
      <c r="CA25" s="30" t="s">
        <v>928</v>
      </c>
      <c r="CB25" s="14">
        <f>[1]!FechaTR($I$1,CA25)</f>
        <v>45749</v>
      </c>
      <c r="CC25" s="16">
        <f t="shared" si="5"/>
        <v>45749</v>
      </c>
      <c r="CD25" s="17">
        <f t="shared" si="13"/>
        <v>-0.38941199999999998</v>
      </c>
      <c r="CG25" t="s">
        <v>203</v>
      </c>
      <c r="CH25" t="s">
        <v>234</v>
      </c>
      <c r="CI25">
        <v>1.0133726380000001</v>
      </c>
      <c r="CL25" s="30" t="s">
        <v>928</v>
      </c>
      <c r="CM25" s="14">
        <f>[1]!FechaTR($I$1,CL25)</f>
        <v>45749</v>
      </c>
      <c r="CN25" s="16">
        <f t="shared" si="6"/>
        <v>45749</v>
      </c>
      <c r="CO25" s="17">
        <f t="shared" si="14"/>
        <v>1.0133726380000001</v>
      </c>
      <c r="CR25" t="s">
        <v>203</v>
      </c>
      <c r="CS25" t="s">
        <v>237</v>
      </c>
      <c r="CT25">
        <v>-0.32996999999999999</v>
      </c>
      <c r="CW25" s="30" t="s">
        <v>928</v>
      </c>
      <c r="CX25" s="14">
        <f>[1]!FechaTR($I$1,CW25)</f>
        <v>45749</v>
      </c>
      <c r="CY25" s="16">
        <f t="shared" si="7"/>
        <v>45749</v>
      </c>
      <c r="CZ25" s="17">
        <f t="shared" si="15"/>
        <v>-0.32996999999999999</v>
      </c>
      <c r="DC25" t="s">
        <v>728</v>
      </c>
      <c r="DD25" t="s">
        <v>234</v>
      </c>
      <c r="DE25">
        <v>1.017414711</v>
      </c>
      <c r="DH25" s="30" t="s">
        <v>928</v>
      </c>
      <c r="DI25" s="14">
        <f>[1]!FechaTR($I$1,DH25)</f>
        <v>45749</v>
      </c>
      <c r="DJ25" s="16">
        <f t="shared" si="19"/>
        <v>45749</v>
      </c>
      <c r="DK25" s="17">
        <f t="shared" si="18"/>
        <v>1.017414711</v>
      </c>
      <c r="DN25" t="s">
        <v>728</v>
      </c>
      <c r="DO25" t="s">
        <v>237</v>
      </c>
      <c r="DP25">
        <v>-0.42863899999999999</v>
      </c>
      <c r="DS25" s="30" t="s">
        <v>928</v>
      </c>
      <c r="DT25" s="14">
        <f>[1]!FechaTR($I$1,DS25)</f>
        <v>45749</v>
      </c>
      <c r="DU25" s="16">
        <f t="shared" si="16"/>
        <v>45749</v>
      </c>
      <c r="DV25" s="17">
        <f t="shared" si="17"/>
        <v>-0.42863899999999999</v>
      </c>
    </row>
    <row r="26" spans="1:126" x14ac:dyDescent="0.25">
      <c r="A26" s="11"/>
      <c r="B26" s="13" t="s">
        <v>45</v>
      </c>
      <c r="C26" s="11">
        <v>-0.50602000000000003</v>
      </c>
      <c r="D26" s="11"/>
      <c r="E26" s="13" t="s">
        <v>96</v>
      </c>
      <c r="F26" s="11">
        <v>-0.48683099999999996</v>
      </c>
      <c r="G26" s="11"/>
      <c r="H26" s="13" t="s">
        <v>148</v>
      </c>
      <c r="I26" s="11">
        <v>-0.43757799999999997</v>
      </c>
      <c r="J26" s="11"/>
      <c r="K26" s="13" t="s">
        <v>200</v>
      </c>
      <c r="L26" s="11">
        <v>-0.383911</v>
      </c>
      <c r="M26" s="11"/>
      <c r="N26" s="13" t="s">
        <v>725</v>
      </c>
      <c r="O26" s="11">
        <v>-0.463617</v>
      </c>
      <c r="R26" t="s">
        <v>49</v>
      </c>
      <c r="S26" t="s">
        <v>234</v>
      </c>
      <c r="T26">
        <v>1.0192311759999999</v>
      </c>
      <c r="W26" s="30" t="s">
        <v>929</v>
      </c>
      <c r="X26" s="14">
        <f>[1]!FechaTR($I$1,W26)</f>
        <v>45840</v>
      </c>
      <c r="Y26" s="16">
        <f t="shared" si="0"/>
        <v>45840</v>
      </c>
      <c r="Z26" s="17">
        <f t="shared" si="8"/>
        <v>1.0192311759999999</v>
      </c>
      <c r="AC26" t="s">
        <v>49</v>
      </c>
      <c r="AD26" t="s">
        <v>237</v>
      </c>
      <c r="AE26">
        <v>-0.445266</v>
      </c>
      <c r="AH26" s="30" t="s">
        <v>929</v>
      </c>
      <c r="AI26" s="14">
        <f>[1]!FechaTR($I$1,AH26)</f>
        <v>45840</v>
      </c>
      <c r="AJ26" s="16">
        <f t="shared" si="1"/>
        <v>45840</v>
      </c>
      <c r="AK26" s="17">
        <f t="shared" si="9"/>
        <v>-0.445266</v>
      </c>
      <c r="AL26">
        <v>-0.53246199999999999</v>
      </c>
      <c r="AN26" s="6"/>
      <c r="AO26" t="s">
        <v>100</v>
      </c>
      <c r="AP26" t="s">
        <v>234</v>
      </c>
      <c r="AQ26">
        <v>1.018391177</v>
      </c>
      <c r="AT26" s="30" t="s">
        <v>929</v>
      </c>
      <c r="AU26" s="14">
        <f>[1]!FechaTR($I$1,AT26)</f>
        <v>45840</v>
      </c>
      <c r="AV26" s="16">
        <f t="shared" si="2"/>
        <v>45840</v>
      </c>
      <c r="AW26" s="17">
        <f t="shared" si="10"/>
        <v>1.018391177</v>
      </c>
      <c r="AZ26" t="s">
        <v>100</v>
      </c>
      <c r="BA26" t="s">
        <v>237</v>
      </c>
      <c r="BB26">
        <v>-0.426035</v>
      </c>
      <c r="BE26" s="30" t="s">
        <v>929</v>
      </c>
      <c r="BF26" s="14">
        <f>[1]!FechaTR($I$1,BE26)</f>
        <v>45840</v>
      </c>
      <c r="BG26" s="16">
        <f t="shared" si="3"/>
        <v>45840</v>
      </c>
      <c r="BH26" s="17">
        <f t="shared" si="11"/>
        <v>-0.426035</v>
      </c>
      <c r="BK26" t="s">
        <v>152</v>
      </c>
      <c r="BL26" t="s">
        <v>234</v>
      </c>
      <c r="BM26">
        <v>1.0160319019999999</v>
      </c>
      <c r="BP26" s="30" t="s">
        <v>929</v>
      </c>
      <c r="BQ26" s="14">
        <f>[1]!FechaTR($I$1,BP26)</f>
        <v>45840</v>
      </c>
      <c r="BR26" s="16">
        <f t="shared" si="4"/>
        <v>45840</v>
      </c>
      <c r="BS26" s="17">
        <f t="shared" si="12"/>
        <v>1.0160319019999999</v>
      </c>
      <c r="BV26" t="s">
        <v>152</v>
      </c>
      <c r="BW26" t="s">
        <v>237</v>
      </c>
      <c r="BX26">
        <v>-0.371915</v>
      </c>
      <c r="CA26" s="30" t="s">
        <v>929</v>
      </c>
      <c r="CB26" s="14">
        <f>[1]!FechaTR($I$1,CA26)</f>
        <v>45840</v>
      </c>
      <c r="CC26" s="16">
        <f t="shared" si="5"/>
        <v>45840</v>
      </c>
      <c r="CD26" s="17">
        <f t="shared" si="13"/>
        <v>-0.371915</v>
      </c>
      <c r="CG26" t="s">
        <v>204</v>
      </c>
      <c r="CH26" t="s">
        <v>234</v>
      </c>
      <c r="CI26">
        <v>1.0133919549999999</v>
      </c>
      <c r="CL26" s="30" t="s">
        <v>929</v>
      </c>
      <c r="CM26" s="14">
        <f>[1]!FechaTR($I$1,CL26)</f>
        <v>45840</v>
      </c>
      <c r="CN26" s="16">
        <f t="shared" si="6"/>
        <v>45840</v>
      </c>
      <c r="CO26" s="17">
        <f t="shared" si="14"/>
        <v>1.0133919549999999</v>
      </c>
      <c r="CR26" t="s">
        <v>204</v>
      </c>
      <c r="CS26" t="s">
        <v>237</v>
      </c>
      <c r="CT26">
        <v>-0.311172</v>
      </c>
      <c r="CW26" s="30" t="s">
        <v>929</v>
      </c>
      <c r="CX26" s="14">
        <f>[1]!FechaTR($I$1,CW26)</f>
        <v>45840</v>
      </c>
      <c r="CY26" s="16">
        <f t="shared" si="7"/>
        <v>45840</v>
      </c>
      <c r="CZ26" s="17">
        <f t="shared" si="15"/>
        <v>-0.311172</v>
      </c>
      <c r="DC26" t="s">
        <v>729</v>
      </c>
      <c r="DD26" t="s">
        <v>234</v>
      </c>
      <c r="DE26">
        <v>1.017913088</v>
      </c>
      <c r="DH26" s="30" t="s">
        <v>929</v>
      </c>
      <c r="DI26" s="14">
        <f>[1]!FechaTR($I$1,DH26)</f>
        <v>45840</v>
      </c>
      <c r="DJ26" s="16">
        <f t="shared" si="19"/>
        <v>45840</v>
      </c>
      <c r="DK26" s="17">
        <f t="shared" si="18"/>
        <v>1.017913088</v>
      </c>
      <c r="DN26" t="s">
        <v>729</v>
      </c>
      <c r="DO26" t="s">
        <v>237</v>
      </c>
      <c r="DP26">
        <v>-0.41508</v>
      </c>
      <c r="DS26" s="30" t="s">
        <v>929</v>
      </c>
      <c r="DT26" s="14">
        <f>[1]!FechaTR($I$1,DS26)</f>
        <v>45840</v>
      </c>
      <c r="DU26" s="16">
        <f t="shared" si="16"/>
        <v>45840</v>
      </c>
      <c r="DV26" s="17">
        <f t="shared" si="17"/>
        <v>-0.41508</v>
      </c>
    </row>
    <row r="27" spans="1:126" x14ac:dyDescent="0.25">
      <c r="A27" s="11"/>
      <c r="B27" s="13" t="s">
        <v>46</v>
      </c>
      <c r="C27" s="11">
        <v>-0.49200899999999997</v>
      </c>
      <c r="D27" s="11"/>
      <c r="E27" s="13" t="s">
        <v>97</v>
      </c>
      <c r="F27" s="11">
        <v>-0.47282599999999997</v>
      </c>
      <c r="G27" s="11"/>
      <c r="H27" s="13" t="s">
        <v>149</v>
      </c>
      <c r="I27" s="11">
        <v>-0.422317</v>
      </c>
      <c r="J27" s="11"/>
      <c r="K27" s="13" t="s">
        <v>201</v>
      </c>
      <c r="L27" s="11">
        <v>-0.36643199999999998</v>
      </c>
      <c r="M27" s="11"/>
      <c r="N27" s="13" t="s">
        <v>726</v>
      </c>
      <c r="O27" s="11">
        <v>-0.45278199999999996</v>
      </c>
      <c r="R27" t="s">
        <v>50</v>
      </c>
      <c r="S27" t="s">
        <v>234</v>
      </c>
      <c r="T27">
        <v>1.0195855599999999</v>
      </c>
      <c r="W27" s="30" t="s">
        <v>930</v>
      </c>
      <c r="X27" s="14">
        <f>[1]!FechaTR($I$1,W27)</f>
        <v>45932</v>
      </c>
      <c r="Y27" s="16">
        <f t="shared" si="0"/>
        <v>45932</v>
      </c>
      <c r="Z27" s="17">
        <f t="shared" si="8"/>
        <v>1.0195855599999999</v>
      </c>
      <c r="AC27" t="s">
        <v>50</v>
      </c>
      <c r="AD27" t="s">
        <v>237</v>
      </c>
      <c r="AE27">
        <v>-0.42840800000000001</v>
      </c>
      <c r="AH27" s="30" t="s">
        <v>930</v>
      </c>
      <c r="AI27" s="14">
        <f>[1]!FechaTR($I$1,AH27)</f>
        <v>45932</v>
      </c>
      <c r="AJ27" s="16">
        <f t="shared" si="1"/>
        <v>45932</v>
      </c>
      <c r="AK27" s="17">
        <f t="shared" si="9"/>
        <v>-0.42840800000000001</v>
      </c>
      <c r="AL27">
        <v>-0.526555</v>
      </c>
      <c r="AN27" s="6"/>
      <c r="AO27" t="s">
        <v>101</v>
      </c>
      <c r="AP27" t="s">
        <v>234</v>
      </c>
      <c r="AQ27">
        <v>1.0186938699999999</v>
      </c>
      <c r="AT27" s="30" t="s">
        <v>930</v>
      </c>
      <c r="AU27" s="14">
        <f>[1]!FechaTR($I$1,AT27)</f>
        <v>45932</v>
      </c>
      <c r="AV27" s="16">
        <f t="shared" si="2"/>
        <v>45932</v>
      </c>
      <c r="AW27" s="17">
        <f t="shared" si="10"/>
        <v>1.0186938699999999</v>
      </c>
      <c r="AZ27" t="s">
        <v>101</v>
      </c>
      <c r="BA27" t="s">
        <v>237</v>
      </c>
      <c r="BB27">
        <v>-0.40912300000000001</v>
      </c>
      <c r="BE27" s="30" t="s">
        <v>930</v>
      </c>
      <c r="BF27" s="14">
        <f>[1]!FechaTR($I$1,BE27)</f>
        <v>45932</v>
      </c>
      <c r="BG27" s="16">
        <f t="shared" si="3"/>
        <v>45932</v>
      </c>
      <c r="BH27" s="17">
        <f t="shared" si="11"/>
        <v>-0.40912300000000001</v>
      </c>
      <c r="BK27" t="s">
        <v>153</v>
      </c>
      <c r="BL27" t="s">
        <v>234</v>
      </c>
      <c r="BM27">
        <v>1.0161444230000001</v>
      </c>
      <c r="BP27" s="30" t="s">
        <v>930</v>
      </c>
      <c r="BQ27" s="14">
        <f>[1]!FechaTR($I$1,BP27)</f>
        <v>45932</v>
      </c>
      <c r="BR27" s="16">
        <f t="shared" si="4"/>
        <v>45932</v>
      </c>
      <c r="BS27" s="17">
        <f t="shared" si="12"/>
        <v>1.0161444230000001</v>
      </c>
      <c r="BV27" t="s">
        <v>153</v>
      </c>
      <c r="BW27" t="s">
        <v>237</v>
      </c>
      <c r="BX27">
        <v>-0.35386899999999999</v>
      </c>
      <c r="CA27" s="30" t="s">
        <v>930</v>
      </c>
      <c r="CB27" s="14">
        <f>[1]!FechaTR($I$1,CA27)</f>
        <v>45932</v>
      </c>
      <c r="CC27" s="16">
        <f t="shared" si="5"/>
        <v>45932</v>
      </c>
      <c r="CD27" s="17">
        <f t="shared" si="13"/>
        <v>-0.35386899999999999</v>
      </c>
      <c r="CG27" t="s">
        <v>205</v>
      </c>
      <c r="CH27" t="s">
        <v>234</v>
      </c>
      <c r="CI27">
        <v>1.0133014</v>
      </c>
      <c r="CL27" s="30" t="s">
        <v>930</v>
      </c>
      <c r="CM27" s="14">
        <f>[1]!FechaTR($I$1,CL27)</f>
        <v>45932</v>
      </c>
      <c r="CN27" s="16">
        <f t="shared" si="6"/>
        <v>45932</v>
      </c>
      <c r="CO27" s="17">
        <f t="shared" si="14"/>
        <v>1.0133014</v>
      </c>
      <c r="CR27" t="s">
        <v>205</v>
      </c>
      <c r="CS27" t="s">
        <v>237</v>
      </c>
      <c r="CT27">
        <v>-0.29205300000000001</v>
      </c>
      <c r="CW27" s="30" t="s">
        <v>930</v>
      </c>
      <c r="CX27" s="14">
        <f>[1]!FechaTR($I$1,CW27)</f>
        <v>45932</v>
      </c>
      <c r="CY27" s="16">
        <f t="shared" si="7"/>
        <v>45932</v>
      </c>
      <c r="CZ27" s="17">
        <f t="shared" si="15"/>
        <v>-0.29205300000000001</v>
      </c>
      <c r="DC27" t="s">
        <v>730</v>
      </c>
      <c r="DD27" t="s">
        <v>234</v>
      </c>
      <c r="DE27">
        <v>1.018300193</v>
      </c>
      <c r="DH27" s="30" t="s">
        <v>930</v>
      </c>
      <c r="DI27" s="14">
        <f>[1]!FechaTR($I$1,DH27)</f>
        <v>45932</v>
      </c>
      <c r="DJ27" s="16">
        <f t="shared" si="19"/>
        <v>45932</v>
      </c>
      <c r="DK27" s="17">
        <f t="shared" si="18"/>
        <v>1.018300193</v>
      </c>
      <c r="DN27" t="s">
        <v>730</v>
      </c>
      <c r="DO27" t="s">
        <v>237</v>
      </c>
      <c r="DP27">
        <v>-0.40060200000000001</v>
      </c>
      <c r="DS27" s="30" t="s">
        <v>930</v>
      </c>
      <c r="DT27" s="14">
        <f>[1]!FechaTR($I$1,DS27)</f>
        <v>45932</v>
      </c>
      <c r="DU27" s="16">
        <f t="shared" si="16"/>
        <v>45932</v>
      </c>
      <c r="DV27" s="17">
        <f t="shared" si="17"/>
        <v>-0.40060200000000001</v>
      </c>
    </row>
    <row r="28" spans="1:126" x14ac:dyDescent="0.25">
      <c r="A28" s="11"/>
      <c r="B28" s="13" t="s">
        <v>47</v>
      </c>
      <c r="C28" s="11">
        <v>-0.47711699999999996</v>
      </c>
      <c r="D28" s="11"/>
      <c r="E28" s="13" t="s">
        <v>98</v>
      </c>
      <c r="F28" s="11">
        <v>-0.457951</v>
      </c>
      <c r="G28" s="11"/>
      <c r="H28" s="13" t="s">
        <v>150</v>
      </c>
      <c r="I28" s="11">
        <v>-0.40623699999999996</v>
      </c>
      <c r="J28" s="11"/>
      <c r="K28" s="13" t="s">
        <v>202</v>
      </c>
      <c r="L28" s="11">
        <v>-0.34841499999999997</v>
      </c>
      <c r="M28" s="11"/>
      <c r="N28" s="13" t="s">
        <v>727</v>
      </c>
      <c r="O28" s="11">
        <v>-0.44117899999999999</v>
      </c>
      <c r="R28" t="s">
        <v>51</v>
      </c>
      <c r="S28" t="s">
        <v>234</v>
      </c>
      <c r="T28">
        <v>1.0198248679999999</v>
      </c>
      <c r="W28" s="30" t="s">
        <v>931</v>
      </c>
      <c r="X28" s="14">
        <f>[1]!FechaTR($I$1,W28)</f>
        <v>46024</v>
      </c>
      <c r="Y28" s="16">
        <f t="shared" si="0"/>
        <v>46024</v>
      </c>
      <c r="Z28" s="17">
        <f t="shared" si="8"/>
        <v>1.0198248679999999</v>
      </c>
      <c r="AC28" t="s">
        <v>51</v>
      </c>
      <c r="AD28" t="s">
        <v>237</v>
      </c>
      <c r="AE28">
        <v>-0.41071600000000003</v>
      </c>
      <c r="AH28" s="30" t="s">
        <v>931</v>
      </c>
      <c r="AI28" s="14">
        <f>[1]!FechaTR($I$1,AH28)</f>
        <v>46024</v>
      </c>
      <c r="AJ28" s="16">
        <f t="shared" si="1"/>
        <v>46024</v>
      </c>
      <c r="AK28" s="17">
        <f t="shared" si="9"/>
        <v>-0.41071600000000003</v>
      </c>
      <c r="AL28">
        <v>-0.52021300000000004</v>
      </c>
      <c r="AN28" s="6"/>
      <c r="AO28" t="s">
        <v>102</v>
      </c>
      <c r="AP28" t="s">
        <v>234</v>
      </c>
      <c r="AQ28">
        <v>1.0188829779999999</v>
      </c>
      <c r="AT28" s="30" t="s">
        <v>931</v>
      </c>
      <c r="AU28" s="14">
        <f>[1]!FechaTR($I$1,AT28)</f>
        <v>46024</v>
      </c>
      <c r="AV28" s="16">
        <f t="shared" si="2"/>
        <v>46024</v>
      </c>
      <c r="AW28" s="17">
        <f t="shared" si="10"/>
        <v>1.0188829779999999</v>
      </c>
      <c r="AZ28" t="s">
        <v>102</v>
      </c>
      <c r="BA28" t="s">
        <v>237</v>
      </c>
      <c r="BB28">
        <v>-0.39142199999999999</v>
      </c>
      <c r="BE28" s="30" t="s">
        <v>931</v>
      </c>
      <c r="BF28" s="14">
        <f>[1]!FechaTR($I$1,BE28)</f>
        <v>46024</v>
      </c>
      <c r="BG28" s="16">
        <f t="shared" si="3"/>
        <v>46024</v>
      </c>
      <c r="BH28" s="17">
        <f t="shared" si="11"/>
        <v>-0.39142199999999999</v>
      </c>
      <c r="BK28" t="s">
        <v>154</v>
      </c>
      <c r="BL28" t="s">
        <v>234</v>
      </c>
      <c r="BM28">
        <v>1.0161435759999999</v>
      </c>
      <c r="BP28" s="30" t="s">
        <v>931</v>
      </c>
      <c r="BQ28" s="14">
        <f>[1]!FechaTR($I$1,BP28)</f>
        <v>46024</v>
      </c>
      <c r="BR28" s="16">
        <f t="shared" si="4"/>
        <v>46024</v>
      </c>
      <c r="BS28" s="17">
        <f t="shared" si="12"/>
        <v>1.0161435759999999</v>
      </c>
      <c r="BV28" t="s">
        <v>154</v>
      </c>
      <c r="BW28" t="s">
        <v>237</v>
      </c>
      <c r="BX28">
        <v>-0.33518399999999998</v>
      </c>
      <c r="CA28" s="30" t="s">
        <v>931</v>
      </c>
      <c r="CB28" s="14">
        <f>[1]!FechaTR($I$1,CA28)</f>
        <v>46024</v>
      </c>
      <c r="CC28" s="16">
        <f t="shared" si="5"/>
        <v>46024</v>
      </c>
      <c r="CD28" s="17">
        <f t="shared" si="13"/>
        <v>-0.33518399999999998</v>
      </c>
      <c r="CG28" t="s">
        <v>206</v>
      </c>
      <c r="CH28" t="s">
        <v>234</v>
      </c>
      <c r="CI28">
        <v>1.013096607</v>
      </c>
      <c r="CL28" s="30" t="s">
        <v>931</v>
      </c>
      <c r="CM28" s="14">
        <f>[1]!FechaTR($I$1,CL28)</f>
        <v>46024</v>
      </c>
      <c r="CN28" s="16">
        <f t="shared" si="6"/>
        <v>46024</v>
      </c>
      <c r="CO28" s="17">
        <f t="shared" si="14"/>
        <v>1.013096607</v>
      </c>
      <c r="CR28" t="s">
        <v>206</v>
      </c>
      <c r="CS28" t="s">
        <v>237</v>
      </c>
      <c r="CT28">
        <v>-0.27241599999999999</v>
      </c>
      <c r="CW28" s="30" t="s">
        <v>931</v>
      </c>
      <c r="CX28" s="14">
        <f>[1]!FechaTR($I$1,CW28)</f>
        <v>46024</v>
      </c>
      <c r="CY28" s="16">
        <f t="shared" si="7"/>
        <v>46024</v>
      </c>
      <c r="CZ28" s="17">
        <f t="shared" si="15"/>
        <v>-0.27241599999999999</v>
      </c>
      <c r="DC28" t="s">
        <v>731</v>
      </c>
      <c r="DD28" t="s">
        <v>234</v>
      </c>
      <c r="DE28">
        <v>1.01857709</v>
      </c>
      <c r="DH28" s="30" t="s">
        <v>931</v>
      </c>
      <c r="DI28" s="14">
        <f>[1]!FechaTR($I$1,DH28)</f>
        <v>46024</v>
      </c>
      <c r="DJ28" s="16">
        <f t="shared" si="19"/>
        <v>46024</v>
      </c>
      <c r="DK28" s="17">
        <f t="shared" si="18"/>
        <v>1.01857709</v>
      </c>
      <c r="DN28" t="s">
        <v>731</v>
      </c>
      <c r="DO28" t="s">
        <v>237</v>
      </c>
      <c r="DP28">
        <v>-0.38515100000000002</v>
      </c>
      <c r="DS28" s="30" t="s">
        <v>931</v>
      </c>
      <c r="DT28" s="14">
        <f>[1]!FechaTR($I$1,DS28)</f>
        <v>46024</v>
      </c>
      <c r="DU28" s="16">
        <f t="shared" si="16"/>
        <v>46024</v>
      </c>
      <c r="DV28" s="17">
        <f t="shared" si="17"/>
        <v>-0.38515100000000002</v>
      </c>
    </row>
    <row r="29" spans="1:126" x14ac:dyDescent="0.25">
      <c r="A29" s="11"/>
      <c r="B29" s="13" t="s">
        <v>48</v>
      </c>
      <c r="C29" s="11">
        <v>-0.461503</v>
      </c>
      <c r="D29" s="11"/>
      <c r="E29" s="13" t="s">
        <v>99</v>
      </c>
      <c r="F29" s="11">
        <v>-0.44232499999999997</v>
      </c>
      <c r="G29" s="11"/>
      <c r="H29" s="13" t="s">
        <v>151</v>
      </c>
      <c r="I29" s="11">
        <v>-0.38941199999999998</v>
      </c>
      <c r="J29" s="11"/>
      <c r="K29" s="13" t="s">
        <v>203</v>
      </c>
      <c r="L29" s="11">
        <v>-0.32996999999999999</v>
      </c>
      <c r="M29" s="11"/>
      <c r="N29" s="13" t="s">
        <v>728</v>
      </c>
      <c r="O29" s="11">
        <v>-0.42863899999999999</v>
      </c>
      <c r="R29" t="s">
        <v>52</v>
      </c>
      <c r="S29" t="s">
        <v>234</v>
      </c>
      <c r="T29">
        <v>1.019938161</v>
      </c>
      <c r="W29" s="30" t="s">
        <v>932</v>
      </c>
      <c r="X29" s="14">
        <f>[1]!FechaTR($I$1,W29)</f>
        <v>46114</v>
      </c>
      <c r="Y29" s="16">
        <f t="shared" si="0"/>
        <v>46114</v>
      </c>
      <c r="Z29" s="17">
        <f t="shared" si="8"/>
        <v>1.019938161</v>
      </c>
      <c r="AC29" t="s">
        <v>52</v>
      </c>
      <c r="AD29" t="s">
        <v>237</v>
      </c>
      <c r="AE29">
        <v>-0.39255899999999999</v>
      </c>
      <c r="AH29" s="30" t="s">
        <v>932</v>
      </c>
      <c r="AI29" s="14">
        <f>[1]!FechaTR($I$1,AH29)</f>
        <v>46114</v>
      </c>
      <c r="AJ29" s="16">
        <f t="shared" si="1"/>
        <v>46114</v>
      </c>
      <c r="AK29" s="17">
        <f t="shared" si="9"/>
        <v>-0.39255899999999999</v>
      </c>
      <c r="AL29">
        <v>-0.51333499999999999</v>
      </c>
      <c r="AN29" s="6"/>
      <c r="AO29" t="s">
        <v>103</v>
      </c>
      <c r="AP29" t="s">
        <v>234</v>
      </c>
      <c r="AQ29">
        <v>1.0189509059999999</v>
      </c>
      <c r="AT29" s="30" t="s">
        <v>932</v>
      </c>
      <c r="AU29" s="14">
        <f>[1]!FechaTR($I$1,AT29)</f>
        <v>46114</v>
      </c>
      <c r="AV29" s="16">
        <f t="shared" si="2"/>
        <v>46114</v>
      </c>
      <c r="AW29" s="17">
        <f t="shared" si="10"/>
        <v>1.0189509059999999</v>
      </c>
      <c r="AZ29" t="s">
        <v>103</v>
      </c>
      <c r="BA29" t="s">
        <v>237</v>
      </c>
      <c r="BB29">
        <v>-0.373338</v>
      </c>
      <c r="BE29" s="30" t="s">
        <v>932</v>
      </c>
      <c r="BF29" s="14">
        <f>[1]!FechaTR($I$1,BE29)</f>
        <v>46114</v>
      </c>
      <c r="BG29" s="16">
        <f t="shared" si="3"/>
        <v>46114</v>
      </c>
      <c r="BH29" s="17">
        <f t="shared" si="11"/>
        <v>-0.373338</v>
      </c>
      <c r="BK29" t="s">
        <v>155</v>
      </c>
      <c r="BL29" t="s">
        <v>234</v>
      </c>
      <c r="BM29">
        <v>1.0160307099999999</v>
      </c>
      <c r="BP29" s="30" t="s">
        <v>932</v>
      </c>
      <c r="BQ29" s="14">
        <f>[1]!FechaTR($I$1,BP29)</f>
        <v>46114</v>
      </c>
      <c r="BR29" s="16">
        <f t="shared" si="4"/>
        <v>46114</v>
      </c>
      <c r="BS29" s="17">
        <f t="shared" si="12"/>
        <v>1.0160307099999999</v>
      </c>
      <c r="BV29" t="s">
        <v>155</v>
      </c>
      <c r="BW29" t="s">
        <v>237</v>
      </c>
      <c r="BX29">
        <v>-0.316355</v>
      </c>
      <c r="CA29" s="30" t="s">
        <v>932</v>
      </c>
      <c r="CB29" s="14">
        <f>[1]!FechaTR($I$1,CA29)</f>
        <v>46114</v>
      </c>
      <c r="CC29" s="16">
        <f t="shared" si="5"/>
        <v>46114</v>
      </c>
      <c r="CD29" s="17">
        <f t="shared" si="13"/>
        <v>-0.316355</v>
      </c>
      <c r="CG29" t="s">
        <v>207</v>
      </c>
      <c r="CH29" t="s">
        <v>234</v>
      </c>
      <c r="CI29">
        <v>1.0127804869999999</v>
      </c>
      <c r="CL29" s="30" t="s">
        <v>932</v>
      </c>
      <c r="CM29" s="14">
        <f>[1]!FechaTR($I$1,CL29)</f>
        <v>46114</v>
      </c>
      <c r="CN29" s="16">
        <f t="shared" si="6"/>
        <v>46114</v>
      </c>
      <c r="CO29" s="17">
        <f t="shared" si="14"/>
        <v>1.0127804869999999</v>
      </c>
      <c r="CR29" t="s">
        <v>207</v>
      </c>
      <c r="CS29" t="s">
        <v>237</v>
      </c>
      <c r="CT29">
        <v>-0.25269999999999998</v>
      </c>
      <c r="CW29" s="30" t="s">
        <v>932</v>
      </c>
      <c r="CX29" s="14">
        <f>[1]!FechaTR($I$1,CW29)</f>
        <v>46114</v>
      </c>
      <c r="CY29" s="16">
        <f t="shared" si="7"/>
        <v>46114</v>
      </c>
      <c r="CZ29" s="17">
        <f t="shared" si="15"/>
        <v>-0.25269999999999998</v>
      </c>
      <c r="DC29" t="s">
        <v>732</v>
      </c>
      <c r="DD29" t="s">
        <v>234</v>
      </c>
      <c r="DE29">
        <v>1.0187364240000001</v>
      </c>
      <c r="DH29" s="30" t="s">
        <v>932</v>
      </c>
      <c r="DI29" s="14">
        <f>[1]!FechaTR($I$1,DH29)</f>
        <v>46114</v>
      </c>
      <c r="DJ29" s="16">
        <f t="shared" si="19"/>
        <v>46114</v>
      </c>
      <c r="DK29" s="17">
        <f t="shared" si="18"/>
        <v>1.0187364240000001</v>
      </c>
      <c r="DN29" t="s">
        <v>732</v>
      </c>
      <c r="DO29" t="s">
        <v>237</v>
      </c>
      <c r="DP29">
        <v>-0.36915999999999999</v>
      </c>
      <c r="DS29" s="30" t="s">
        <v>932</v>
      </c>
      <c r="DT29" s="14">
        <f>[1]!FechaTR($I$1,DS29)</f>
        <v>46114</v>
      </c>
      <c r="DU29" s="16">
        <f t="shared" si="16"/>
        <v>46114</v>
      </c>
      <c r="DV29" s="17">
        <f t="shared" si="17"/>
        <v>-0.36915999999999999</v>
      </c>
    </row>
    <row r="30" spans="1:126" x14ac:dyDescent="0.25">
      <c r="A30" s="11"/>
      <c r="B30" s="13" t="s">
        <v>49</v>
      </c>
      <c r="C30" s="11">
        <v>-0.445266</v>
      </c>
      <c r="D30" s="11"/>
      <c r="E30" s="13" t="s">
        <v>100</v>
      </c>
      <c r="F30" s="11">
        <v>-0.426035</v>
      </c>
      <c r="G30" s="11"/>
      <c r="H30" s="13" t="s">
        <v>152</v>
      </c>
      <c r="I30" s="11">
        <v>-0.371915</v>
      </c>
      <c r="J30" s="11"/>
      <c r="K30" s="13" t="s">
        <v>204</v>
      </c>
      <c r="L30" s="11">
        <v>-0.311172</v>
      </c>
      <c r="M30" s="11"/>
      <c r="N30" s="13" t="s">
        <v>729</v>
      </c>
      <c r="O30" s="11">
        <v>-0.41508</v>
      </c>
      <c r="R30" t="s">
        <v>53</v>
      </c>
      <c r="S30" t="s">
        <v>234</v>
      </c>
      <c r="T30">
        <v>1.0199256050000001</v>
      </c>
      <c r="W30" s="30" t="s">
        <v>933</v>
      </c>
      <c r="X30" s="14">
        <f>[1]!FechaTR($I$1,W30)</f>
        <v>46205</v>
      </c>
      <c r="Y30" s="16">
        <f t="shared" si="0"/>
        <v>46205</v>
      </c>
      <c r="Z30" s="17">
        <f t="shared" si="8"/>
        <v>1.0199256050000001</v>
      </c>
      <c r="AC30" t="s">
        <v>53</v>
      </c>
      <c r="AD30" t="s">
        <v>237</v>
      </c>
      <c r="AE30">
        <v>-0.37397799999999998</v>
      </c>
      <c r="AH30" s="30" t="s">
        <v>933</v>
      </c>
      <c r="AI30" s="14">
        <f>[1]!FechaTR($I$1,AH30)</f>
        <v>46205</v>
      </c>
      <c r="AJ30" s="16">
        <f t="shared" si="1"/>
        <v>46205</v>
      </c>
      <c r="AK30" s="17">
        <f t="shared" si="9"/>
        <v>-0.37397799999999998</v>
      </c>
      <c r="AL30">
        <v>-0.50577000000000005</v>
      </c>
      <c r="AN30" s="6"/>
      <c r="AO30" t="s">
        <v>104</v>
      </c>
      <c r="AP30" t="s">
        <v>234</v>
      </c>
      <c r="AQ30">
        <v>1.0188992530000001</v>
      </c>
      <c r="AT30" s="30" t="s">
        <v>933</v>
      </c>
      <c r="AU30" s="14">
        <f>[1]!FechaTR($I$1,AT30)</f>
        <v>46205</v>
      </c>
      <c r="AV30" s="16">
        <f t="shared" si="2"/>
        <v>46205</v>
      </c>
      <c r="AW30" s="17">
        <f t="shared" si="10"/>
        <v>1.0188992530000001</v>
      </c>
      <c r="AZ30" t="s">
        <v>104</v>
      </c>
      <c r="BA30" t="s">
        <v>237</v>
      </c>
      <c r="BB30">
        <v>-0.35492800000000002</v>
      </c>
      <c r="BE30" s="30" t="s">
        <v>933</v>
      </c>
      <c r="BF30" s="14">
        <f>[1]!FechaTR($I$1,BE30)</f>
        <v>46205</v>
      </c>
      <c r="BG30" s="16">
        <f t="shared" si="3"/>
        <v>46205</v>
      </c>
      <c r="BH30" s="17">
        <f t="shared" si="11"/>
        <v>-0.35492800000000002</v>
      </c>
      <c r="BK30" t="s">
        <v>156</v>
      </c>
      <c r="BL30" t="s">
        <v>234</v>
      </c>
      <c r="BM30">
        <v>1.015810602</v>
      </c>
      <c r="BP30" s="30" t="s">
        <v>933</v>
      </c>
      <c r="BQ30" s="14">
        <f>[1]!FechaTR($I$1,BP30)</f>
        <v>46205</v>
      </c>
      <c r="BR30" s="16">
        <f t="shared" si="4"/>
        <v>46205</v>
      </c>
      <c r="BS30" s="17">
        <f t="shared" si="12"/>
        <v>1.015810602</v>
      </c>
      <c r="BV30" t="s">
        <v>156</v>
      </c>
      <c r="BW30" t="s">
        <v>237</v>
      </c>
      <c r="BX30">
        <v>-0.29746099999999998</v>
      </c>
      <c r="CA30" s="30" t="s">
        <v>933</v>
      </c>
      <c r="CB30" s="14">
        <f>[1]!FechaTR($I$1,CA30)</f>
        <v>46205</v>
      </c>
      <c r="CC30" s="16">
        <f t="shared" si="5"/>
        <v>46205</v>
      </c>
      <c r="CD30" s="17">
        <f t="shared" si="13"/>
        <v>-0.29746099999999998</v>
      </c>
      <c r="CG30" t="s">
        <v>208</v>
      </c>
      <c r="CH30" t="s">
        <v>234</v>
      </c>
      <c r="CI30">
        <v>1.012355876</v>
      </c>
      <c r="CL30" s="30" t="s">
        <v>933</v>
      </c>
      <c r="CM30" s="14">
        <f>[1]!FechaTR($I$1,CL30)</f>
        <v>46205</v>
      </c>
      <c r="CN30" s="16">
        <f t="shared" si="6"/>
        <v>46205</v>
      </c>
      <c r="CO30" s="17">
        <f t="shared" si="14"/>
        <v>1.012355876</v>
      </c>
      <c r="CR30" t="s">
        <v>208</v>
      </c>
      <c r="CS30" t="s">
        <v>237</v>
      </c>
      <c r="CT30">
        <v>-0.232936</v>
      </c>
      <c r="CW30" s="30" t="s">
        <v>933</v>
      </c>
      <c r="CX30" s="14">
        <f>[1]!FechaTR($I$1,CW30)</f>
        <v>46205</v>
      </c>
      <c r="CY30" s="16">
        <f t="shared" si="7"/>
        <v>46205</v>
      </c>
      <c r="CZ30" s="17">
        <f t="shared" si="15"/>
        <v>-0.232936</v>
      </c>
      <c r="DC30" t="s">
        <v>733</v>
      </c>
      <c r="DD30" t="s">
        <v>234</v>
      </c>
      <c r="DE30">
        <v>1.0187809000000001</v>
      </c>
      <c r="DH30" s="30" t="s">
        <v>933</v>
      </c>
      <c r="DI30" s="14">
        <f>[1]!FechaTR($I$1,DH30)</f>
        <v>46205</v>
      </c>
      <c r="DJ30" s="16">
        <f t="shared" si="19"/>
        <v>46205</v>
      </c>
      <c r="DK30" s="17">
        <f t="shared" si="18"/>
        <v>1.0187809000000001</v>
      </c>
      <c r="DN30" t="s">
        <v>733</v>
      </c>
      <c r="DO30" t="s">
        <v>237</v>
      </c>
      <c r="DP30">
        <v>-0.35272999999999999</v>
      </c>
      <c r="DS30" s="30" t="s">
        <v>933</v>
      </c>
      <c r="DT30" s="14">
        <f>[1]!FechaTR($I$1,DS30)</f>
        <v>46205</v>
      </c>
      <c r="DU30" s="16">
        <f t="shared" si="16"/>
        <v>46205</v>
      </c>
      <c r="DV30" s="17">
        <f t="shared" si="17"/>
        <v>-0.35272999999999999</v>
      </c>
    </row>
    <row r="31" spans="1:126" x14ac:dyDescent="0.25">
      <c r="A31" s="11"/>
      <c r="B31" s="13" t="s">
        <v>50</v>
      </c>
      <c r="C31" s="11">
        <v>-0.42840799999999996</v>
      </c>
      <c r="D31" s="11"/>
      <c r="E31" s="13" t="s">
        <v>101</v>
      </c>
      <c r="F31" s="11">
        <v>-0.40912299999999996</v>
      </c>
      <c r="G31" s="11"/>
      <c r="H31" s="13" t="s">
        <v>153</v>
      </c>
      <c r="I31" s="11">
        <v>-0.35386899999999999</v>
      </c>
      <c r="J31" s="11"/>
      <c r="K31" s="13" t="s">
        <v>205</v>
      </c>
      <c r="L31" s="11">
        <v>-0.29205300000000001</v>
      </c>
      <c r="M31" s="11"/>
      <c r="N31" s="13" t="s">
        <v>730</v>
      </c>
      <c r="O31" s="11">
        <v>-0.40060199999999996</v>
      </c>
      <c r="R31" t="s">
        <v>54</v>
      </c>
      <c r="S31" t="s">
        <v>234</v>
      </c>
      <c r="T31">
        <v>1.019787875</v>
      </c>
      <c r="W31" s="30" t="s">
        <v>934</v>
      </c>
      <c r="X31" s="14">
        <f>[1]!FechaTR($I$1,W31)</f>
        <v>46297</v>
      </c>
      <c r="Y31" s="16">
        <f t="shared" si="0"/>
        <v>46297</v>
      </c>
      <c r="Z31" s="17">
        <f t="shared" si="8"/>
        <v>1.019787875</v>
      </c>
      <c r="AC31" t="s">
        <v>54</v>
      </c>
      <c r="AD31" t="s">
        <v>237</v>
      </c>
      <c r="AE31">
        <v>-0.354487</v>
      </c>
      <c r="AH31" s="30" t="s">
        <v>934</v>
      </c>
      <c r="AI31" s="14">
        <f>[1]!FechaTR($I$1,AH31)</f>
        <v>46297</v>
      </c>
      <c r="AJ31" s="16">
        <f t="shared" si="1"/>
        <v>46297</v>
      </c>
      <c r="AK31" s="17">
        <f t="shared" si="9"/>
        <v>-0.354487</v>
      </c>
      <c r="AL31">
        <v>-0.49787300000000001</v>
      </c>
      <c r="AN31" s="6"/>
      <c r="AO31" t="s">
        <v>105</v>
      </c>
      <c r="AP31" t="s">
        <v>234</v>
      </c>
      <c r="AQ31">
        <v>1.018726496</v>
      </c>
      <c r="AT31" s="30" t="s">
        <v>934</v>
      </c>
      <c r="AU31" s="14">
        <f>[1]!FechaTR($I$1,AT31)</f>
        <v>46297</v>
      </c>
      <c r="AV31" s="16">
        <f t="shared" si="2"/>
        <v>46297</v>
      </c>
      <c r="AW31" s="17">
        <f t="shared" si="10"/>
        <v>1.018726496</v>
      </c>
      <c r="AZ31" t="s">
        <v>105</v>
      </c>
      <c r="BA31" t="s">
        <v>237</v>
      </c>
      <c r="BB31">
        <v>-0.33567999999999998</v>
      </c>
      <c r="BE31" s="30" t="s">
        <v>934</v>
      </c>
      <c r="BF31" s="14">
        <f>[1]!FechaTR($I$1,BE31)</f>
        <v>46297</v>
      </c>
      <c r="BG31" s="16">
        <f t="shared" si="3"/>
        <v>46297</v>
      </c>
      <c r="BH31" s="17">
        <f t="shared" si="11"/>
        <v>-0.33567999999999998</v>
      </c>
      <c r="BK31" t="s">
        <v>157</v>
      </c>
      <c r="BL31" t="s">
        <v>234</v>
      </c>
      <c r="BM31">
        <v>1.0154744090000001</v>
      </c>
      <c r="BP31" s="30" t="s">
        <v>934</v>
      </c>
      <c r="BQ31" s="14">
        <f>[1]!FechaTR($I$1,BP31)</f>
        <v>46297</v>
      </c>
      <c r="BR31" s="16">
        <f t="shared" si="4"/>
        <v>46297</v>
      </c>
      <c r="BS31" s="17">
        <f t="shared" si="12"/>
        <v>1.0154744090000001</v>
      </c>
      <c r="BV31" t="s">
        <v>157</v>
      </c>
      <c r="BW31" t="s">
        <v>237</v>
      </c>
      <c r="BX31">
        <v>-0.27790999999999999</v>
      </c>
      <c r="CA31" s="30" t="s">
        <v>934</v>
      </c>
      <c r="CB31" s="14">
        <f>[1]!FechaTR($I$1,CA31)</f>
        <v>46297</v>
      </c>
      <c r="CC31" s="16">
        <f t="shared" si="5"/>
        <v>46297</v>
      </c>
      <c r="CD31" s="17">
        <f t="shared" si="13"/>
        <v>-0.27790999999999999</v>
      </c>
      <c r="CG31" t="s">
        <v>209</v>
      </c>
      <c r="CH31" t="s">
        <v>234</v>
      </c>
      <c r="CI31">
        <v>1.0118084030000001</v>
      </c>
      <c r="CL31" s="30" t="s">
        <v>934</v>
      </c>
      <c r="CM31" s="14">
        <f>[1]!FechaTR($I$1,CL31)</f>
        <v>46297</v>
      </c>
      <c r="CN31" s="16">
        <f t="shared" si="6"/>
        <v>46297</v>
      </c>
      <c r="CO31" s="17">
        <f t="shared" si="14"/>
        <v>1.0118084030000001</v>
      </c>
      <c r="CR31" t="s">
        <v>209</v>
      </c>
      <c r="CS31" t="s">
        <v>237</v>
      </c>
      <c r="CT31">
        <v>-0.21252499999999999</v>
      </c>
      <c r="CW31" s="30" t="s">
        <v>934</v>
      </c>
      <c r="CX31" s="14">
        <f>[1]!FechaTR($I$1,CW31)</f>
        <v>46297</v>
      </c>
      <c r="CY31" s="16">
        <f t="shared" si="7"/>
        <v>46297</v>
      </c>
      <c r="CZ31" s="17">
        <f t="shared" si="15"/>
        <v>-0.21252499999999999</v>
      </c>
      <c r="DC31" t="s">
        <v>734</v>
      </c>
      <c r="DD31" t="s">
        <v>234</v>
      </c>
      <c r="DE31">
        <v>1.0187100630000001</v>
      </c>
      <c r="DH31" s="30" t="s">
        <v>934</v>
      </c>
      <c r="DI31" s="14">
        <f>[1]!FechaTR($I$1,DH31)</f>
        <v>46297</v>
      </c>
      <c r="DJ31" s="16">
        <f t="shared" si="19"/>
        <v>46297</v>
      </c>
      <c r="DK31" s="17">
        <f t="shared" si="18"/>
        <v>1.0187100630000001</v>
      </c>
      <c r="DN31" t="s">
        <v>734</v>
      </c>
      <c r="DO31" t="s">
        <v>237</v>
      </c>
      <c r="DP31">
        <v>-0.33538800000000002</v>
      </c>
      <c r="DS31" s="30" t="s">
        <v>934</v>
      </c>
      <c r="DT31" s="14">
        <f>[1]!FechaTR($I$1,DS31)</f>
        <v>46297</v>
      </c>
      <c r="DU31" s="16">
        <f t="shared" si="16"/>
        <v>46297</v>
      </c>
      <c r="DV31" s="17">
        <f t="shared" si="17"/>
        <v>-0.33538800000000002</v>
      </c>
    </row>
    <row r="32" spans="1:126" x14ac:dyDescent="0.25">
      <c r="A32" s="11"/>
      <c r="B32" s="13" t="s">
        <v>51</v>
      </c>
      <c r="C32" s="11">
        <v>-0.41071599999999997</v>
      </c>
      <c r="D32" s="11"/>
      <c r="E32" s="13" t="s">
        <v>102</v>
      </c>
      <c r="F32" s="11">
        <v>-0.39142199999999999</v>
      </c>
      <c r="G32" s="11"/>
      <c r="H32" s="13" t="s">
        <v>154</v>
      </c>
      <c r="I32" s="11">
        <v>-0.33518399999999998</v>
      </c>
      <c r="J32" s="11"/>
      <c r="K32" s="13" t="s">
        <v>206</v>
      </c>
      <c r="L32" s="11">
        <v>-0.27241599999999999</v>
      </c>
      <c r="M32" s="11"/>
      <c r="N32" s="13" t="s">
        <v>731</v>
      </c>
      <c r="O32" s="11">
        <v>-0.38515099999999997</v>
      </c>
      <c r="R32" t="s">
        <v>55</v>
      </c>
      <c r="S32" t="s">
        <v>234</v>
      </c>
      <c r="T32">
        <v>1.019528931</v>
      </c>
      <c r="W32" s="30" t="s">
        <v>935</v>
      </c>
      <c r="X32" s="14">
        <f>[1]!FechaTR($I$1,W32)</f>
        <v>46391</v>
      </c>
      <c r="Y32" s="16">
        <f t="shared" si="0"/>
        <v>46391</v>
      </c>
      <c r="Z32" s="17">
        <f t="shared" si="8"/>
        <v>1.019528931</v>
      </c>
      <c r="AC32" t="s">
        <v>55</v>
      </c>
      <c r="AD32" t="s">
        <v>237</v>
      </c>
      <c r="AE32">
        <v>-0.33464100000000002</v>
      </c>
      <c r="AH32" s="30" t="s">
        <v>935</v>
      </c>
      <c r="AI32" s="14">
        <f>[1]!FechaTR($I$1,AH32)</f>
        <v>46391</v>
      </c>
      <c r="AJ32" s="16">
        <f t="shared" si="1"/>
        <v>46391</v>
      </c>
      <c r="AK32" s="17">
        <f t="shared" si="9"/>
        <v>-0.33464100000000002</v>
      </c>
      <c r="AL32">
        <v>-0.48948799999999998</v>
      </c>
      <c r="AN32" s="6"/>
      <c r="AO32" t="s">
        <v>106</v>
      </c>
      <c r="AP32" t="s">
        <v>234</v>
      </c>
      <c r="AQ32">
        <v>1.018435848</v>
      </c>
      <c r="AT32" s="30" t="s">
        <v>935</v>
      </c>
      <c r="AU32" s="14">
        <f>[1]!FechaTR($I$1,AT32)</f>
        <v>46391</v>
      </c>
      <c r="AV32" s="16">
        <f t="shared" si="2"/>
        <v>46391</v>
      </c>
      <c r="AW32" s="17">
        <f t="shared" si="10"/>
        <v>1.018435848</v>
      </c>
      <c r="AZ32" t="s">
        <v>106</v>
      </c>
      <c r="BA32" t="s">
        <v>237</v>
      </c>
      <c r="BB32">
        <v>-0.31610899999999997</v>
      </c>
      <c r="BE32" s="30" t="s">
        <v>935</v>
      </c>
      <c r="BF32" s="14">
        <f>[1]!FechaTR($I$1,BE32)</f>
        <v>46391</v>
      </c>
      <c r="BG32" s="16">
        <f t="shared" si="3"/>
        <v>46391</v>
      </c>
      <c r="BH32" s="17">
        <f t="shared" si="11"/>
        <v>-0.31610899999999997</v>
      </c>
      <c r="BK32" t="s">
        <v>158</v>
      </c>
      <c r="BL32" t="s">
        <v>234</v>
      </c>
      <c r="BM32">
        <v>1.0150259079999999</v>
      </c>
      <c r="BP32" s="30" t="s">
        <v>935</v>
      </c>
      <c r="BQ32" s="14">
        <f>[1]!FechaTR($I$1,BP32)</f>
        <v>46391</v>
      </c>
      <c r="BR32" s="16">
        <f t="shared" si="4"/>
        <v>46391</v>
      </c>
      <c r="BS32" s="17">
        <f t="shared" si="12"/>
        <v>1.0150259079999999</v>
      </c>
      <c r="BV32" t="s">
        <v>158</v>
      </c>
      <c r="BW32" t="s">
        <v>237</v>
      </c>
      <c r="BX32">
        <v>-0.25814999999999999</v>
      </c>
      <c r="CA32" s="30" t="s">
        <v>935</v>
      </c>
      <c r="CB32" s="14">
        <f>[1]!FechaTR($I$1,CA32)</f>
        <v>46391</v>
      </c>
      <c r="CC32" s="16">
        <f t="shared" si="5"/>
        <v>46391</v>
      </c>
      <c r="CD32" s="17">
        <f t="shared" si="13"/>
        <v>-0.25814999999999999</v>
      </c>
      <c r="CG32" t="s">
        <v>210</v>
      </c>
      <c r="CH32" t="s">
        <v>234</v>
      </c>
      <c r="CI32">
        <v>1.0111485920000001</v>
      </c>
      <c r="CL32" s="30" t="s">
        <v>935</v>
      </c>
      <c r="CM32" s="14">
        <f>[1]!FechaTR($I$1,CL32)</f>
        <v>46391</v>
      </c>
      <c r="CN32" s="16">
        <f t="shared" si="6"/>
        <v>46391</v>
      </c>
      <c r="CO32" s="17">
        <f t="shared" si="14"/>
        <v>1.0111485920000001</v>
      </c>
      <c r="CR32" t="s">
        <v>210</v>
      </c>
      <c r="CS32" t="s">
        <v>237</v>
      </c>
      <c r="CT32">
        <v>-0.191967</v>
      </c>
      <c r="CW32" s="30" t="s">
        <v>935</v>
      </c>
      <c r="CX32" s="14">
        <f>[1]!FechaTR($I$1,CW32)</f>
        <v>46391</v>
      </c>
      <c r="CY32" s="16">
        <f t="shared" si="7"/>
        <v>46391</v>
      </c>
      <c r="CZ32" s="17">
        <f t="shared" si="15"/>
        <v>-0.191967</v>
      </c>
      <c r="DC32" t="s">
        <v>735</v>
      </c>
      <c r="DD32" t="s">
        <v>234</v>
      </c>
      <c r="DE32">
        <v>1.0185218700000001</v>
      </c>
      <c r="DH32" s="30" t="s">
        <v>935</v>
      </c>
      <c r="DI32" s="14">
        <f>[1]!FechaTR($I$1,DH32)</f>
        <v>46391</v>
      </c>
      <c r="DJ32" s="16">
        <f t="shared" si="19"/>
        <v>46391</v>
      </c>
      <c r="DK32" s="17">
        <f t="shared" si="18"/>
        <v>1.0185218700000001</v>
      </c>
      <c r="DN32" t="s">
        <v>735</v>
      </c>
      <c r="DO32" t="s">
        <v>237</v>
      </c>
      <c r="DP32">
        <v>-0.31756899999999999</v>
      </c>
      <c r="DS32" s="30" t="s">
        <v>935</v>
      </c>
      <c r="DT32" s="14">
        <f>[1]!FechaTR($I$1,DS32)</f>
        <v>46391</v>
      </c>
      <c r="DU32" s="16">
        <f t="shared" si="16"/>
        <v>46391</v>
      </c>
      <c r="DV32" s="17">
        <f t="shared" si="17"/>
        <v>-0.31756899999999999</v>
      </c>
    </row>
    <row r="33" spans="1:126" x14ac:dyDescent="0.25">
      <c r="A33" s="11"/>
      <c r="B33" s="13" t="s">
        <v>52</v>
      </c>
      <c r="C33" s="11">
        <v>-0.39255899999999999</v>
      </c>
      <c r="D33" s="11"/>
      <c r="E33" s="13" t="s">
        <v>103</v>
      </c>
      <c r="F33" s="11">
        <v>-0.373338</v>
      </c>
      <c r="G33" s="11"/>
      <c r="H33" s="13" t="s">
        <v>155</v>
      </c>
      <c r="I33" s="11">
        <v>-0.316355</v>
      </c>
      <c r="J33" s="11"/>
      <c r="K33" s="13" t="s">
        <v>207</v>
      </c>
      <c r="L33" s="11">
        <v>-0.25269999999999998</v>
      </c>
      <c r="M33" s="11"/>
      <c r="N33" s="13" t="s">
        <v>732</v>
      </c>
      <c r="O33" s="11">
        <v>-0.36915999999999999</v>
      </c>
      <c r="R33" t="s">
        <v>56</v>
      </c>
      <c r="S33" t="s">
        <v>234</v>
      </c>
      <c r="T33">
        <v>1.0191632180000001</v>
      </c>
      <c r="W33" s="30" t="s">
        <v>936</v>
      </c>
      <c r="X33" s="14">
        <f>[1]!FechaTR($I$1,W33)</f>
        <v>46479</v>
      </c>
      <c r="Y33" s="16">
        <f t="shared" si="0"/>
        <v>46479</v>
      </c>
      <c r="Z33" s="17">
        <f t="shared" si="8"/>
        <v>1.0191632180000001</v>
      </c>
      <c r="AC33" t="s">
        <v>56</v>
      </c>
      <c r="AD33" t="s">
        <v>237</v>
      </c>
      <c r="AE33">
        <v>-0.31500400000000001</v>
      </c>
      <c r="AH33" s="30" t="s">
        <v>936</v>
      </c>
      <c r="AI33" s="14">
        <f>[1]!FechaTR($I$1,AH33)</f>
        <v>46479</v>
      </c>
      <c r="AJ33" s="16">
        <f t="shared" si="1"/>
        <v>46479</v>
      </c>
      <c r="AK33" s="17">
        <f t="shared" si="9"/>
        <v>-0.31500400000000001</v>
      </c>
      <c r="AL33">
        <v>-0.48069000000000001</v>
      </c>
      <c r="AN33" s="6"/>
      <c r="AO33" t="s">
        <v>107</v>
      </c>
      <c r="AP33" t="s">
        <v>234</v>
      </c>
      <c r="AQ33">
        <v>1.018040716</v>
      </c>
      <c r="AT33" s="30" t="s">
        <v>936</v>
      </c>
      <c r="AU33" s="14">
        <f>[1]!FechaTR($I$1,AT33)</f>
        <v>46479</v>
      </c>
      <c r="AV33" s="16">
        <f t="shared" si="2"/>
        <v>46479</v>
      </c>
      <c r="AW33" s="17">
        <f t="shared" si="10"/>
        <v>1.018040716</v>
      </c>
      <c r="AZ33" t="s">
        <v>107</v>
      </c>
      <c r="BA33" t="s">
        <v>237</v>
      </c>
      <c r="BB33">
        <v>-0.29674299999999998</v>
      </c>
      <c r="BE33" s="30" t="s">
        <v>936</v>
      </c>
      <c r="BF33" s="14">
        <f>[1]!FechaTR($I$1,BE33)</f>
        <v>46479</v>
      </c>
      <c r="BG33" s="16">
        <f t="shared" si="3"/>
        <v>46479</v>
      </c>
      <c r="BH33" s="17">
        <f t="shared" si="11"/>
        <v>-0.29674299999999998</v>
      </c>
      <c r="BK33" t="s">
        <v>159</v>
      </c>
      <c r="BL33" t="s">
        <v>234</v>
      </c>
      <c r="BM33">
        <v>1.0144785890000001</v>
      </c>
      <c r="BP33" s="30" t="s">
        <v>936</v>
      </c>
      <c r="BQ33" s="14">
        <f>[1]!FechaTR($I$1,BP33)</f>
        <v>46479</v>
      </c>
      <c r="BR33" s="16">
        <f t="shared" si="4"/>
        <v>46479</v>
      </c>
      <c r="BS33" s="17">
        <f t="shared" si="12"/>
        <v>1.0144785890000001</v>
      </c>
      <c r="BV33" t="s">
        <v>159</v>
      </c>
      <c r="BW33" t="s">
        <v>237</v>
      </c>
      <c r="BX33">
        <v>-0.23863999999999999</v>
      </c>
      <c r="CA33" s="30" t="s">
        <v>936</v>
      </c>
      <c r="CB33" s="14">
        <f>[1]!FechaTR($I$1,CA33)</f>
        <v>46479</v>
      </c>
      <c r="CC33" s="16">
        <f t="shared" si="5"/>
        <v>46479</v>
      </c>
      <c r="CD33" s="17">
        <f t="shared" si="13"/>
        <v>-0.23863999999999999</v>
      </c>
      <c r="CG33" t="s">
        <v>211</v>
      </c>
      <c r="CH33" t="s">
        <v>234</v>
      </c>
      <c r="CI33">
        <v>1.010396684</v>
      </c>
      <c r="CL33" s="30" t="s">
        <v>936</v>
      </c>
      <c r="CM33" s="14">
        <f>[1]!FechaTR($I$1,CL33)</f>
        <v>46479</v>
      </c>
      <c r="CN33" s="16">
        <f t="shared" si="6"/>
        <v>46479</v>
      </c>
      <c r="CO33" s="17">
        <f t="shared" si="14"/>
        <v>1.010396684</v>
      </c>
      <c r="CR33" t="s">
        <v>211</v>
      </c>
      <c r="CS33" t="s">
        <v>237</v>
      </c>
      <c r="CT33">
        <v>-0.171765</v>
      </c>
      <c r="CW33" s="30" t="s">
        <v>936</v>
      </c>
      <c r="CX33" s="14">
        <f>[1]!FechaTR($I$1,CW33)</f>
        <v>46479</v>
      </c>
      <c r="CY33" s="16">
        <f t="shared" si="7"/>
        <v>46479</v>
      </c>
      <c r="CZ33" s="17">
        <f t="shared" si="15"/>
        <v>-0.171765</v>
      </c>
      <c r="DC33" t="s">
        <v>736</v>
      </c>
      <c r="DD33" t="s">
        <v>234</v>
      </c>
      <c r="DE33">
        <v>1.018224426</v>
      </c>
      <c r="DH33" s="30" t="s">
        <v>936</v>
      </c>
      <c r="DI33" s="14">
        <f>[1]!FechaTR($I$1,DH33)</f>
        <v>46479</v>
      </c>
      <c r="DJ33" s="16">
        <f t="shared" si="19"/>
        <v>46479</v>
      </c>
      <c r="DK33" s="17">
        <f t="shared" si="18"/>
        <v>1.018224426</v>
      </c>
      <c r="DN33" t="s">
        <v>736</v>
      </c>
      <c r="DO33" t="s">
        <v>237</v>
      </c>
      <c r="DP33">
        <v>-0.29973300000000003</v>
      </c>
      <c r="DS33" s="30" t="s">
        <v>936</v>
      </c>
      <c r="DT33" s="14">
        <f>[1]!FechaTR($I$1,DS33)</f>
        <v>46479</v>
      </c>
      <c r="DU33" s="16">
        <f t="shared" si="16"/>
        <v>46479</v>
      </c>
      <c r="DV33" s="17">
        <f t="shared" si="17"/>
        <v>-0.29973300000000003</v>
      </c>
    </row>
    <row r="34" spans="1:126" x14ac:dyDescent="0.25">
      <c r="A34" s="11"/>
      <c r="B34" s="13" t="s">
        <v>53</v>
      </c>
      <c r="C34" s="11">
        <v>-0.37397799999999998</v>
      </c>
      <c r="D34" s="11"/>
      <c r="E34" s="13" t="s">
        <v>104</v>
      </c>
      <c r="F34" s="11">
        <v>-0.35492799999999997</v>
      </c>
      <c r="G34" s="11"/>
      <c r="H34" s="13" t="s">
        <v>156</v>
      </c>
      <c r="I34" s="11">
        <v>-0.29746099999999998</v>
      </c>
      <c r="J34" s="11"/>
      <c r="K34" s="13" t="s">
        <v>208</v>
      </c>
      <c r="L34" s="11">
        <v>-0.23293599999999998</v>
      </c>
      <c r="M34" s="11"/>
      <c r="N34" s="13" t="s">
        <v>733</v>
      </c>
      <c r="O34" s="11">
        <v>-0.35272999999999999</v>
      </c>
      <c r="R34" t="s">
        <v>57</v>
      </c>
      <c r="S34" t="s">
        <v>234</v>
      </c>
      <c r="T34">
        <v>1.0186847029999999</v>
      </c>
      <c r="W34" s="30" t="s">
        <v>937</v>
      </c>
      <c r="X34" s="14">
        <f>[1]!FechaTR($I$1,W34)</f>
        <v>46570</v>
      </c>
      <c r="Y34" s="16">
        <f t="shared" si="0"/>
        <v>46570</v>
      </c>
      <c r="Z34" s="17">
        <f t="shared" si="8"/>
        <v>1.0186847029999999</v>
      </c>
      <c r="AC34" t="s">
        <v>57</v>
      </c>
      <c r="AD34" t="s">
        <v>237</v>
      </c>
      <c r="AE34">
        <v>-0.295016</v>
      </c>
      <c r="AH34" s="30" t="s">
        <v>937</v>
      </c>
      <c r="AI34" s="14">
        <f>[1]!FechaTR($I$1,AH34)</f>
        <v>46570</v>
      </c>
      <c r="AJ34" s="16">
        <f t="shared" si="1"/>
        <v>46570</v>
      </c>
      <c r="AK34" s="17">
        <f t="shared" si="9"/>
        <v>-0.295016</v>
      </c>
      <c r="AL34">
        <v>-0.47182000000000002</v>
      </c>
      <c r="AN34" s="6"/>
      <c r="AO34" t="s">
        <v>108</v>
      </c>
      <c r="AP34" t="s">
        <v>234</v>
      </c>
      <c r="AQ34">
        <v>1.0175327919999999</v>
      </c>
      <c r="AT34" s="30" t="s">
        <v>937</v>
      </c>
      <c r="AU34" s="14">
        <f>[1]!FechaTR($I$1,AT34)</f>
        <v>46570</v>
      </c>
      <c r="AV34" s="16">
        <f t="shared" si="2"/>
        <v>46570</v>
      </c>
      <c r="AW34" s="17">
        <f t="shared" si="10"/>
        <v>1.0175327919999999</v>
      </c>
      <c r="AZ34" t="s">
        <v>108</v>
      </c>
      <c r="BA34" t="s">
        <v>237</v>
      </c>
      <c r="BB34">
        <v>-0.27700999999999998</v>
      </c>
      <c r="BE34" s="30" t="s">
        <v>937</v>
      </c>
      <c r="BF34" s="14">
        <f>[1]!FechaTR($I$1,BE34)</f>
        <v>46570</v>
      </c>
      <c r="BG34" s="16">
        <f t="shared" si="3"/>
        <v>46570</v>
      </c>
      <c r="BH34" s="17">
        <f t="shared" si="11"/>
        <v>-0.27700999999999998</v>
      </c>
      <c r="BK34" t="s">
        <v>160</v>
      </c>
      <c r="BL34" t="s">
        <v>234</v>
      </c>
      <c r="BM34">
        <v>1.013817</v>
      </c>
      <c r="BP34" s="30" t="s">
        <v>937</v>
      </c>
      <c r="BQ34" s="14">
        <f>[1]!FechaTR($I$1,BP34)</f>
        <v>46570</v>
      </c>
      <c r="BR34" s="16">
        <f t="shared" si="4"/>
        <v>46570</v>
      </c>
      <c r="BS34" s="17">
        <f t="shared" si="12"/>
        <v>1.013817</v>
      </c>
      <c r="BV34" t="s">
        <v>160</v>
      </c>
      <c r="BW34" t="s">
        <v>237</v>
      </c>
      <c r="BX34">
        <v>-0.21876699999999999</v>
      </c>
      <c r="CA34" s="30" t="s">
        <v>937</v>
      </c>
      <c r="CB34" s="14">
        <f>[1]!FechaTR($I$1,CA34)</f>
        <v>46570</v>
      </c>
      <c r="CC34" s="16">
        <f t="shared" si="5"/>
        <v>46570</v>
      </c>
      <c r="CD34" s="17">
        <f t="shared" si="13"/>
        <v>-0.21876699999999999</v>
      </c>
      <c r="CG34" t="s">
        <v>212</v>
      </c>
      <c r="CH34" t="s">
        <v>234</v>
      </c>
      <c r="CI34">
        <v>1.0095317500000001</v>
      </c>
      <c r="CL34" s="30" t="s">
        <v>937</v>
      </c>
      <c r="CM34" s="14">
        <f>[1]!FechaTR($I$1,CL34)</f>
        <v>46570</v>
      </c>
      <c r="CN34" s="16">
        <f t="shared" si="6"/>
        <v>46570</v>
      </c>
      <c r="CO34" s="17">
        <f t="shared" si="14"/>
        <v>1.0095317500000001</v>
      </c>
      <c r="CR34" t="s">
        <v>212</v>
      </c>
      <c r="CS34" t="s">
        <v>237</v>
      </c>
      <c r="CT34">
        <v>-0.15129000000000001</v>
      </c>
      <c r="CW34" s="30" t="s">
        <v>937</v>
      </c>
      <c r="CX34" s="14">
        <f>[1]!FechaTR($I$1,CW34)</f>
        <v>46570</v>
      </c>
      <c r="CY34" s="16">
        <f t="shared" si="7"/>
        <v>46570</v>
      </c>
      <c r="CZ34" s="17">
        <f t="shared" si="15"/>
        <v>-0.15129000000000001</v>
      </c>
      <c r="DC34" t="s">
        <v>737</v>
      </c>
      <c r="DD34" t="s">
        <v>234</v>
      </c>
      <c r="DE34">
        <v>1.0178109280000001</v>
      </c>
      <c r="DH34" s="30" t="s">
        <v>937</v>
      </c>
      <c r="DI34" s="14">
        <f>[1]!FechaTR($I$1,DH34)</f>
        <v>46570</v>
      </c>
      <c r="DJ34" s="16">
        <f t="shared" si="19"/>
        <v>46570</v>
      </c>
      <c r="DK34" s="17">
        <f t="shared" si="18"/>
        <v>1.0178109280000001</v>
      </c>
      <c r="DN34" t="s">
        <v>737</v>
      </c>
      <c r="DO34" t="s">
        <v>237</v>
      </c>
      <c r="DP34">
        <v>-0.28136</v>
      </c>
      <c r="DS34" s="30" t="s">
        <v>937</v>
      </c>
      <c r="DT34" s="14">
        <f>[1]!FechaTR($I$1,DS34)</f>
        <v>46570</v>
      </c>
      <c r="DU34" s="16">
        <f t="shared" si="16"/>
        <v>46570</v>
      </c>
      <c r="DV34" s="17">
        <f t="shared" si="17"/>
        <v>-0.28136</v>
      </c>
    </row>
    <row r="35" spans="1:126" x14ac:dyDescent="0.25">
      <c r="A35" s="11"/>
      <c r="B35" s="13" t="s">
        <v>54</v>
      </c>
      <c r="C35" s="11">
        <v>-0.354487</v>
      </c>
      <c r="D35" s="11"/>
      <c r="E35" s="13" t="s">
        <v>105</v>
      </c>
      <c r="F35" s="11">
        <v>-0.33567999999999998</v>
      </c>
      <c r="G35" s="11"/>
      <c r="H35" s="13" t="s">
        <v>157</v>
      </c>
      <c r="I35" s="11">
        <v>-0.27790999999999999</v>
      </c>
      <c r="J35" s="11"/>
      <c r="K35" s="13" t="s">
        <v>209</v>
      </c>
      <c r="L35" s="11">
        <v>-0.21252499999999999</v>
      </c>
      <c r="M35" s="11"/>
      <c r="N35" s="13" t="s">
        <v>734</v>
      </c>
      <c r="O35" s="11">
        <v>-0.33538799999999996</v>
      </c>
      <c r="R35" t="s">
        <v>58</v>
      </c>
      <c r="S35" t="s">
        <v>234</v>
      </c>
      <c r="T35">
        <v>1.018091664</v>
      </c>
      <c r="W35" s="30" t="s">
        <v>938</v>
      </c>
      <c r="X35" s="14">
        <f>[1]!FechaTR($I$1,W35)</f>
        <v>46664</v>
      </c>
      <c r="Y35" s="16">
        <f t="shared" si="0"/>
        <v>46664</v>
      </c>
      <c r="Z35" s="17">
        <f t="shared" si="8"/>
        <v>1.018091664</v>
      </c>
      <c r="AC35" t="s">
        <v>58</v>
      </c>
      <c r="AD35" t="s">
        <v>237</v>
      </c>
      <c r="AE35">
        <v>-0.27471400000000001</v>
      </c>
      <c r="AH35" s="30" t="s">
        <v>938</v>
      </c>
      <c r="AI35" s="14">
        <f>[1]!FechaTR($I$1,AH35)</f>
        <v>46664</v>
      </c>
      <c r="AJ35" s="16">
        <f t="shared" si="1"/>
        <v>46664</v>
      </c>
      <c r="AK35" s="17">
        <f t="shared" si="9"/>
        <v>-0.27471400000000001</v>
      </c>
      <c r="AL35">
        <v>-0.46259499999999998</v>
      </c>
      <c r="AN35" s="6"/>
      <c r="AO35" t="s">
        <v>109</v>
      </c>
      <c r="AP35" t="s">
        <v>234</v>
      </c>
      <c r="AQ35">
        <v>1.016910481</v>
      </c>
      <c r="AT35" s="30" t="s">
        <v>938</v>
      </c>
      <c r="AU35" s="14">
        <f>[1]!FechaTR($I$1,AT35)</f>
        <v>46664</v>
      </c>
      <c r="AV35" s="16">
        <f t="shared" si="2"/>
        <v>46664</v>
      </c>
      <c r="AW35" s="17">
        <f t="shared" si="10"/>
        <v>1.016910481</v>
      </c>
      <c r="AZ35" t="s">
        <v>109</v>
      </c>
      <c r="BA35" t="s">
        <v>237</v>
      </c>
      <c r="BB35">
        <v>-0.25695000000000001</v>
      </c>
      <c r="BE35" s="30" t="s">
        <v>938</v>
      </c>
      <c r="BF35" s="14">
        <f>[1]!FechaTR($I$1,BE35)</f>
        <v>46664</v>
      </c>
      <c r="BG35" s="16">
        <f t="shared" si="3"/>
        <v>46664</v>
      </c>
      <c r="BH35" s="17">
        <f t="shared" si="11"/>
        <v>-0.25695000000000001</v>
      </c>
      <c r="BK35" t="s">
        <v>161</v>
      </c>
      <c r="BL35" t="s">
        <v>234</v>
      </c>
      <c r="BM35">
        <v>1.013042134</v>
      </c>
      <c r="BP35" s="30" t="s">
        <v>938</v>
      </c>
      <c r="BQ35" s="14">
        <f>[1]!FechaTR($I$1,BP35)</f>
        <v>46664</v>
      </c>
      <c r="BR35" s="16">
        <f t="shared" si="4"/>
        <v>46664</v>
      </c>
      <c r="BS35" s="17">
        <f t="shared" si="12"/>
        <v>1.013042134</v>
      </c>
      <c r="BV35" t="s">
        <v>161</v>
      </c>
      <c r="BW35" t="s">
        <v>237</v>
      </c>
      <c r="BX35">
        <v>-0.19860900000000001</v>
      </c>
      <c r="CA35" s="30" t="s">
        <v>938</v>
      </c>
      <c r="CB35" s="14">
        <f>[1]!FechaTR($I$1,CA35)</f>
        <v>46664</v>
      </c>
      <c r="CC35" s="16">
        <f t="shared" si="5"/>
        <v>46664</v>
      </c>
      <c r="CD35" s="17">
        <f t="shared" si="13"/>
        <v>-0.19860900000000001</v>
      </c>
      <c r="CG35" t="s">
        <v>213</v>
      </c>
      <c r="CH35" t="s">
        <v>234</v>
      </c>
      <c r="CI35">
        <v>1.0085531219999999</v>
      </c>
      <c r="CL35" s="30" t="s">
        <v>938</v>
      </c>
      <c r="CM35" s="14">
        <f>[1]!FechaTR($I$1,CL35)</f>
        <v>46664</v>
      </c>
      <c r="CN35" s="16">
        <f t="shared" si="6"/>
        <v>46664</v>
      </c>
      <c r="CO35" s="17">
        <f t="shared" si="14"/>
        <v>1.0085531219999999</v>
      </c>
      <c r="CR35" t="s">
        <v>213</v>
      </c>
      <c r="CS35" t="s">
        <v>237</v>
      </c>
      <c r="CT35">
        <v>-0.13058400000000001</v>
      </c>
      <c r="CW35" s="30" t="s">
        <v>938</v>
      </c>
      <c r="CX35" s="14">
        <f>[1]!FechaTR($I$1,CW35)</f>
        <v>46664</v>
      </c>
      <c r="CY35" s="16">
        <f t="shared" si="7"/>
        <v>46664</v>
      </c>
      <c r="CZ35" s="17">
        <f t="shared" si="15"/>
        <v>-0.13058400000000001</v>
      </c>
      <c r="DC35" t="s">
        <v>738</v>
      </c>
      <c r="DD35" t="s">
        <v>234</v>
      </c>
      <c r="DE35">
        <v>1.0172829830000001</v>
      </c>
      <c r="DH35" s="30" t="s">
        <v>938</v>
      </c>
      <c r="DI35" s="14">
        <f>[1]!FechaTR($I$1,DH35)</f>
        <v>46664</v>
      </c>
      <c r="DJ35" s="16">
        <f t="shared" si="19"/>
        <v>46664</v>
      </c>
      <c r="DK35" s="17">
        <f t="shared" si="18"/>
        <v>1.0172829830000001</v>
      </c>
      <c r="DN35" t="s">
        <v>738</v>
      </c>
      <c r="DO35" t="s">
        <v>237</v>
      </c>
      <c r="DP35">
        <v>-0.26255499999999998</v>
      </c>
      <c r="DS35" s="30" t="s">
        <v>938</v>
      </c>
      <c r="DT35" s="14">
        <f>[1]!FechaTR($I$1,DS35)</f>
        <v>46664</v>
      </c>
      <c r="DU35" s="16">
        <f t="shared" si="16"/>
        <v>46664</v>
      </c>
      <c r="DV35" s="17">
        <f t="shared" si="17"/>
        <v>-0.26255499999999998</v>
      </c>
    </row>
    <row r="36" spans="1:126" x14ac:dyDescent="0.25">
      <c r="A36" s="11"/>
      <c r="B36" s="13" t="s">
        <v>55</v>
      </c>
      <c r="C36" s="11">
        <v>-0.33464099999999997</v>
      </c>
      <c r="D36" s="11"/>
      <c r="E36" s="13" t="s">
        <v>106</v>
      </c>
      <c r="F36" s="11">
        <v>-0.31610899999999997</v>
      </c>
      <c r="G36" s="11"/>
      <c r="H36" s="13" t="s">
        <v>158</v>
      </c>
      <c r="I36" s="11">
        <v>-0.25814999999999999</v>
      </c>
      <c r="J36" s="11"/>
      <c r="K36" s="13" t="s">
        <v>210</v>
      </c>
      <c r="L36" s="11">
        <v>-0.191967</v>
      </c>
      <c r="M36" s="11"/>
      <c r="N36" s="13" t="s">
        <v>735</v>
      </c>
      <c r="O36" s="11">
        <v>-0.31756899999999999</v>
      </c>
      <c r="R36" t="s">
        <v>59</v>
      </c>
      <c r="S36" t="s">
        <v>234</v>
      </c>
      <c r="T36">
        <v>1.017390046</v>
      </c>
      <c r="W36" s="30" t="s">
        <v>939</v>
      </c>
      <c r="X36" s="14">
        <f>[1]!FechaTR($I$1,W36)</f>
        <v>46755</v>
      </c>
      <c r="Y36" s="16">
        <f t="shared" si="0"/>
        <v>46755</v>
      </c>
      <c r="Z36" s="17">
        <f t="shared" si="8"/>
        <v>1.017390046</v>
      </c>
      <c r="AC36" t="s">
        <v>59</v>
      </c>
      <c r="AD36" t="s">
        <v>237</v>
      </c>
      <c r="AE36">
        <v>-0.25434200000000001</v>
      </c>
      <c r="AH36" s="30" t="s">
        <v>939</v>
      </c>
      <c r="AI36" s="14">
        <f>[1]!FechaTR($I$1,AH36)</f>
        <v>46755</v>
      </c>
      <c r="AJ36" s="16">
        <f t="shared" si="1"/>
        <v>46755</v>
      </c>
      <c r="AK36" s="17">
        <f t="shared" si="9"/>
        <v>-0.25434200000000001</v>
      </c>
      <c r="AL36">
        <v>-0.45298899999999998</v>
      </c>
      <c r="AN36" s="6"/>
      <c r="AO36" t="s">
        <v>110</v>
      </c>
      <c r="AP36" t="s">
        <v>234</v>
      </c>
      <c r="AQ36">
        <v>1.016180528</v>
      </c>
      <c r="AT36" s="30" t="s">
        <v>939</v>
      </c>
      <c r="AU36" s="14">
        <f>[1]!FechaTR($I$1,AT36)</f>
        <v>46755</v>
      </c>
      <c r="AV36" s="16">
        <f t="shared" si="2"/>
        <v>46755</v>
      </c>
      <c r="AW36" s="17">
        <f t="shared" si="10"/>
        <v>1.016180528</v>
      </c>
      <c r="AZ36" t="s">
        <v>110</v>
      </c>
      <c r="BA36" t="s">
        <v>237</v>
      </c>
      <c r="BB36">
        <v>-0.236814</v>
      </c>
      <c r="BE36" s="30" t="s">
        <v>939</v>
      </c>
      <c r="BF36" s="14">
        <f>[1]!FechaTR($I$1,BE36)</f>
        <v>46755</v>
      </c>
      <c r="BG36" s="16">
        <f t="shared" si="3"/>
        <v>46755</v>
      </c>
      <c r="BH36" s="17">
        <f t="shared" si="11"/>
        <v>-0.236814</v>
      </c>
      <c r="BK36" t="s">
        <v>162</v>
      </c>
      <c r="BL36" t="s">
        <v>234</v>
      </c>
      <c r="BM36">
        <v>1.012166208</v>
      </c>
      <c r="BP36" s="30" t="s">
        <v>939</v>
      </c>
      <c r="BQ36" s="14">
        <f>[1]!FechaTR($I$1,BP36)</f>
        <v>46755</v>
      </c>
      <c r="BR36" s="16">
        <f t="shared" si="4"/>
        <v>46755</v>
      </c>
      <c r="BS36" s="17">
        <f t="shared" si="12"/>
        <v>1.012166208</v>
      </c>
      <c r="BV36" t="s">
        <v>162</v>
      </c>
      <c r="BW36" t="s">
        <v>237</v>
      </c>
      <c r="BX36">
        <v>-0.17846699999999999</v>
      </c>
      <c r="CA36" s="30" t="s">
        <v>939</v>
      </c>
      <c r="CB36" s="14">
        <f>[1]!FechaTR($I$1,CA36)</f>
        <v>46755</v>
      </c>
      <c r="CC36" s="16">
        <f t="shared" si="5"/>
        <v>46755</v>
      </c>
      <c r="CD36" s="17">
        <f t="shared" si="13"/>
        <v>-0.17846699999999999</v>
      </c>
      <c r="CG36" t="s">
        <v>214</v>
      </c>
      <c r="CH36" t="s">
        <v>234</v>
      </c>
      <c r="CI36">
        <v>1.007472675</v>
      </c>
      <c r="CL36" s="30" t="s">
        <v>939</v>
      </c>
      <c r="CM36" s="14">
        <f>[1]!FechaTR($I$1,CL36)</f>
        <v>46755</v>
      </c>
      <c r="CN36" s="16">
        <f t="shared" si="6"/>
        <v>46755</v>
      </c>
      <c r="CO36" s="17">
        <f t="shared" si="14"/>
        <v>1.007472675</v>
      </c>
      <c r="CR36" t="s">
        <v>214</v>
      </c>
      <c r="CS36" t="s">
        <v>237</v>
      </c>
      <c r="CT36">
        <v>-0.10991099999999999</v>
      </c>
      <c r="CW36" s="30" t="s">
        <v>939</v>
      </c>
      <c r="CX36" s="14">
        <f>[1]!FechaTR($I$1,CW36)</f>
        <v>46755</v>
      </c>
      <c r="CY36" s="16">
        <f t="shared" si="7"/>
        <v>46755</v>
      </c>
      <c r="CZ36" s="17">
        <f t="shared" si="15"/>
        <v>-0.10991099999999999</v>
      </c>
      <c r="DC36" t="s">
        <v>739</v>
      </c>
      <c r="DD36" t="s">
        <v>234</v>
      </c>
      <c r="DE36">
        <v>1.016650966</v>
      </c>
      <c r="DH36" s="30" t="s">
        <v>939</v>
      </c>
      <c r="DI36" s="14">
        <f>[1]!FechaTR($I$1,DH36)</f>
        <v>46755</v>
      </c>
      <c r="DJ36" s="16">
        <f t="shared" si="19"/>
        <v>46755</v>
      </c>
      <c r="DK36" s="17">
        <f t="shared" si="18"/>
        <v>1.016650966</v>
      </c>
      <c r="DN36" t="s">
        <v>739</v>
      </c>
      <c r="DO36" t="s">
        <v>237</v>
      </c>
      <c r="DP36">
        <v>-0.24363499999999999</v>
      </c>
      <c r="DS36" s="30" t="s">
        <v>939</v>
      </c>
      <c r="DT36" s="14">
        <f>[1]!FechaTR($I$1,DS36)</f>
        <v>46755</v>
      </c>
      <c r="DU36" s="16">
        <f t="shared" si="16"/>
        <v>46755</v>
      </c>
      <c r="DV36" s="17">
        <f t="shared" si="17"/>
        <v>-0.24363499999999999</v>
      </c>
    </row>
    <row r="37" spans="1:126" x14ac:dyDescent="0.25">
      <c r="A37" s="11"/>
      <c r="B37" s="13" t="s">
        <v>56</v>
      </c>
      <c r="C37" s="11">
        <v>-0.31500400000000001</v>
      </c>
      <c r="D37" s="11"/>
      <c r="E37" s="13" t="s">
        <v>107</v>
      </c>
      <c r="F37" s="11">
        <v>-0.29674299999999998</v>
      </c>
      <c r="G37" s="11"/>
      <c r="H37" s="13" t="s">
        <v>159</v>
      </c>
      <c r="I37" s="11">
        <v>-0.23863999999999999</v>
      </c>
      <c r="J37" s="11"/>
      <c r="K37" s="13" t="s">
        <v>211</v>
      </c>
      <c r="L37" s="11">
        <v>-0.171765</v>
      </c>
      <c r="M37" s="11"/>
      <c r="N37" s="13" t="s">
        <v>736</v>
      </c>
      <c r="O37" s="11">
        <v>-0.29973299999999997</v>
      </c>
      <c r="R37" t="s">
        <v>60</v>
      </c>
      <c r="S37" t="s">
        <v>234</v>
      </c>
      <c r="T37">
        <v>1.016590501</v>
      </c>
      <c r="W37" s="30" t="s">
        <v>940</v>
      </c>
      <c r="X37" s="14">
        <f>[1]!FechaTR($I$1,W37)</f>
        <v>46846</v>
      </c>
      <c r="Y37" s="16">
        <f t="shared" si="0"/>
        <v>46846</v>
      </c>
      <c r="Z37" s="17">
        <f t="shared" si="8"/>
        <v>1.016590501</v>
      </c>
      <c r="AC37" t="s">
        <v>60</v>
      </c>
      <c r="AD37" t="s">
        <v>237</v>
      </c>
      <c r="AE37">
        <v>-0.234237</v>
      </c>
      <c r="AH37" s="30" t="s">
        <v>940</v>
      </c>
      <c r="AI37" s="14">
        <f>[1]!FechaTR($I$1,AH37)</f>
        <v>46846</v>
      </c>
      <c r="AJ37" s="16">
        <f t="shared" si="1"/>
        <v>46846</v>
      </c>
      <c r="AK37" s="17">
        <f t="shared" si="9"/>
        <v>-0.234237</v>
      </c>
      <c r="AL37">
        <v>-0.44308900000000001</v>
      </c>
      <c r="AN37" s="6"/>
      <c r="AO37" t="s">
        <v>111</v>
      </c>
      <c r="AP37" t="s">
        <v>234</v>
      </c>
      <c r="AQ37">
        <v>1.015354345</v>
      </c>
      <c r="AT37" s="30" t="s">
        <v>940</v>
      </c>
      <c r="AU37" s="14">
        <f>[1]!FechaTR($I$1,AT37)</f>
        <v>46846</v>
      </c>
      <c r="AV37" s="16">
        <f t="shared" si="2"/>
        <v>46846</v>
      </c>
      <c r="AW37" s="17">
        <f t="shared" si="10"/>
        <v>1.015354345</v>
      </c>
      <c r="AZ37" t="s">
        <v>111</v>
      </c>
      <c r="BA37" t="s">
        <v>237</v>
      </c>
      <c r="BB37">
        <v>-0.21693499999999999</v>
      </c>
      <c r="BE37" s="30" t="s">
        <v>940</v>
      </c>
      <c r="BF37" s="14">
        <f>[1]!FechaTR($I$1,BE37)</f>
        <v>46846</v>
      </c>
      <c r="BG37" s="16">
        <f t="shared" si="3"/>
        <v>46846</v>
      </c>
      <c r="BH37" s="17">
        <f t="shared" si="11"/>
        <v>-0.21693499999999999</v>
      </c>
      <c r="BK37" t="s">
        <v>163</v>
      </c>
      <c r="BL37" t="s">
        <v>234</v>
      </c>
      <c r="BM37">
        <v>1.0112058209999999</v>
      </c>
      <c r="BP37" s="30" t="s">
        <v>940</v>
      </c>
      <c r="BQ37" s="14">
        <f>[1]!FechaTR($I$1,BP37)</f>
        <v>46846</v>
      </c>
      <c r="BR37" s="16">
        <f t="shared" si="4"/>
        <v>46846</v>
      </c>
      <c r="BS37" s="17">
        <f t="shared" si="12"/>
        <v>1.0112058209999999</v>
      </c>
      <c r="BV37" t="s">
        <v>163</v>
      </c>
      <c r="BW37" t="s">
        <v>237</v>
      </c>
      <c r="BX37">
        <v>-0.158694</v>
      </c>
      <c r="CA37" s="30" t="s">
        <v>940</v>
      </c>
      <c r="CB37" s="14">
        <f>[1]!FechaTR($I$1,CA37)</f>
        <v>46846</v>
      </c>
      <c r="CC37" s="16">
        <f t="shared" si="5"/>
        <v>46846</v>
      </c>
      <c r="CD37" s="17">
        <f t="shared" si="13"/>
        <v>-0.158694</v>
      </c>
      <c r="CG37" t="s">
        <v>215</v>
      </c>
      <c r="CH37" t="s">
        <v>234</v>
      </c>
      <c r="CI37">
        <v>1.0063066949999999</v>
      </c>
      <c r="CL37" s="30" t="s">
        <v>940</v>
      </c>
      <c r="CM37" s="14">
        <f>[1]!FechaTR($I$1,CL37)</f>
        <v>46846</v>
      </c>
      <c r="CN37" s="16">
        <f t="shared" si="6"/>
        <v>46846</v>
      </c>
      <c r="CO37" s="17">
        <f t="shared" si="14"/>
        <v>1.0063066949999999</v>
      </c>
      <c r="CR37" t="s">
        <v>215</v>
      </c>
      <c r="CS37" t="s">
        <v>237</v>
      </c>
      <c r="CT37">
        <v>-8.9562000000000003E-2</v>
      </c>
      <c r="CW37" s="30" t="s">
        <v>940</v>
      </c>
      <c r="CX37" s="14">
        <f>[1]!FechaTR($I$1,CW37)</f>
        <v>46846</v>
      </c>
      <c r="CY37" s="16">
        <f t="shared" si="7"/>
        <v>46846</v>
      </c>
      <c r="CZ37" s="17">
        <f t="shared" si="15"/>
        <v>-8.9562000000000003E-2</v>
      </c>
      <c r="DC37" t="s">
        <v>740</v>
      </c>
      <c r="DD37" t="s">
        <v>234</v>
      </c>
      <c r="DE37">
        <v>1.015929764</v>
      </c>
      <c r="DH37" s="30" t="s">
        <v>940</v>
      </c>
      <c r="DI37" s="14">
        <f>[1]!FechaTR($I$1,DH37)</f>
        <v>46846</v>
      </c>
      <c r="DJ37" s="16">
        <f t="shared" si="19"/>
        <v>46846</v>
      </c>
      <c r="DK37" s="17">
        <f t="shared" si="18"/>
        <v>1.015929764</v>
      </c>
      <c r="DN37" t="s">
        <v>740</v>
      </c>
      <c r="DO37" t="s">
        <v>237</v>
      </c>
      <c r="DP37">
        <v>-0.224992</v>
      </c>
      <c r="DS37" s="30" t="s">
        <v>940</v>
      </c>
      <c r="DT37" s="14">
        <f>[1]!FechaTR($I$1,DS37)</f>
        <v>46846</v>
      </c>
      <c r="DU37" s="16">
        <f t="shared" si="16"/>
        <v>46846</v>
      </c>
      <c r="DV37" s="17">
        <f t="shared" si="17"/>
        <v>-0.224992</v>
      </c>
    </row>
    <row r="38" spans="1:126" x14ac:dyDescent="0.25">
      <c r="A38" s="11"/>
      <c r="B38" s="13" t="s">
        <v>57</v>
      </c>
      <c r="C38" s="11">
        <v>-0.295016</v>
      </c>
      <c r="D38" s="11"/>
      <c r="E38" s="13" t="s">
        <v>108</v>
      </c>
      <c r="F38" s="11">
        <v>-0.27700999999999998</v>
      </c>
      <c r="G38" s="11"/>
      <c r="H38" s="13" t="s">
        <v>160</v>
      </c>
      <c r="I38" s="11">
        <v>-0.21876699999999999</v>
      </c>
      <c r="J38" s="11"/>
      <c r="K38" s="13" t="s">
        <v>212</v>
      </c>
      <c r="L38" s="11">
        <v>-0.15128999999999998</v>
      </c>
      <c r="M38" s="11"/>
      <c r="N38" s="13" t="s">
        <v>737</v>
      </c>
      <c r="O38" s="11">
        <v>-0.28136</v>
      </c>
      <c r="R38" t="s">
        <v>61</v>
      </c>
      <c r="S38" t="s">
        <v>234</v>
      </c>
      <c r="T38">
        <v>1.0156880189999999</v>
      </c>
      <c r="W38" s="30" t="s">
        <v>941</v>
      </c>
      <c r="X38" s="14">
        <f>[1]!FechaTR($I$1,W38)</f>
        <v>46937</v>
      </c>
      <c r="Y38" s="16">
        <f t="shared" si="0"/>
        <v>46937</v>
      </c>
      <c r="Z38" s="17">
        <f t="shared" si="8"/>
        <v>1.0156880189999999</v>
      </c>
      <c r="AC38" t="s">
        <v>61</v>
      </c>
      <c r="AD38" t="s">
        <v>237</v>
      </c>
      <c r="AE38">
        <v>-0.21401200000000001</v>
      </c>
      <c r="AH38" s="30" t="s">
        <v>941</v>
      </c>
      <c r="AI38" s="14">
        <f>[1]!FechaTR($I$1,AH38)</f>
        <v>46937</v>
      </c>
      <c r="AJ38" s="16">
        <f t="shared" si="1"/>
        <v>46937</v>
      </c>
      <c r="AK38" s="17">
        <f t="shared" si="9"/>
        <v>-0.21401200000000001</v>
      </c>
      <c r="AL38">
        <v>-0.433168</v>
      </c>
      <c r="AN38" s="6"/>
      <c r="AO38" t="s">
        <v>112</v>
      </c>
      <c r="AP38" t="s">
        <v>234</v>
      </c>
      <c r="AQ38">
        <v>1.014426968</v>
      </c>
      <c r="AT38" s="30" t="s">
        <v>941</v>
      </c>
      <c r="AU38" s="14">
        <f>[1]!FechaTR($I$1,AT38)</f>
        <v>46937</v>
      </c>
      <c r="AV38" s="16">
        <f t="shared" si="2"/>
        <v>46937</v>
      </c>
      <c r="AW38" s="17">
        <f t="shared" si="10"/>
        <v>1.014426968</v>
      </c>
      <c r="AZ38" t="s">
        <v>112</v>
      </c>
      <c r="BA38" t="s">
        <v>237</v>
      </c>
      <c r="BB38">
        <v>-0.19694800000000001</v>
      </c>
      <c r="BE38" s="30" t="s">
        <v>941</v>
      </c>
      <c r="BF38" s="14">
        <f>[1]!FechaTR($I$1,BE38)</f>
        <v>46937</v>
      </c>
      <c r="BG38" s="16">
        <f t="shared" si="3"/>
        <v>46937</v>
      </c>
      <c r="BH38" s="17">
        <f t="shared" si="11"/>
        <v>-0.19694800000000001</v>
      </c>
      <c r="BK38" t="s">
        <v>164</v>
      </c>
      <c r="BL38" t="s">
        <v>234</v>
      </c>
      <c r="BM38">
        <v>1.0101565889999999</v>
      </c>
      <c r="BP38" s="30" t="s">
        <v>941</v>
      </c>
      <c r="BQ38" s="14">
        <f>[1]!FechaTR($I$1,BP38)</f>
        <v>46937</v>
      </c>
      <c r="BR38" s="16">
        <f t="shared" si="4"/>
        <v>46937</v>
      </c>
      <c r="BS38" s="17">
        <f t="shared" si="12"/>
        <v>1.0101565889999999</v>
      </c>
      <c r="BV38" t="s">
        <v>164</v>
      </c>
      <c r="BW38" t="s">
        <v>237</v>
      </c>
      <c r="BX38">
        <v>-0.138985</v>
      </c>
      <c r="CA38" s="30" t="s">
        <v>941</v>
      </c>
      <c r="CB38" s="14">
        <f>[1]!FechaTR($I$1,CA38)</f>
        <v>46937</v>
      </c>
      <c r="CC38" s="16">
        <f t="shared" si="5"/>
        <v>46937</v>
      </c>
      <c r="CD38" s="17">
        <f t="shared" si="13"/>
        <v>-0.138985</v>
      </c>
      <c r="CG38" t="s">
        <v>216</v>
      </c>
      <c r="CH38" t="s">
        <v>234</v>
      </c>
      <c r="CI38">
        <v>1.005047037</v>
      </c>
      <c r="CL38" s="30" t="s">
        <v>941</v>
      </c>
      <c r="CM38" s="14">
        <f>[1]!FechaTR($I$1,CL38)</f>
        <v>46937</v>
      </c>
      <c r="CN38" s="16">
        <f t="shared" si="6"/>
        <v>46937</v>
      </c>
      <c r="CO38" s="17">
        <f t="shared" si="14"/>
        <v>1.005047037</v>
      </c>
      <c r="CR38" t="s">
        <v>216</v>
      </c>
      <c r="CS38" t="s">
        <v>237</v>
      </c>
      <c r="CT38">
        <v>-6.9264999999999993E-2</v>
      </c>
      <c r="CW38" s="30" t="s">
        <v>941</v>
      </c>
      <c r="CX38" s="14">
        <f>[1]!FechaTR($I$1,CW38)</f>
        <v>46937</v>
      </c>
      <c r="CY38" s="16">
        <f t="shared" si="7"/>
        <v>46937</v>
      </c>
      <c r="CZ38" s="17">
        <f t="shared" si="15"/>
        <v>-6.9264999999999993E-2</v>
      </c>
      <c r="DC38" t="s">
        <v>741</v>
      </c>
      <c r="DD38" t="s">
        <v>234</v>
      </c>
      <c r="DE38">
        <v>1.015117651</v>
      </c>
      <c r="DH38" s="30" t="s">
        <v>941</v>
      </c>
      <c r="DI38" s="14">
        <f>[1]!FechaTR($I$1,DH38)</f>
        <v>46937</v>
      </c>
      <c r="DJ38" s="16">
        <f t="shared" si="19"/>
        <v>46937</v>
      </c>
      <c r="DK38" s="17">
        <f t="shared" si="18"/>
        <v>1.015117651</v>
      </c>
      <c r="DN38" t="s">
        <v>741</v>
      </c>
      <c r="DO38" t="s">
        <v>237</v>
      </c>
      <c r="DP38">
        <v>-0.20629700000000001</v>
      </c>
      <c r="DS38" s="30" t="s">
        <v>941</v>
      </c>
      <c r="DT38" s="14">
        <f>[1]!FechaTR($I$1,DS38)</f>
        <v>46937</v>
      </c>
      <c r="DU38" s="16">
        <f t="shared" si="16"/>
        <v>46937</v>
      </c>
      <c r="DV38" s="17">
        <f t="shared" si="17"/>
        <v>-0.20629700000000001</v>
      </c>
    </row>
    <row r="39" spans="1:126" x14ac:dyDescent="0.25">
      <c r="A39" s="11"/>
      <c r="B39" s="13" t="s">
        <v>58</v>
      </c>
      <c r="C39" s="11">
        <v>-0.27471400000000001</v>
      </c>
      <c r="D39" s="11"/>
      <c r="E39" s="13" t="s">
        <v>109</v>
      </c>
      <c r="F39" s="11">
        <v>-0.25695000000000001</v>
      </c>
      <c r="G39" s="11"/>
      <c r="H39" s="13" t="s">
        <v>161</v>
      </c>
      <c r="I39" s="11">
        <v>-0.19860899999999998</v>
      </c>
      <c r="J39" s="11"/>
      <c r="K39" s="13" t="s">
        <v>213</v>
      </c>
      <c r="L39" s="11">
        <v>-0.13058400000000001</v>
      </c>
      <c r="M39" s="11"/>
      <c r="N39" s="13" t="s">
        <v>738</v>
      </c>
      <c r="O39" s="11">
        <v>-0.26255499999999998</v>
      </c>
      <c r="R39" t="s">
        <v>62</v>
      </c>
      <c r="S39" t="s">
        <v>234</v>
      </c>
      <c r="T39">
        <v>1.0146762650000001</v>
      </c>
      <c r="W39" s="30" t="s">
        <v>942</v>
      </c>
      <c r="X39" s="14">
        <f>[1]!FechaTR($I$1,W39)</f>
        <v>47028</v>
      </c>
      <c r="Y39" s="16">
        <f t="shared" si="0"/>
        <v>47028</v>
      </c>
      <c r="Z39" s="17">
        <f t="shared" si="8"/>
        <v>1.0146762650000001</v>
      </c>
      <c r="AC39" t="s">
        <v>62</v>
      </c>
      <c r="AD39" t="s">
        <v>237</v>
      </c>
      <c r="AE39">
        <v>-0.19361400000000001</v>
      </c>
      <c r="AH39" s="30" t="s">
        <v>942</v>
      </c>
      <c r="AI39" s="14">
        <f>[1]!FechaTR($I$1,AH39)</f>
        <v>47028</v>
      </c>
      <c r="AJ39" s="16">
        <f t="shared" si="1"/>
        <v>47028</v>
      </c>
      <c r="AK39" s="17">
        <f t="shared" si="9"/>
        <v>-0.19361400000000001</v>
      </c>
      <c r="AL39">
        <v>-0.422846</v>
      </c>
      <c r="AN39" s="6"/>
      <c r="AO39" t="s">
        <v>113</v>
      </c>
      <c r="AP39" t="s">
        <v>234</v>
      </c>
      <c r="AQ39">
        <v>1.013391777</v>
      </c>
      <c r="AT39" s="30" t="s">
        <v>942</v>
      </c>
      <c r="AU39" s="14">
        <f>[1]!FechaTR($I$1,AT39)</f>
        <v>47028</v>
      </c>
      <c r="AV39" s="16">
        <f t="shared" si="2"/>
        <v>47028</v>
      </c>
      <c r="AW39" s="17">
        <f t="shared" si="10"/>
        <v>1.013391777</v>
      </c>
      <c r="AZ39" t="s">
        <v>113</v>
      </c>
      <c r="BA39" t="s">
        <v>237</v>
      </c>
      <c r="BB39">
        <v>-0.17679500000000001</v>
      </c>
      <c r="BE39" s="30" t="s">
        <v>942</v>
      </c>
      <c r="BF39" s="14">
        <f>[1]!FechaTR($I$1,BE39)</f>
        <v>47028</v>
      </c>
      <c r="BG39" s="16">
        <f t="shared" si="3"/>
        <v>47028</v>
      </c>
      <c r="BH39" s="17">
        <f t="shared" si="11"/>
        <v>-0.17679500000000001</v>
      </c>
      <c r="BK39" t="s">
        <v>165</v>
      </c>
      <c r="BL39" t="s">
        <v>234</v>
      </c>
      <c r="BM39">
        <v>1.0090070840000001</v>
      </c>
      <c r="BP39" s="30" t="s">
        <v>942</v>
      </c>
      <c r="BQ39" s="14">
        <f>[1]!FechaTR($I$1,BP39)</f>
        <v>47028</v>
      </c>
      <c r="BR39" s="16">
        <f t="shared" si="4"/>
        <v>47028</v>
      </c>
      <c r="BS39" s="17">
        <f t="shared" si="12"/>
        <v>1.0090070840000001</v>
      </c>
      <c r="BV39" t="s">
        <v>165</v>
      </c>
      <c r="BW39" t="s">
        <v>237</v>
      </c>
      <c r="BX39">
        <v>-0.119203</v>
      </c>
      <c r="CA39" s="30" t="s">
        <v>942</v>
      </c>
      <c r="CB39" s="14">
        <f>[1]!FechaTR($I$1,CA39)</f>
        <v>47028</v>
      </c>
      <c r="CC39" s="16">
        <f t="shared" si="5"/>
        <v>47028</v>
      </c>
      <c r="CD39" s="17">
        <f t="shared" si="13"/>
        <v>-0.119203</v>
      </c>
      <c r="CG39" t="s">
        <v>217</v>
      </c>
      <c r="CH39" t="s">
        <v>234</v>
      </c>
      <c r="CI39">
        <v>1.0036822590000001</v>
      </c>
      <c r="CL39" s="30" t="s">
        <v>942</v>
      </c>
      <c r="CM39" s="14">
        <f>[1]!FechaTR($I$1,CL39)</f>
        <v>47028</v>
      </c>
      <c r="CN39" s="16">
        <f t="shared" si="6"/>
        <v>47028</v>
      </c>
      <c r="CO39" s="17">
        <f t="shared" si="14"/>
        <v>1.0036822590000001</v>
      </c>
      <c r="CR39" t="s">
        <v>217</v>
      </c>
      <c r="CS39" t="s">
        <v>237</v>
      </c>
      <c r="CT39">
        <v>-4.8878999999999999E-2</v>
      </c>
      <c r="CW39" s="30" t="s">
        <v>942</v>
      </c>
      <c r="CX39" s="14">
        <f>[1]!FechaTR($I$1,CW39)</f>
        <v>47028</v>
      </c>
      <c r="CY39" s="16">
        <f t="shared" si="7"/>
        <v>47028</v>
      </c>
      <c r="CZ39" s="17">
        <f t="shared" si="15"/>
        <v>-4.8878999999999999E-2</v>
      </c>
      <c r="DC39" t="s">
        <v>742</v>
      </c>
      <c r="DD39" t="s">
        <v>234</v>
      </c>
      <c r="DE39">
        <v>1.014202147</v>
      </c>
      <c r="DH39" s="30" t="s">
        <v>942</v>
      </c>
      <c r="DI39" s="14">
        <f>[1]!FechaTR($I$1,DH39)</f>
        <v>47028</v>
      </c>
      <c r="DJ39" s="16">
        <f t="shared" si="19"/>
        <v>47028</v>
      </c>
      <c r="DK39" s="17">
        <f t="shared" si="18"/>
        <v>1.014202147</v>
      </c>
      <c r="DN39" t="s">
        <v>742</v>
      </c>
      <c r="DO39" t="s">
        <v>237</v>
      </c>
      <c r="DP39">
        <v>-0.18740899999999999</v>
      </c>
      <c r="DS39" s="30" t="s">
        <v>942</v>
      </c>
      <c r="DT39" s="14">
        <f>[1]!FechaTR($I$1,DS39)</f>
        <v>47028</v>
      </c>
      <c r="DU39" s="16">
        <f t="shared" si="16"/>
        <v>47028</v>
      </c>
      <c r="DV39" s="17">
        <f t="shared" si="17"/>
        <v>-0.18740899999999999</v>
      </c>
    </row>
    <row r="40" spans="1:126" x14ac:dyDescent="0.25">
      <c r="A40" s="11"/>
      <c r="B40" s="13" t="s">
        <v>59</v>
      </c>
      <c r="C40" s="11">
        <v>-0.25434200000000001</v>
      </c>
      <c r="D40" s="11"/>
      <c r="E40" s="13" t="s">
        <v>110</v>
      </c>
      <c r="F40" s="11">
        <v>-0.236814</v>
      </c>
      <c r="G40" s="11"/>
      <c r="H40" s="13" t="s">
        <v>162</v>
      </c>
      <c r="I40" s="11">
        <v>-0.17846699999999999</v>
      </c>
      <c r="J40" s="11"/>
      <c r="K40" s="13" t="s">
        <v>214</v>
      </c>
      <c r="L40" s="11">
        <v>-0.10991099999999999</v>
      </c>
      <c r="M40" s="11"/>
      <c r="N40" s="13" t="s">
        <v>739</v>
      </c>
      <c r="O40" s="11">
        <v>-0.24363499999999999</v>
      </c>
      <c r="R40" t="s">
        <v>63</v>
      </c>
      <c r="S40" t="s">
        <v>234</v>
      </c>
      <c r="T40">
        <v>1.0135457269999999</v>
      </c>
      <c r="W40" s="30" t="s">
        <v>943</v>
      </c>
      <c r="X40" s="14">
        <f>[1]!FechaTR($I$1,W40)</f>
        <v>47120</v>
      </c>
      <c r="Y40" s="16">
        <f t="shared" si="0"/>
        <v>47120</v>
      </c>
      <c r="Z40" s="17">
        <f t="shared" si="8"/>
        <v>1.0135457269999999</v>
      </c>
      <c r="AC40" t="s">
        <v>63</v>
      </c>
      <c r="AD40" t="s">
        <v>237</v>
      </c>
      <c r="AE40">
        <v>-0.17289499999999999</v>
      </c>
      <c r="AH40" s="30" t="s">
        <v>943</v>
      </c>
      <c r="AI40" s="14">
        <f>[1]!FechaTR($I$1,AH40)</f>
        <v>47120</v>
      </c>
      <c r="AJ40" s="16">
        <f t="shared" si="1"/>
        <v>47120</v>
      </c>
      <c r="AK40" s="17">
        <f t="shared" si="9"/>
        <v>-0.17289499999999999</v>
      </c>
      <c r="AL40">
        <v>-0.41223599999999999</v>
      </c>
      <c r="AN40" s="6"/>
      <c r="AO40" t="s">
        <v>114</v>
      </c>
      <c r="AP40" t="s">
        <v>234</v>
      </c>
      <c r="AQ40">
        <v>1.0122389439999999</v>
      </c>
      <c r="AT40" s="30" t="s">
        <v>943</v>
      </c>
      <c r="AU40" s="14">
        <f>[1]!FechaTR($I$1,AT40)</f>
        <v>47120</v>
      </c>
      <c r="AV40" s="16">
        <f t="shared" si="2"/>
        <v>47120</v>
      </c>
      <c r="AW40" s="17">
        <f t="shared" si="10"/>
        <v>1.0122389439999999</v>
      </c>
      <c r="AZ40" t="s">
        <v>114</v>
      </c>
      <c r="BA40" t="s">
        <v>237</v>
      </c>
      <c r="BB40">
        <v>-0.156329</v>
      </c>
      <c r="BE40" s="30" t="s">
        <v>943</v>
      </c>
      <c r="BF40" s="14">
        <f>[1]!FechaTR($I$1,BE40)</f>
        <v>47120</v>
      </c>
      <c r="BG40" s="16">
        <f t="shared" si="3"/>
        <v>47120</v>
      </c>
      <c r="BH40" s="17">
        <f t="shared" si="11"/>
        <v>-0.156329</v>
      </c>
      <c r="BK40" t="s">
        <v>166</v>
      </c>
      <c r="BL40" t="s">
        <v>234</v>
      </c>
      <c r="BM40">
        <v>1.0077412649999999</v>
      </c>
      <c r="BP40" s="30" t="s">
        <v>943</v>
      </c>
      <c r="BQ40" s="14">
        <f>[1]!FechaTR($I$1,BP40)</f>
        <v>47120</v>
      </c>
      <c r="BR40" s="16">
        <f t="shared" si="4"/>
        <v>47120</v>
      </c>
      <c r="BS40" s="17">
        <f t="shared" si="12"/>
        <v>1.0077412649999999</v>
      </c>
      <c r="BV40" t="s">
        <v>166</v>
      </c>
      <c r="BW40" t="s">
        <v>237</v>
      </c>
      <c r="BX40">
        <v>-9.9128999999999995E-2</v>
      </c>
      <c r="CA40" s="30" t="s">
        <v>943</v>
      </c>
      <c r="CB40" s="14">
        <f>[1]!FechaTR($I$1,CA40)</f>
        <v>47120</v>
      </c>
      <c r="CC40" s="16">
        <f t="shared" si="5"/>
        <v>47120</v>
      </c>
      <c r="CD40" s="17">
        <f t="shared" si="13"/>
        <v>-9.9128999999999995E-2</v>
      </c>
      <c r="CG40" t="s">
        <v>218</v>
      </c>
      <c r="CH40" t="s">
        <v>234</v>
      </c>
      <c r="CI40">
        <v>1.0021973879999999</v>
      </c>
      <c r="CL40" s="30" t="s">
        <v>943</v>
      </c>
      <c r="CM40" s="14">
        <f>[1]!FechaTR($I$1,CL40)</f>
        <v>47120</v>
      </c>
      <c r="CN40" s="16">
        <f t="shared" si="6"/>
        <v>47120</v>
      </c>
      <c r="CO40" s="17">
        <f t="shared" si="14"/>
        <v>1.0021973879999999</v>
      </c>
      <c r="CR40" t="s">
        <v>218</v>
      </c>
      <c r="CS40" t="s">
        <v>237</v>
      </c>
      <c r="CT40">
        <v>-2.8226000000000001E-2</v>
      </c>
      <c r="CW40" s="30" t="s">
        <v>943</v>
      </c>
      <c r="CX40" s="14">
        <f>[1]!FechaTR($I$1,CW40)</f>
        <v>47120</v>
      </c>
      <c r="CY40" s="16">
        <f t="shared" si="7"/>
        <v>47120</v>
      </c>
      <c r="CZ40" s="17">
        <f t="shared" si="15"/>
        <v>-2.8226000000000001E-2</v>
      </c>
      <c r="DC40" t="s">
        <v>743</v>
      </c>
      <c r="DD40" t="s">
        <v>234</v>
      </c>
      <c r="DE40">
        <v>1.013164723</v>
      </c>
      <c r="DH40" s="30" t="s">
        <v>943</v>
      </c>
      <c r="DI40" s="14">
        <f>[1]!FechaTR($I$1,DH40)</f>
        <v>47120</v>
      </c>
      <c r="DJ40" s="16">
        <f t="shared" si="19"/>
        <v>47120</v>
      </c>
      <c r="DK40" s="17">
        <f t="shared" si="18"/>
        <v>1.013164723</v>
      </c>
      <c r="DN40" t="s">
        <v>743</v>
      </c>
      <c r="DO40" t="s">
        <v>237</v>
      </c>
      <c r="DP40">
        <v>-0.168068</v>
      </c>
      <c r="DS40" s="30" t="s">
        <v>943</v>
      </c>
      <c r="DT40" s="14">
        <f>[1]!FechaTR($I$1,DS40)</f>
        <v>47120</v>
      </c>
      <c r="DU40" s="16">
        <f t="shared" si="16"/>
        <v>47120</v>
      </c>
      <c r="DV40" s="17">
        <f t="shared" si="17"/>
        <v>-0.168068</v>
      </c>
    </row>
    <row r="41" spans="1:126" x14ac:dyDescent="0.25">
      <c r="A41" s="11"/>
      <c r="B41" s="13" t="s">
        <v>60</v>
      </c>
      <c r="C41" s="11">
        <v>-0.234237</v>
      </c>
      <c r="D41" s="11"/>
      <c r="E41" s="13" t="s">
        <v>111</v>
      </c>
      <c r="F41" s="11">
        <v>-0.21693499999999999</v>
      </c>
      <c r="G41" s="11"/>
      <c r="H41" s="13" t="s">
        <v>163</v>
      </c>
      <c r="I41" s="11">
        <v>-0.158694</v>
      </c>
      <c r="J41" s="11"/>
      <c r="K41" s="13" t="s">
        <v>215</v>
      </c>
      <c r="L41" s="11">
        <v>-8.9562000000000003E-2</v>
      </c>
      <c r="M41" s="11"/>
      <c r="N41" s="13" t="s">
        <v>740</v>
      </c>
      <c r="O41" s="11">
        <v>-0.224992</v>
      </c>
      <c r="R41" t="s">
        <v>64</v>
      </c>
      <c r="S41" t="s">
        <v>234</v>
      </c>
      <c r="T41">
        <v>1.012404477</v>
      </c>
      <c r="W41" s="30" t="s">
        <v>944</v>
      </c>
      <c r="X41" s="14">
        <f>[1]!FechaTR($I$1,W41)</f>
        <v>47210</v>
      </c>
      <c r="Y41" s="16">
        <f t="shared" si="0"/>
        <v>47210</v>
      </c>
      <c r="Z41" s="17">
        <f t="shared" si="8"/>
        <v>1.012404477</v>
      </c>
      <c r="AC41" t="s">
        <v>64</v>
      </c>
      <c r="AD41" t="s">
        <v>237</v>
      </c>
      <c r="AE41">
        <v>-0.153668</v>
      </c>
      <c r="AH41" s="30" t="s">
        <v>944</v>
      </c>
      <c r="AI41" s="14">
        <f>[1]!FechaTR($I$1,AH41)</f>
        <v>47210</v>
      </c>
      <c r="AJ41" s="16">
        <f t="shared" si="1"/>
        <v>47210</v>
      </c>
      <c r="AK41" s="17">
        <f t="shared" si="9"/>
        <v>-0.153668</v>
      </c>
      <c r="AL41">
        <v>-0.40150599999999997</v>
      </c>
      <c r="AN41" s="6"/>
      <c r="AO41" t="s">
        <v>115</v>
      </c>
      <c r="AP41" t="s">
        <v>234</v>
      </c>
      <c r="AQ41">
        <v>1.0110782009999999</v>
      </c>
      <c r="AT41" s="30" t="s">
        <v>944</v>
      </c>
      <c r="AU41" s="14">
        <f>[1]!FechaTR($I$1,AT41)</f>
        <v>47210</v>
      </c>
      <c r="AV41" s="16">
        <f t="shared" si="2"/>
        <v>47210</v>
      </c>
      <c r="AW41" s="17">
        <f t="shared" si="10"/>
        <v>1.0110782009999999</v>
      </c>
      <c r="AZ41" t="s">
        <v>115</v>
      </c>
      <c r="BA41" t="s">
        <v>237</v>
      </c>
      <c r="BB41">
        <v>-0.13733899999999999</v>
      </c>
      <c r="BE41" s="30" t="s">
        <v>944</v>
      </c>
      <c r="BF41" s="14">
        <f>[1]!FechaTR($I$1,BE41)</f>
        <v>47210</v>
      </c>
      <c r="BG41" s="16">
        <f t="shared" si="3"/>
        <v>47210</v>
      </c>
      <c r="BH41" s="17">
        <f t="shared" si="11"/>
        <v>-0.13733899999999999</v>
      </c>
      <c r="BK41" t="s">
        <v>167</v>
      </c>
      <c r="BL41" t="s">
        <v>234</v>
      </c>
      <c r="BM41">
        <v>1.0064733429999999</v>
      </c>
      <c r="BP41" s="30" t="s">
        <v>944</v>
      </c>
      <c r="BQ41" s="14">
        <f>[1]!FechaTR($I$1,BP41)</f>
        <v>47210</v>
      </c>
      <c r="BR41" s="16">
        <f t="shared" si="4"/>
        <v>47210</v>
      </c>
      <c r="BS41" s="17">
        <f t="shared" si="12"/>
        <v>1.0064733429999999</v>
      </c>
      <c r="BV41" t="s">
        <v>167</v>
      </c>
      <c r="BW41" t="s">
        <v>237</v>
      </c>
      <c r="BX41">
        <v>-8.0458000000000002E-2</v>
      </c>
      <c r="CA41" s="30" t="s">
        <v>944</v>
      </c>
      <c r="CB41" s="14">
        <f>[1]!FechaTR($I$1,CA41)</f>
        <v>47210</v>
      </c>
      <c r="CC41" s="16">
        <f t="shared" si="5"/>
        <v>47210</v>
      </c>
      <c r="CD41" s="17">
        <f t="shared" si="13"/>
        <v>-8.0458000000000002E-2</v>
      </c>
      <c r="CG41" t="s">
        <v>219</v>
      </c>
      <c r="CH41" t="s">
        <v>234</v>
      </c>
      <c r="CI41">
        <v>1.000728418</v>
      </c>
      <c r="CL41" s="30" t="s">
        <v>944</v>
      </c>
      <c r="CM41" s="14">
        <f>[1]!FechaTR($I$1,CL41)</f>
        <v>47210</v>
      </c>
      <c r="CN41" s="16">
        <f t="shared" si="6"/>
        <v>47210</v>
      </c>
      <c r="CO41" s="17">
        <f t="shared" si="14"/>
        <v>1.000728418</v>
      </c>
      <c r="CR41" t="s">
        <v>219</v>
      </c>
      <c r="CS41" t="s">
        <v>237</v>
      </c>
      <c r="CT41">
        <v>-9.0830000000000008E-3</v>
      </c>
      <c r="CW41" s="30" t="s">
        <v>944</v>
      </c>
      <c r="CX41" s="14">
        <f>[1]!FechaTR($I$1,CW41)</f>
        <v>47210</v>
      </c>
      <c r="CY41" s="16">
        <f t="shared" si="7"/>
        <v>47210</v>
      </c>
      <c r="CZ41" s="17">
        <f t="shared" si="15"/>
        <v>-9.0830000000000008E-3</v>
      </c>
      <c r="DC41" t="s">
        <v>744</v>
      </c>
      <c r="DD41" t="s">
        <v>234</v>
      </c>
      <c r="DE41">
        <v>1.0120965159999999</v>
      </c>
      <c r="DH41" s="30" t="s">
        <v>944</v>
      </c>
      <c r="DI41" s="14">
        <f>[1]!FechaTR($I$1,DH41)</f>
        <v>47210</v>
      </c>
      <c r="DJ41" s="16">
        <f t="shared" si="19"/>
        <v>47210</v>
      </c>
      <c r="DK41" s="17">
        <f t="shared" si="18"/>
        <v>1.0120965159999999</v>
      </c>
      <c r="DN41" t="s">
        <v>744</v>
      </c>
      <c r="DO41" t="s">
        <v>237</v>
      </c>
      <c r="DP41">
        <v>-0.14987900000000001</v>
      </c>
      <c r="DS41" s="30" t="s">
        <v>944</v>
      </c>
      <c r="DT41" s="14">
        <f>[1]!FechaTR($I$1,DS41)</f>
        <v>47210</v>
      </c>
      <c r="DU41" s="16">
        <f t="shared" si="16"/>
        <v>47210</v>
      </c>
      <c r="DV41" s="17">
        <f t="shared" si="17"/>
        <v>-0.14987900000000001</v>
      </c>
    </row>
    <row r="42" spans="1:126" x14ac:dyDescent="0.25">
      <c r="A42" s="11"/>
      <c r="B42" s="13" t="s">
        <v>61</v>
      </c>
      <c r="C42" s="11">
        <v>-0.21401199999999998</v>
      </c>
      <c r="D42" s="11"/>
      <c r="E42" s="13" t="s">
        <v>112</v>
      </c>
      <c r="F42" s="11">
        <v>-0.19694799999999998</v>
      </c>
      <c r="G42" s="11"/>
      <c r="H42" s="13" t="s">
        <v>164</v>
      </c>
      <c r="I42" s="11">
        <v>-0.138985</v>
      </c>
      <c r="J42" s="11"/>
      <c r="K42" s="13" t="s">
        <v>216</v>
      </c>
      <c r="L42" s="11">
        <v>-6.9264999999999993E-2</v>
      </c>
      <c r="M42" s="11"/>
      <c r="N42" s="13" t="s">
        <v>741</v>
      </c>
      <c r="O42" s="11">
        <v>-0.20629699999999998</v>
      </c>
      <c r="R42" t="s">
        <v>65</v>
      </c>
      <c r="S42" t="s">
        <v>234</v>
      </c>
      <c r="T42">
        <v>1.011143905</v>
      </c>
      <c r="W42" s="30" t="s">
        <v>958</v>
      </c>
      <c r="X42" s="14">
        <f>[1]!FechaTR($I$1,W42)</f>
        <v>47301</v>
      </c>
      <c r="Y42" s="16">
        <f t="shared" si="0"/>
        <v>47301</v>
      </c>
      <c r="Z42" s="17">
        <f t="shared" si="8"/>
        <v>1.011143905</v>
      </c>
      <c r="AC42" t="s">
        <v>65</v>
      </c>
      <c r="AD42" t="s">
        <v>237</v>
      </c>
      <c r="AE42">
        <v>-0.13398499999999999</v>
      </c>
      <c r="AH42" s="30" t="s">
        <v>958</v>
      </c>
      <c r="AI42" s="14">
        <f>[1]!FechaTR($I$1,AH42)</f>
        <v>47301</v>
      </c>
      <c r="AJ42" s="16">
        <f t="shared" si="1"/>
        <v>47301</v>
      </c>
      <c r="AK42" s="17">
        <f t="shared" si="9"/>
        <v>-0.13398499999999999</v>
      </c>
      <c r="AL42">
        <v>-0.39090999999999998</v>
      </c>
      <c r="AN42" s="6"/>
      <c r="AO42" t="s">
        <v>116</v>
      </c>
      <c r="AP42" t="s">
        <v>234</v>
      </c>
      <c r="AQ42">
        <v>1.0097987660000001</v>
      </c>
      <c r="AT42" s="30" t="s">
        <v>958</v>
      </c>
      <c r="AU42" s="14">
        <f>[1]!FechaTR($I$1,AT42)</f>
        <v>47301</v>
      </c>
      <c r="AV42" s="16">
        <f t="shared" si="2"/>
        <v>47301</v>
      </c>
      <c r="AW42" s="17">
        <f t="shared" si="10"/>
        <v>1.0097987660000001</v>
      </c>
      <c r="AZ42" t="s">
        <v>116</v>
      </c>
      <c r="BA42" t="s">
        <v>237</v>
      </c>
      <c r="BB42">
        <v>-0.1179</v>
      </c>
      <c r="BE42" s="30" t="s">
        <v>958</v>
      </c>
      <c r="BF42" s="14">
        <f>[1]!FechaTR($I$1,BE42)</f>
        <v>47301</v>
      </c>
      <c r="BG42" s="16">
        <f t="shared" si="3"/>
        <v>47301</v>
      </c>
      <c r="BH42" s="17">
        <f t="shared" si="11"/>
        <v>-0.1179</v>
      </c>
      <c r="BK42" t="s">
        <v>168</v>
      </c>
      <c r="BL42" t="s">
        <v>234</v>
      </c>
      <c r="BM42">
        <v>1.005078889</v>
      </c>
      <c r="BP42" s="30" t="s">
        <v>958</v>
      </c>
      <c r="BQ42" s="14">
        <f>[1]!FechaTR($I$1,BP42)</f>
        <v>47301</v>
      </c>
      <c r="BR42" s="16">
        <f t="shared" si="4"/>
        <v>47301</v>
      </c>
      <c r="BS42" s="17">
        <f t="shared" si="12"/>
        <v>1.005078889</v>
      </c>
      <c r="BV42" t="s">
        <v>168</v>
      </c>
      <c r="BW42" t="s">
        <v>237</v>
      </c>
      <c r="BX42">
        <v>-6.1270999999999999E-2</v>
      </c>
      <c r="CA42" s="30" t="s">
        <v>958</v>
      </c>
      <c r="CB42" s="14">
        <f>[1]!FechaTR($I$1,CA42)</f>
        <v>47301</v>
      </c>
      <c r="CC42" s="16">
        <f t="shared" si="5"/>
        <v>47301</v>
      </c>
      <c r="CD42" s="17">
        <f t="shared" si="13"/>
        <v>-6.1270999999999999E-2</v>
      </c>
      <c r="CG42" t="s">
        <v>220</v>
      </c>
      <c r="CH42" t="s">
        <v>234</v>
      </c>
      <c r="CI42">
        <v>0.99913254900000004</v>
      </c>
      <c r="CL42" s="30" t="s">
        <v>958</v>
      </c>
      <c r="CM42" s="14">
        <f>[1]!FechaTR($I$1,CL42)</f>
        <v>47301</v>
      </c>
      <c r="CN42" s="16">
        <f t="shared" si="6"/>
        <v>47301</v>
      </c>
      <c r="CO42" s="17">
        <f t="shared" si="14"/>
        <v>0.99913254900000004</v>
      </c>
      <c r="CR42" t="s">
        <v>220</v>
      </c>
      <c r="CS42" t="s">
        <v>237</v>
      </c>
      <c r="CT42">
        <v>1.0500000000000001E-2</v>
      </c>
      <c r="CW42" s="30" t="s">
        <v>958</v>
      </c>
      <c r="CX42" s="14">
        <f>[1]!FechaTR($I$1,CW42)</f>
        <v>47301</v>
      </c>
      <c r="CY42" s="16">
        <f t="shared" si="7"/>
        <v>47301</v>
      </c>
      <c r="CZ42" s="17">
        <f t="shared" si="15"/>
        <v>1.0500000000000001E-2</v>
      </c>
      <c r="DC42" t="s">
        <v>965</v>
      </c>
      <c r="DD42" t="s">
        <v>234</v>
      </c>
      <c r="DE42">
        <v>1.0108919569999999</v>
      </c>
      <c r="DH42" s="30" t="s">
        <v>958</v>
      </c>
      <c r="DI42" s="14">
        <f>[1]!FechaTR($I$1,DH42)</f>
        <v>47301</v>
      </c>
      <c r="DJ42" s="16">
        <f t="shared" si="19"/>
        <v>47301</v>
      </c>
      <c r="DK42" s="17">
        <f t="shared" si="18"/>
        <v>1.0108919569999999</v>
      </c>
      <c r="DN42" t="s">
        <v>965</v>
      </c>
      <c r="DO42" t="s">
        <v>237</v>
      </c>
      <c r="DP42">
        <v>-0.13097400000000001</v>
      </c>
      <c r="DS42" s="30" t="s">
        <v>958</v>
      </c>
      <c r="DT42" s="14">
        <f>[1]!FechaTR($I$1,DS42)</f>
        <v>47301</v>
      </c>
      <c r="DU42" s="16">
        <f t="shared" si="16"/>
        <v>47301</v>
      </c>
      <c r="DV42" s="17">
        <f t="shared" si="17"/>
        <v>-0.13097400000000001</v>
      </c>
    </row>
    <row r="43" spans="1:126" x14ac:dyDescent="0.25">
      <c r="A43" s="11"/>
      <c r="B43" s="13" t="s">
        <v>62</v>
      </c>
      <c r="C43" s="11">
        <v>-0.19361399999999998</v>
      </c>
      <c r="D43" s="11"/>
      <c r="E43" s="13" t="s">
        <v>113</v>
      </c>
      <c r="F43" s="11">
        <v>-0.17679499999999998</v>
      </c>
      <c r="G43" s="11"/>
      <c r="H43" s="13" t="s">
        <v>165</v>
      </c>
      <c r="I43" s="11">
        <v>-0.11920299999999999</v>
      </c>
      <c r="J43" s="11"/>
      <c r="K43" s="13" t="s">
        <v>217</v>
      </c>
      <c r="L43" s="11">
        <v>-4.8878999999999999E-2</v>
      </c>
      <c r="M43" s="11"/>
      <c r="N43" s="13" t="s">
        <v>742</v>
      </c>
      <c r="O43" s="11">
        <v>-0.18740899999999999</v>
      </c>
      <c r="R43" t="s">
        <v>66</v>
      </c>
      <c r="S43" t="s">
        <v>234</v>
      </c>
      <c r="T43">
        <v>1.0097516</v>
      </c>
      <c r="W43" s="30" t="s">
        <v>945</v>
      </c>
      <c r="X43" s="14">
        <f>[1]!FechaTR($I$1,W43)</f>
        <v>47393</v>
      </c>
      <c r="Y43" s="16">
        <f t="shared" si="0"/>
        <v>47393</v>
      </c>
      <c r="Z43" s="17">
        <f t="shared" si="8"/>
        <v>1.0097516</v>
      </c>
      <c r="AC43" t="s">
        <v>66</v>
      </c>
      <c r="AD43" t="s">
        <v>237</v>
      </c>
      <c r="AE43">
        <v>-0.113792</v>
      </c>
      <c r="AH43" s="30" t="s">
        <v>945</v>
      </c>
      <c r="AI43" s="14">
        <f>[1]!FechaTR($I$1,AH43)</f>
        <v>47393</v>
      </c>
      <c r="AJ43" s="16">
        <f t="shared" si="1"/>
        <v>47393</v>
      </c>
      <c r="AK43" s="17">
        <f t="shared" si="9"/>
        <v>-0.113792</v>
      </c>
      <c r="AL43">
        <v>-0.38002799999999998</v>
      </c>
      <c r="AN43" s="6"/>
      <c r="AO43" t="s">
        <v>117</v>
      </c>
      <c r="AP43" t="s">
        <v>234</v>
      </c>
      <c r="AQ43">
        <v>1.0083883789999999</v>
      </c>
      <c r="AT43" s="30" t="s">
        <v>945</v>
      </c>
      <c r="AU43" s="14">
        <f>[1]!FechaTR($I$1,AT43)</f>
        <v>47393</v>
      </c>
      <c r="AV43" s="16">
        <f t="shared" si="2"/>
        <v>47393</v>
      </c>
      <c r="AW43" s="17">
        <f t="shared" si="10"/>
        <v>1.0083883789999999</v>
      </c>
      <c r="AZ43" t="s">
        <v>117</v>
      </c>
      <c r="BA43" t="s">
        <v>237</v>
      </c>
      <c r="BB43">
        <v>-9.7959000000000004E-2</v>
      </c>
      <c r="BE43" s="30" t="s">
        <v>945</v>
      </c>
      <c r="BF43" s="14">
        <f>[1]!FechaTR($I$1,BE43)</f>
        <v>47393</v>
      </c>
      <c r="BG43" s="16">
        <f t="shared" si="3"/>
        <v>47393</v>
      </c>
      <c r="BH43" s="17">
        <f t="shared" si="11"/>
        <v>-9.7959000000000004E-2</v>
      </c>
      <c r="BK43" t="s">
        <v>169</v>
      </c>
      <c r="BL43" t="s">
        <v>234</v>
      </c>
      <c r="BM43">
        <v>1.0035516170000001</v>
      </c>
      <c r="BP43" s="30" t="s">
        <v>945</v>
      </c>
      <c r="BQ43" s="14">
        <f>[1]!FechaTR($I$1,BP43)</f>
        <v>47393</v>
      </c>
      <c r="BR43" s="16">
        <f t="shared" si="4"/>
        <v>47393</v>
      </c>
      <c r="BS43" s="17">
        <f t="shared" si="12"/>
        <v>1.0035516170000001</v>
      </c>
      <c r="BV43" t="s">
        <v>169</v>
      </c>
      <c r="BW43" t="s">
        <v>237</v>
      </c>
      <c r="BX43">
        <v>-4.1586999999999999E-2</v>
      </c>
      <c r="CA43" s="30" t="s">
        <v>945</v>
      </c>
      <c r="CB43" s="14">
        <f>[1]!FechaTR($I$1,CA43)</f>
        <v>47393</v>
      </c>
      <c r="CC43" s="16">
        <f t="shared" si="5"/>
        <v>47393</v>
      </c>
      <c r="CD43" s="17">
        <f t="shared" si="13"/>
        <v>-4.1586999999999999E-2</v>
      </c>
      <c r="CG43" t="s">
        <v>221</v>
      </c>
      <c r="CH43" t="s">
        <v>234</v>
      </c>
      <c r="CI43">
        <v>0.997403119</v>
      </c>
      <c r="CL43" s="30" t="s">
        <v>945</v>
      </c>
      <c r="CM43" s="14">
        <f>[1]!FechaTR($I$1,CL43)</f>
        <v>47393</v>
      </c>
      <c r="CN43" s="16">
        <f t="shared" si="6"/>
        <v>47393</v>
      </c>
      <c r="CO43" s="17">
        <f t="shared" si="14"/>
        <v>0.997403119</v>
      </c>
      <c r="CR43" t="s">
        <v>221</v>
      </c>
      <c r="CS43" t="s">
        <v>237</v>
      </c>
      <c r="CT43">
        <v>3.0512000000000001E-2</v>
      </c>
      <c r="CW43" s="30" t="s">
        <v>945</v>
      </c>
      <c r="CX43" s="14">
        <f>[1]!FechaTR($I$1,CW43)</f>
        <v>47393</v>
      </c>
      <c r="CY43" s="16">
        <f t="shared" si="7"/>
        <v>47393</v>
      </c>
      <c r="CZ43" s="17">
        <f t="shared" si="15"/>
        <v>3.0512000000000001E-2</v>
      </c>
      <c r="DC43" t="s">
        <v>745</v>
      </c>
      <c r="DD43" t="s">
        <v>234</v>
      </c>
      <c r="DE43">
        <v>1.0095494279999999</v>
      </c>
      <c r="DH43" s="30" t="s">
        <v>945</v>
      </c>
      <c r="DI43" s="14">
        <f>[1]!FechaTR($I$1,DH43)</f>
        <v>47393</v>
      </c>
      <c r="DJ43" s="16">
        <f t="shared" si="19"/>
        <v>47393</v>
      </c>
      <c r="DK43" s="17">
        <f t="shared" si="18"/>
        <v>1.0095494279999999</v>
      </c>
      <c r="DN43" t="s">
        <v>745</v>
      </c>
      <c r="DO43" t="s">
        <v>237</v>
      </c>
      <c r="DP43">
        <v>-0.111446</v>
      </c>
      <c r="DS43" s="30" t="s">
        <v>945</v>
      </c>
      <c r="DT43" s="14">
        <f>[1]!FechaTR($I$1,DS43)</f>
        <v>47393</v>
      </c>
      <c r="DU43" s="16">
        <f t="shared" si="16"/>
        <v>47393</v>
      </c>
      <c r="DV43" s="17">
        <f t="shared" si="17"/>
        <v>-0.111446</v>
      </c>
    </row>
    <row r="44" spans="1:126" x14ac:dyDescent="0.25">
      <c r="A44" s="11"/>
      <c r="B44" s="13" t="s">
        <v>63</v>
      </c>
      <c r="C44" s="11">
        <v>-0.17289499999999999</v>
      </c>
      <c r="D44" s="11"/>
      <c r="E44" s="13" t="s">
        <v>114</v>
      </c>
      <c r="F44" s="11">
        <v>-0.156329</v>
      </c>
      <c r="G44" s="11"/>
      <c r="H44" s="13" t="s">
        <v>166</v>
      </c>
      <c r="I44" s="11">
        <v>-9.9128999999999995E-2</v>
      </c>
      <c r="J44" s="11"/>
      <c r="K44" s="13" t="s">
        <v>218</v>
      </c>
      <c r="L44" s="11">
        <v>-2.8225999999999998E-2</v>
      </c>
      <c r="M44" s="11"/>
      <c r="N44" s="13" t="s">
        <v>743</v>
      </c>
      <c r="O44" s="11">
        <v>-0.168068</v>
      </c>
      <c r="R44" t="s">
        <v>67</v>
      </c>
      <c r="S44" t="s">
        <v>234</v>
      </c>
      <c r="T44">
        <v>1.0083102530000001</v>
      </c>
      <c r="W44" s="30" t="s">
        <v>959</v>
      </c>
      <c r="X44" s="14">
        <f>[1]!FechaTR($I$1,W44)</f>
        <v>47485</v>
      </c>
      <c r="Y44" s="16">
        <f t="shared" si="0"/>
        <v>47485</v>
      </c>
      <c r="Z44" s="17">
        <f t="shared" si="8"/>
        <v>1.0083102530000001</v>
      </c>
      <c r="AC44" t="s">
        <v>67</v>
      </c>
      <c r="AD44" t="s">
        <v>237</v>
      </c>
      <c r="AE44">
        <v>-9.4294000000000003E-2</v>
      </c>
      <c r="AH44" s="30" t="s">
        <v>959</v>
      </c>
      <c r="AI44" s="14">
        <f>[1]!FechaTR($I$1,AH44)</f>
        <v>47485</v>
      </c>
      <c r="AJ44" s="16">
        <f t="shared" si="1"/>
        <v>47485</v>
      </c>
      <c r="AK44" s="17">
        <f t="shared" si="9"/>
        <v>-9.4294000000000003E-2</v>
      </c>
      <c r="AL44">
        <v>-0.368759</v>
      </c>
      <c r="AN44" s="6"/>
      <c r="AO44" t="s">
        <v>118</v>
      </c>
      <c r="AP44" t="s">
        <v>234</v>
      </c>
      <c r="AQ44">
        <v>1.0069309289999999</v>
      </c>
      <c r="AT44" s="30" t="s">
        <v>959</v>
      </c>
      <c r="AU44" s="14">
        <f>[1]!FechaTR($I$1,AT44)</f>
        <v>47485</v>
      </c>
      <c r="AV44" s="16">
        <f t="shared" si="2"/>
        <v>47485</v>
      </c>
      <c r="AW44" s="17">
        <f t="shared" si="10"/>
        <v>1.0069309289999999</v>
      </c>
      <c r="AZ44" t="s">
        <v>118</v>
      </c>
      <c r="BA44" t="s">
        <v>237</v>
      </c>
      <c r="BB44">
        <v>-7.8702999999999995E-2</v>
      </c>
      <c r="BE44" s="30" t="s">
        <v>959</v>
      </c>
      <c r="BF44" s="14">
        <f>[1]!FechaTR($I$1,BE44)</f>
        <v>47485</v>
      </c>
      <c r="BG44" s="16">
        <f t="shared" si="3"/>
        <v>47485</v>
      </c>
      <c r="BH44" s="17">
        <f t="shared" si="11"/>
        <v>-7.8702999999999995E-2</v>
      </c>
      <c r="BK44" t="s">
        <v>170</v>
      </c>
      <c r="BL44" t="s">
        <v>234</v>
      </c>
      <c r="BM44">
        <v>1.001991292</v>
      </c>
      <c r="BP44" s="30" t="s">
        <v>959</v>
      </c>
      <c r="BQ44" s="14">
        <f>[1]!FechaTR($I$1,BP44)</f>
        <v>47485</v>
      </c>
      <c r="BR44" s="16">
        <f t="shared" si="4"/>
        <v>47485</v>
      </c>
      <c r="BS44" s="17">
        <f t="shared" si="12"/>
        <v>1.001991292</v>
      </c>
      <c r="BV44" t="s">
        <v>170</v>
      </c>
      <c r="BW44" t="s">
        <v>237</v>
      </c>
      <c r="BX44">
        <v>-2.2674E-2</v>
      </c>
      <c r="CA44" s="30" t="s">
        <v>959</v>
      </c>
      <c r="CB44" s="14">
        <f>[1]!FechaTR($I$1,CA44)</f>
        <v>47485</v>
      </c>
      <c r="CC44" s="16">
        <f t="shared" si="5"/>
        <v>47485</v>
      </c>
      <c r="CD44" s="17">
        <f t="shared" si="13"/>
        <v>-2.2674E-2</v>
      </c>
      <c r="CG44" t="s">
        <v>222</v>
      </c>
      <c r="CH44" t="s">
        <v>234</v>
      </c>
      <c r="CI44">
        <v>0.995650963</v>
      </c>
      <c r="CL44" s="30" t="s">
        <v>959</v>
      </c>
      <c r="CM44" s="14">
        <f>[1]!FechaTR($I$1,CL44)</f>
        <v>47485</v>
      </c>
      <c r="CN44" s="16">
        <f t="shared" si="6"/>
        <v>47485</v>
      </c>
      <c r="CO44" s="17">
        <f t="shared" si="14"/>
        <v>0.995650963</v>
      </c>
      <c r="CR44" t="s">
        <v>222</v>
      </c>
      <c r="CS44" t="s">
        <v>237</v>
      </c>
      <c r="CT44">
        <v>4.9695999999999997E-2</v>
      </c>
      <c r="CW44" s="30" t="s">
        <v>959</v>
      </c>
      <c r="CX44" s="14">
        <f>[1]!FechaTR($I$1,CW44)</f>
        <v>47485</v>
      </c>
      <c r="CY44" s="16">
        <f t="shared" si="7"/>
        <v>47485</v>
      </c>
      <c r="CZ44" s="17">
        <f t="shared" si="15"/>
        <v>4.9695999999999997E-2</v>
      </c>
      <c r="DC44" t="s">
        <v>966</v>
      </c>
      <c r="DD44" t="s">
        <v>234</v>
      </c>
      <c r="DE44">
        <v>1.008165135</v>
      </c>
      <c r="DH44" s="30" t="s">
        <v>959</v>
      </c>
      <c r="DI44" s="14">
        <f>[1]!FechaTR($I$1,DH44)</f>
        <v>47485</v>
      </c>
      <c r="DJ44" s="16">
        <f t="shared" si="19"/>
        <v>47485</v>
      </c>
      <c r="DK44" s="17">
        <f t="shared" si="18"/>
        <v>1.008165135</v>
      </c>
      <c r="DN44" t="s">
        <v>966</v>
      </c>
      <c r="DO44" t="s">
        <v>237</v>
      </c>
      <c r="DP44">
        <v>-9.2655000000000001E-2</v>
      </c>
      <c r="DS44" s="30" t="s">
        <v>959</v>
      </c>
      <c r="DT44" s="14">
        <f>[1]!FechaTR($I$1,DS44)</f>
        <v>47485</v>
      </c>
      <c r="DU44" s="16">
        <f t="shared" si="16"/>
        <v>47485</v>
      </c>
      <c r="DV44" s="17">
        <f t="shared" si="17"/>
        <v>-9.2655000000000001E-2</v>
      </c>
    </row>
    <row r="45" spans="1:126" x14ac:dyDescent="0.25">
      <c r="A45" s="11"/>
      <c r="B45" s="13" t="s">
        <v>64</v>
      </c>
      <c r="C45" s="11">
        <v>-0.153668</v>
      </c>
      <c r="D45" s="11"/>
      <c r="E45" s="13" t="s">
        <v>115</v>
      </c>
      <c r="F45" s="11">
        <v>-0.13733899999999999</v>
      </c>
      <c r="G45" s="11"/>
      <c r="H45" s="13" t="s">
        <v>167</v>
      </c>
      <c r="I45" s="11">
        <v>-8.0458000000000002E-2</v>
      </c>
      <c r="J45" s="11"/>
      <c r="K45" s="13" t="s">
        <v>219</v>
      </c>
      <c r="L45" s="11">
        <v>-9.0829999999999991E-3</v>
      </c>
      <c r="M45" s="11"/>
      <c r="N45" s="13" t="s">
        <v>744</v>
      </c>
      <c r="O45" s="11">
        <v>-0.14987899999999998</v>
      </c>
      <c r="R45" t="s">
        <v>68</v>
      </c>
      <c r="S45" t="s">
        <v>234</v>
      </c>
      <c r="T45">
        <v>1.0067708609999999</v>
      </c>
      <c r="W45" s="30" t="s">
        <v>946</v>
      </c>
      <c r="X45" s="14">
        <f>[1]!FechaTR($I$1,W45)</f>
        <v>47575</v>
      </c>
      <c r="Y45" s="16">
        <f t="shared" si="0"/>
        <v>47575</v>
      </c>
      <c r="Z45" s="17">
        <f t="shared" si="8"/>
        <v>1.0067708609999999</v>
      </c>
      <c r="AC45" t="s">
        <v>68</v>
      </c>
      <c r="AD45" t="s">
        <v>237</v>
      </c>
      <c r="AE45">
        <v>-7.4768000000000001E-2</v>
      </c>
      <c r="AH45" s="30" t="s">
        <v>946</v>
      </c>
      <c r="AI45" s="14">
        <f>[1]!FechaTR($I$1,AH45)</f>
        <v>47575</v>
      </c>
      <c r="AJ45" s="16">
        <f t="shared" si="1"/>
        <v>47575</v>
      </c>
      <c r="AK45" s="17">
        <f t="shared" si="9"/>
        <v>-7.4768000000000001E-2</v>
      </c>
      <c r="AL45">
        <v>-0.35688500000000001</v>
      </c>
      <c r="AN45" s="6"/>
      <c r="AO45" t="s">
        <v>119</v>
      </c>
      <c r="AP45" t="s">
        <v>234</v>
      </c>
      <c r="AQ45">
        <v>1.0053768590000001</v>
      </c>
      <c r="AT45" s="30" t="s">
        <v>946</v>
      </c>
      <c r="AU45" s="14">
        <f>[1]!FechaTR($I$1,AT45)</f>
        <v>47575</v>
      </c>
      <c r="AV45" s="16">
        <f t="shared" si="2"/>
        <v>47575</v>
      </c>
      <c r="AW45" s="17">
        <f t="shared" si="10"/>
        <v>1.0053768590000001</v>
      </c>
      <c r="AZ45" t="s">
        <v>119</v>
      </c>
      <c r="BA45" t="s">
        <v>237</v>
      </c>
      <c r="BB45">
        <v>-5.9420000000000001E-2</v>
      </c>
      <c r="BE45" s="30" t="s">
        <v>946</v>
      </c>
      <c r="BF45" s="14">
        <f>[1]!FechaTR($I$1,BE45)</f>
        <v>47575</v>
      </c>
      <c r="BG45" s="16">
        <f t="shared" si="3"/>
        <v>47575</v>
      </c>
      <c r="BH45" s="17">
        <f t="shared" si="11"/>
        <v>-5.9420000000000001E-2</v>
      </c>
      <c r="BK45" t="s">
        <v>171</v>
      </c>
      <c r="BL45" t="s">
        <v>234</v>
      </c>
      <c r="BM45">
        <v>1.000352742</v>
      </c>
      <c r="BP45" s="30" t="s">
        <v>946</v>
      </c>
      <c r="BQ45" s="14">
        <f>[1]!FechaTR($I$1,BP45)</f>
        <v>47575</v>
      </c>
      <c r="BR45" s="16">
        <f t="shared" si="4"/>
        <v>47575</v>
      </c>
      <c r="BS45" s="17">
        <f t="shared" si="12"/>
        <v>1.000352742</v>
      </c>
      <c r="BV45" t="s">
        <v>171</v>
      </c>
      <c r="BW45" t="s">
        <v>237</v>
      </c>
      <c r="BX45">
        <v>-3.9090000000000001E-3</v>
      </c>
      <c r="CA45" s="30" t="s">
        <v>946</v>
      </c>
      <c r="CB45" s="14">
        <f>[1]!FechaTR($I$1,CA45)</f>
        <v>47575</v>
      </c>
      <c r="CC45" s="16">
        <f t="shared" si="5"/>
        <v>47575</v>
      </c>
      <c r="CD45" s="17">
        <f t="shared" si="13"/>
        <v>-3.9090000000000001E-3</v>
      </c>
      <c r="CG45" t="s">
        <v>223</v>
      </c>
      <c r="CH45" t="s">
        <v>234</v>
      </c>
      <c r="CI45">
        <v>0.99382258999999995</v>
      </c>
      <c r="CL45" s="30" t="s">
        <v>946</v>
      </c>
      <c r="CM45" s="14">
        <f>[1]!FechaTR($I$1,CL45)</f>
        <v>47575</v>
      </c>
      <c r="CN45" s="16">
        <f t="shared" si="6"/>
        <v>47575</v>
      </c>
      <c r="CO45" s="17">
        <f t="shared" si="14"/>
        <v>0.99382258999999995</v>
      </c>
      <c r="CR45" t="s">
        <v>223</v>
      </c>
      <c r="CS45" t="s">
        <v>237</v>
      </c>
      <c r="CT45">
        <v>6.8707000000000004E-2</v>
      </c>
      <c r="CW45" s="30" t="s">
        <v>946</v>
      </c>
      <c r="CX45" s="14">
        <f>[1]!FechaTR($I$1,CW45)</f>
        <v>47575</v>
      </c>
      <c r="CY45" s="16">
        <f t="shared" si="7"/>
        <v>47575</v>
      </c>
      <c r="CZ45" s="17">
        <f t="shared" si="15"/>
        <v>6.8707000000000004E-2</v>
      </c>
      <c r="DC45" t="s">
        <v>746</v>
      </c>
      <c r="DD45" t="s">
        <v>234</v>
      </c>
      <c r="DE45">
        <v>1.006707944</v>
      </c>
      <c r="DH45" s="30" t="s">
        <v>946</v>
      </c>
      <c r="DI45" s="14">
        <f>[1]!FechaTR($I$1,DH45)</f>
        <v>47575</v>
      </c>
      <c r="DJ45" s="16">
        <f t="shared" si="19"/>
        <v>47575</v>
      </c>
      <c r="DK45" s="17">
        <f t="shared" si="18"/>
        <v>1.006707944</v>
      </c>
      <c r="DN45" t="s">
        <v>746</v>
      </c>
      <c r="DO45" t="s">
        <v>237</v>
      </c>
      <c r="DP45">
        <v>-7.4076000000000003E-2</v>
      </c>
      <c r="DS45" s="30" t="s">
        <v>946</v>
      </c>
      <c r="DT45" s="14">
        <f>[1]!FechaTR($I$1,DS45)</f>
        <v>47575</v>
      </c>
      <c r="DU45" s="16">
        <f t="shared" si="16"/>
        <v>47575</v>
      </c>
      <c r="DV45" s="17">
        <f t="shared" si="17"/>
        <v>-7.4076000000000003E-2</v>
      </c>
    </row>
    <row r="46" spans="1:126" x14ac:dyDescent="0.25">
      <c r="A46" s="11"/>
      <c r="B46" s="13" t="s">
        <v>65</v>
      </c>
      <c r="C46" s="11">
        <v>-0.13398499999999999</v>
      </c>
      <c r="D46" s="11"/>
      <c r="E46" s="13" t="s">
        <v>116</v>
      </c>
      <c r="F46" s="11">
        <v>-0.11789999999999999</v>
      </c>
      <c r="G46" s="11"/>
      <c r="H46" s="13" t="s">
        <v>168</v>
      </c>
      <c r="I46" s="11">
        <v>-6.1270999999999999E-2</v>
      </c>
      <c r="J46" s="11"/>
      <c r="K46" s="13" t="s">
        <v>220</v>
      </c>
      <c r="L46" s="11">
        <v>1.0499999999999999E-2</v>
      </c>
      <c r="M46" s="11"/>
      <c r="N46" s="13" t="s">
        <v>965</v>
      </c>
      <c r="O46" s="11">
        <v>-0.13097400000000001</v>
      </c>
      <c r="R46" t="s">
        <v>69</v>
      </c>
      <c r="S46" t="s">
        <v>234</v>
      </c>
      <c r="T46">
        <v>1.0051319270000001</v>
      </c>
      <c r="W46" s="30" t="s">
        <v>960</v>
      </c>
      <c r="X46" s="14">
        <f>[1]!FechaTR($I$1,W46)</f>
        <v>47666</v>
      </c>
      <c r="Y46" s="16">
        <f t="shared" si="0"/>
        <v>47666</v>
      </c>
      <c r="Z46" s="17">
        <f t="shared" si="8"/>
        <v>1.0051319270000001</v>
      </c>
      <c r="AC46" t="s">
        <v>69</v>
      </c>
      <c r="AD46" t="s">
        <v>237</v>
      </c>
      <c r="AE46">
        <v>-5.5196000000000002E-2</v>
      </c>
      <c r="AH46" s="30" t="s">
        <v>960</v>
      </c>
      <c r="AI46" s="14">
        <f>[1]!FechaTR($I$1,AH46)</f>
        <v>47666</v>
      </c>
      <c r="AJ46" s="16">
        <f t="shared" si="1"/>
        <v>47666</v>
      </c>
      <c r="AK46" s="17">
        <f t="shared" si="9"/>
        <v>-5.5196000000000002E-2</v>
      </c>
      <c r="AL46">
        <v>-0.34540999999999999</v>
      </c>
      <c r="AN46" s="6"/>
      <c r="AO46" t="s">
        <v>120</v>
      </c>
      <c r="AP46" t="s">
        <v>234</v>
      </c>
      <c r="AQ46">
        <v>1.0037247229999999</v>
      </c>
      <c r="AT46" s="30" t="s">
        <v>960</v>
      </c>
      <c r="AU46" s="14">
        <f>[1]!FechaTR($I$1,AT46)</f>
        <v>47666</v>
      </c>
      <c r="AV46" s="16">
        <f t="shared" si="2"/>
        <v>47666</v>
      </c>
      <c r="AW46" s="17">
        <f t="shared" si="10"/>
        <v>1.0037247229999999</v>
      </c>
      <c r="AZ46" t="s">
        <v>120</v>
      </c>
      <c r="BA46" t="s">
        <v>237</v>
      </c>
      <c r="BB46">
        <v>-4.0092000000000003E-2</v>
      </c>
      <c r="BE46" s="30" t="s">
        <v>960</v>
      </c>
      <c r="BF46" s="14">
        <f>[1]!FechaTR($I$1,BE46)</f>
        <v>47666</v>
      </c>
      <c r="BG46" s="16">
        <f t="shared" si="3"/>
        <v>47666</v>
      </c>
      <c r="BH46" s="17">
        <f t="shared" si="11"/>
        <v>-4.0092000000000003E-2</v>
      </c>
      <c r="BK46" t="s">
        <v>172</v>
      </c>
      <c r="BL46" t="s">
        <v>234</v>
      </c>
      <c r="BM46">
        <v>0.99863908199999996</v>
      </c>
      <c r="BP46" s="30" t="s">
        <v>960</v>
      </c>
      <c r="BQ46" s="14">
        <f>[1]!FechaTR($I$1,BP46)</f>
        <v>47666</v>
      </c>
      <c r="BR46" s="16">
        <f t="shared" si="4"/>
        <v>47666</v>
      </c>
      <c r="BS46" s="17">
        <f t="shared" si="12"/>
        <v>0.99863908199999996</v>
      </c>
      <c r="BV46" t="s">
        <v>172</v>
      </c>
      <c r="BW46" t="s">
        <v>237</v>
      </c>
      <c r="BX46">
        <v>1.469E-2</v>
      </c>
      <c r="CA46" s="30" t="s">
        <v>960</v>
      </c>
      <c r="CB46" s="14">
        <f>[1]!FechaTR($I$1,CA46)</f>
        <v>47666</v>
      </c>
      <c r="CC46" s="16">
        <f t="shared" si="5"/>
        <v>47666</v>
      </c>
      <c r="CD46" s="17">
        <f t="shared" si="13"/>
        <v>1.469E-2</v>
      </c>
      <c r="CG46" t="s">
        <v>224</v>
      </c>
      <c r="CH46" t="s">
        <v>234</v>
      </c>
      <c r="CI46">
        <v>0.99191917399999996</v>
      </c>
      <c r="CL46" s="30" t="s">
        <v>960</v>
      </c>
      <c r="CM46" s="14">
        <f>[1]!FechaTR($I$1,CL46)</f>
        <v>47666</v>
      </c>
      <c r="CN46" s="16">
        <f t="shared" si="6"/>
        <v>47666</v>
      </c>
      <c r="CO46" s="17">
        <f t="shared" si="14"/>
        <v>0.99191917399999996</v>
      </c>
      <c r="CR46" t="s">
        <v>224</v>
      </c>
      <c r="CS46" t="s">
        <v>237</v>
      </c>
      <c r="CT46">
        <v>8.7553000000000006E-2</v>
      </c>
      <c r="CW46" s="30" t="s">
        <v>960</v>
      </c>
      <c r="CX46" s="14">
        <f>[1]!FechaTR($I$1,CW46)</f>
        <v>47666</v>
      </c>
      <c r="CY46" s="16">
        <f t="shared" si="7"/>
        <v>47666</v>
      </c>
      <c r="CZ46" s="17">
        <f t="shared" si="15"/>
        <v>8.7553000000000006E-2</v>
      </c>
      <c r="DC46" t="s">
        <v>967</v>
      </c>
      <c r="DD46" t="s">
        <v>234</v>
      </c>
      <c r="DE46">
        <v>1.005186699</v>
      </c>
      <c r="DH46" s="30" t="s">
        <v>960</v>
      </c>
      <c r="DI46" s="14">
        <f>[1]!FechaTR($I$1,DH46)</f>
        <v>47666</v>
      </c>
      <c r="DJ46" s="16">
        <f t="shared" si="19"/>
        <v>47666</v>
      </c>
      <c r="DK46" s="17">
        <f t="shared" si="18"/>
        <v>1.005186699</v>
      </c>
      <c r="DN46" t="s">
        <v>967</v>
      </c>
      <c r="DO46" t="s">
        <v>237</v>
      </c>
      <c r="DP46">
        <v>-5.5784E-2</v>
      </c>
      <c r="DS46" s="30" t="s">
        <v>960</v>
      </c>
      <c r="DT46" s="14">
        <f>[1]!FechaTR($I$1,DS46)</f>
        <v>47666</v>
      </c>
      <c r="DU46" s="16">
        <f t="shared" si="16"/>
        <v>47666</v>
      </c>
      <c r="DV46" s="17">
        <f t="shared" si="17"/>
        <v>-5.5784E-2</v>
      </c>
    </row>
    <row r="47" spans="1:126" x14ac:dyDescent="0.25">
      <c r="A47" s="11"/>
      <c r="B47" s="13" t="s">
        <v>66</v>
      </c>
      <c r="C47" s="11">
        <v>-0.11379199999999999</v>
      </c>
      <c r="D47" s="11"/>
      <c r="E47" s="13" t="s">
        <v>117</v>
      </c>
      <c r="F47" s="11">
        <v>-9.7958999999999991E-2</v>
      </c>
      <c r="G47" s="11"/>
      <c r="H47" s="13" t="s">
        <v>169</v>
      </c>
      <c r="I47" s="11">
        <v>-4.1586999999999999E-2</v>
      </c>
      <c r="J47" s="11"/>
      <c r="K47" s="13" t="s">
        <v>221</v>
      </c>
      <c r="L47" s="11">
        <v>3.0511999999999997E-2</v>
      </c>
      <c r="M47" s="11"/>
      <c r="N47" s="13" t="s">
        <v>745</v>
      </c>
      <c r="O47" s="11">
        <v>-0.11144599999999999</v>
      </c>
      <c r="R47" t="s">
        <v>70</v>
      </c>
      <c r="S47" t="s">
        <v>234</v>
      </c>
      <c r="T47">
        <v>1.0034100210000001</v>
      </c>
      <c r="W47" s="30" t="s">
        <v>947</v>
      </c>
      <c r="X47" s="14">
        <f>[1]!FechaTR($I$1,W47)</f>
        <v>47758</v>
      </c>
      <c r="Y47" s="16">
        <f t="shared" si="0"/>
        <v>47758</v>
      </c>
      <c r="Z47" s="17">
        <f t="shared" si="8"/>
        <v>1.0034100210000001</v>
      </c>
      <c r="AC47" t="s">
        <v>70</v>
      </c>
      <c r="AD47" t="s">
        <v>237</v>
      </c>
      <c r="AE47">
        <v>-3.5749999999999997E-2</v>
      </c>
      <c r="AH47" s="30" t="s">
        <v>947</v>
      </c>
      <c r="AI47" s="14">
        <f>[1]!FechaTR($I$1,AH47)</f>
        <v>47758</v>
      </c>
      <c r="AJ47" s="16">
        <f t="shared" si="1"/>
        <v>47758</v>
      </c>
      <c r="AK47" s="17">
        <f t="shared" si="9"/>
        <v>-3.5749999999999997E-2</v>
      </c>
      <c r="AL47">
        <v>-0.33336500000000002</v>
      </c>
      <c r="AN47" s="6"/>
      <c r="AO47" t="s">
        <v>121</v>
      </c>
      <c r="AP47" t="s">
        <v>234</v>
      </c>
      <c r="AQ47">
        <v>1.0019911720000001</v>
      </c>
      <c r="AT47" s="30" t="s">
        <v>947</v>
      </c>
      <c r="AU47" s="14">
        <f>[1]!FechaTR($I$1,AT47)</f>
        <v>47758</v>
      </c>
      <c r="AV47" s="16">
        <f t="shared" si="2"/>
        <v>47758</v>
      </c>
      <c r="AW47" s="17">
        <f t="shared" si="10"/>
        <v>1.0019911720000001</v>
      </c>
      <c r="AZ47" t="s">
        <v>121</v>
      </c>
      <c r="BA47" t="s">
        <v>237</v>
      </c>
      <c r="BB47">
        <v>-2.0891E-2</v>
      </c>
      <c r="BE47" s="30" t="s">
        <v>947</v>
      </c>
      <c r="BF47" s="14">
        <f>[1]!FechaTR($I$1,BE47)</f>
        <v>47758</v>
      </c>
      <c r="BG47" s="16">
        <f t="shared" si="3"/>
        <v>47758</v>
      </c>
      <c r="BH47" s="17">
        <f t="shared" si="11"/>
        <v>-2.0891E-2</v>
      </c>
      <c r="BK47" t="s">
        <v>173</v>
      </c>
      <c r="BL47" t="s">
        <v>234</v>
      </c>
      <c r="BM47">
        <v>0.99685701900000001</v>
      </c>
      <c r="BP47" s="30" t="s">
        <v>947</v>
      </c>
      <c r="BQ47" s="14">
        <f>[1]!FechaTR($I$1,BP47)</f>
        <v>47758</v>
      </c>
      <c r="BR47" s="16">
        <f t="shared" si="4"/>
        <v>47758</v>
      </c>
      <c r="BS47" s="17">
        <f t="shared" si="12"/>
        <v>0.99685701900000001</v>
      </c>
      <c r="BV47" t="s">
        <v>173</v>
      </c>
      <c r="BW47" t="s">
        <v>237</v>
      </c>
      <c r="BX47">
        <v>3.3070000000000002E-2</v>
      </c>
      <c r="CA47" s="30" t="s">
        <v>947</v>
      </c>
      <c r="CB47" s="14">
        <f>[1]!FechaTR($I$1,CA47)</f>
        <v>47758</v>
      </c>
      <c r="CC47" s="16">
        <f t="shared" si="5"/>
        <v>47758</v>
      </c>
      <c r="CD47" s="17">
        <f t="shared" si="13"/>
        <v>3.3070000000000002E-2</v>
      </c>
      <c r="CG47" t="s">
        <v>225</v>
      </c>
      <c r="CH47" t="s">
        <v>234</v>
      </c>
      <c r="CI47">
        <v>0.98994485799999998</v>
      </c>
      <c r="CL47" s="30" t="s">
        <v>947</v>
      </c>
      <c r="CM47" s="14">
        <f>[1]!FechaTR($I$1,CL47)</f>
        <v>47758</v>
      </c>
      <c r="CN47" s="16">
        <f t="shared" si="6"/>
        <v>47758</v>
      </c>
      <c r="CO47" s="17">
        <f t="shared" si="14"/>
        <v>0.98994485799999998</v>
      </c>
      <c r="CR47" t="s">
        <v>225</v>
      </c>
      <c r="CS47" t="s">
        <v>237</v>
      </c>
      <c r="CT47">
        <v>0.10620599999999999</v>
      </c>
      <c r="CW47" s="30" t="s">
        <v>947</v>
      </c>
      <c r="CX47" s="14">
        <f>[1]!FechaTR($I$1,CW47)</f>
        <v>47758</v>
      </c>
      <c r="CY47" s="16">
        <f t="shared" si="7"/>
        <v>47758</v>
      </c>
      <c r="CZ47" s="17">
        <f t="shared" si="15"/>
        <v>0.10620599999999999</v>
      </c>
      <c r="DC47" t="s">
        <v>747</v>
      </c>
      <c r="DD47" t="s">
        <v>234</v>
      </c>
      <c r="DE47">
        <v>1.0036046970000001</v>
      </c>
      <c r="DH47" s="30" t="s">
        <v>947</v>
      </c>
      <c r="DI47" s="14">
        <f>[1]!FechaTR($I$1,DH47)</f>
        <v>47758</v>
      </c>
      <c r="DJ47" s="16">
        <f t="shared" si="19"/>
        <v>47758</v>
      </c>
      <c r="DK47" s="17">
        <f t="shared" si="18"/>
        <v>1.0036046970000001</v>
      </c>
      <c r="DN47" t="s">
        <v>747</v>
      </c>
      <c r="DO47" t="s">
        <v>237</v>
      </c>
      <c r="DP47">
        <v>-3.7787000000000001E-2</v>
      </c>
      <c r="DS47" s="30" t="s">
        <v>947</v>
      </c>
      <c r="DT47" s="14">
        <f>[1]!FechaTR($I$1,DS47)</f>
        <v>47758</v>
      </c>
      <c r="DU47" s="16">
        <f t="shared" si="16"/>
        <v>47758</v>
      </c>
      <c r="DV47" s="17">
        <f t="shared" si="17"/>
        <v>-3.7787000000000001E-2</v>
      </c>
    </row>
    <row r="48" spans="1:126" x14ac:dyDescent="0.25">
      <c r="A48" s="11"/>
      <c r="B48" s="13" t="s">
        <v>67</v>
      </c>
      <c r="C48" s="11">
        <v>-9.4293999999999989E-2</v>
      </c>
      <c r="D48" s="11"/>
      <c r="E48" s="13" t="s">
        <v>118</v>
      </c>
      <c r="F48" s="11">
        <v>-7.8702999999999995E-2</v>
      </c>
      <c r="G48" s="11"/>
      <c r="H48" s="13" t="s">
        <v>170</v>
      </c>
      <c r="I48" s="11">
        <v>-2.2674E-2</v>
      </c>
      <c r="J48" s="11"/>
      <c r="K48" s="13" t="s">
        <v>222</v>
      </c>
      <c r="L48" s="11">
        <v>4.9695999999999997E-2</v>
      </c>
      <c r="M48" s="11"/>
      <c r="N48" s="13" t="s">
        <v>966</v>
      </c>
      <c r="O48" s="11">
        <v>-9.2655000000000001E-2</v>
      </c>
      <c r="R48" t="s">
        <v>71</v>
      </c>
      <c r="S48" t="s">
        <v>234</v>
      </c>
      <c r="T48">
        <v>1.0016262300000001</v>
      </c>
      <c r="W48" s="30" t="s">
        <v>961</v>
      </c>
      <c r="X48" s="14">
        <f>[1]!FechaTR($I$1,W48)</f>
        <v>47850</v>
      </c>
      <c r="Y48" s="16">
        <f t="shared" si="0"/>
        <v>47850</v>
      </c>
      <c r="Z48" s="17">
        <f t="shared" si="8"/>
        <v>1.0016262300000001</v>
      </c>
      <c r="AC48" t="s">
        <v>71</v>
      </c>
      <c r="AD48" t="s">
        <v>237</v>
      </c>
      <c r="AE48">
        <v>-1.6629999999999999E-2</v>
      </c>
      <c r="AH48" s="30" t="s">
        <v>961</v>
      </c>
      <c r="AI48" s="14">
        <f>[1]!FechaTR($I$1,AH48)</f>
        <v>47850</v>
      </c>
      <c r="AJ48" s="16">
        <f t="shared" si="1"/>
        <v>47850</v>
      </c>
      <c r="AK48" s="17">
        <f t="shared" si="9"/>
        <v>-1.6629999999999999E-2</v>
      </c>
      <c r="AL48">
        <v>-0.32095699999999999</v>
      </c>
      <c r="AN48" s="6"/>
      <c r="AO48" t="s">
        <v>122</v>
      </c>
      <c r="AP48" t="s">
        <v>234</v>
      </c>
      <c r="AQ48">
        <v>1.000197378</v>
      </c>
      <c r="AT48" s="30" t="s">
        <v>961</v>
      </c>
      <c r="AU48" s="14">
        <f>[1]!FechaTR($I$1,AT48)</f>
        <v>47850</v>
      </c>
      <c r="AV48" s="16">
        <f t="shared" si="2"/>
        <v>47850</v>
      </c>
      <c r="AW48" s="17">
        <f t="shared" si="10"/>
        <v>1.000197378</v>
      </c>
      <c r="AZ48" t="s">
        <v>122</v>
      </c>
      <c r="BA48" t="s">
        <v>237</v>
      </c>
      <c r="BB48">
        <v>-2.0200000000000001E-3</v>
      </c>
      <c r="BE48" s="30" t="s">
        <v>961</v>
      </c>
      <c r="BF48" s="14">
        <f>[1]!FechaTR($I$1,BE48)</f>
        <v>47850</v>
      </c>
      <c r="BG48" s="16">
        <f t="shared" si="3"/>
        <v>47850</v>
      </c>
      <c r="BH48" s="17">
        <f t="shared" si="11"/>
        <v>-2.0200000000000001E-3</v>
      </c>
      <c r="BK48" t="s">
        <v>174</v>
      </c>
      <c r="BL48" t="s">
        <v>234</v>
      </c>
      <c r="BM48">
        <v>0.99501415199999999</v>
      </c>
      <c r="BP48" s="30" t="s">
        <v>961</v>
      </c>
      <c r="BQ48" s="14">
        <f>[1]!FechaTR($I$1,BP48)</f>
        <v>47850</v>
      </c>
      <c r="BR48" s="16">
        <f t="shared" si="4"/>
        <v>47850</v>
      </c>
      <c r="BS48" s="17">
        <f t="shared" si="12"/>
        <v>0.99501415199999999</v>
      </c>
      <c r="BV48" t="s">
        <v>174</v>
      </c>
      <c r="BW48" t="s">
        <v>237</v>
      </c>
      <c r="BX48">
        <v>5.1173999999999997E-2</v>
      </c>
      <c r="CA48" s="30" t="s">
        <v>961</v>
      </c>
      <c r="CB48" s="14">
        <f>[1]!FechaTR($I$1,CA48)</f>
        <v>47850</v>
      </c>
      <c r="CC48" s="16">
        <f t="shared" si="5"/>
        <v>47850</v>
      </c>
      <c r="CD48" s="17">
        <f t="shared" si="13"/>
        <v>5.1173999999999997E-2</v>
      </c>
      <c r="CG48" t="s">
        <v>226</v>
      </c>
      <c r="CH48" t="s">
        <v>234</v>
      </c>
      <c r="CI48">
        <v>0.98790452699999998</v>
      </c>
      <c r="CL48" s="30" t="s">
        <v>961</v>
      </c>
      <c r="CM48" s="14">
        <f>[1]!FechaTR($I$1,CL48)</f>
        <v>47850</v>
      </c>
      <c r="CN48" s="16">
        <f t="shared" si="6"/>
        <v>47850</v>
      </c>
      <c r="CO48" s="17">
        <f t="shared" si="14"/>
        <v>0.98790452699999998</v>
      </c>
      <c r="CR48" t="s">
        <v>226</v>
      </c>
      <c r="CS48" t="s">
        <v>237</v>
      </c>
      <c r="CT48">
        <v>0.124636</v>
      </c>
      <c r="CW48" s="30" t="s">
        <v>961</v>
      </c>
      <c r="CX48" s="14">
        <f>[1]!FechaTR($I$1,CW48)</f>
        <v>47850</v>
      </c>
      <c r="CY48" s="16">
        <f t="shared" si="7"/>
        <v>47850</v>
      </c>
      <c r="CZ48" s="17">
        <f t="shared" si="15"/>
        <v>0.124636</v>
      </c>
      <c r="DC48" t="s">
        <v>968</v>
      </c>
      <c r="DD48" t="s">
        <v>234</v>
      </c>
      <c r="DE48">
        <v>1.0019638479999999</v>
      </c>
      <c r="DH48" s="30" t="s">
        <v>961</v>
      </c>
      <c r="DI48" s="14">
        <f>[1]!FechaTR($I$1,DH48)</f>
        <v>47850</v>
      </c>
      <c r="DJ48" s="16">
        <f t="shared" si="19"/>
        <v>47850</v>
      </c>
      <c r="DK48" s="17">
        <f t="shared" si="18"/>
        <v>1.0019638479999999</v>
      </c>
      <c r="DN48" t="s">
        <v>968</v>
      </c>
      <c r="DO48" t="s">
        <v>237</v>
      </c>
      <c r="DP48">
        <v>-2.0079E-2</v>
      </c>
      <c r="DS48" s="30" t="s">
        <v>961</v>
      </c>
      <c r="DT48" s="14">
        <f>[1]!FechaTR($I$1,DS48)</f>
        <v>47850</v>
      </c>
      <c r="DU48" s="16">
        <f t="shared" si="16"/>
        <v>47850</v>
      </c>
      <c r="DV48" s="17">
        <f t="shared" si="17"/>
        <v>-2.0079E-2</v>
      </c>
    </row>
    <row r="49" spans="1:126" x14ac:dyDescent="0.25">
      <c r="A49" s="11"/>
      <c r="B49" s="13" t="s">
        <v>68</v>
      </c>
      <c r="C49" s="11">
        <v>-7.4768000000000001E-2</v>
      </c>
      <c r="D49" s="11"/>
      <c r="E49" s="13" t="s">
        <v>119</v>
      </c>
      <c r="F49" s="11">
        <v>-5.9420000000000001E-2</v>
      </c>
      <c r="G49" s="11"/>
      <c r="H49" s="13" t="s">
        <v>171</v>
      </c>
      <c r="I49" s="11">
        <v>-3.9090000000000001E-3</v>
      </c>
      <c r="J49" s="11"/>
      <c r="K49" s="13" t="s">
        <v>223</v>
      </c>
      <c r="L49" s="11">
        <v>6.870699999999999E-2</v>
      </c>
      <c r="M49" s="11"/>
      <c r="N49" s="13" t="s">
        <v>746</v>
      </c>
      <c r="O49" s="11">
        <v>-7.4076000000000003E-2</v>
      </c>
      <c r="R49" t="s">
        <v>72</v>
      </c>
      <c r="S49" t="s">
        <v>234</v>
      </c>
      <c r="T49">
        <v>0.99980164199999999</v>
      </c>
      <c r="W49" s="30" t="s">
        <v>948</v>
      </c>
      <c r="X49" s="14">
        <f>[1]!FechaTR($I$1,W49)</f>
        <v>47940</v>
      </c>
      <c r="Y49" s="16">
        <f t="shared" si="0"/>
        <v>47940</v>
      </c>
      <c r="Z49" s="17">
        <f t="shared" si="8"/>
        <v>0.99980164199999999</v>
      </c>
      <c r="AC49" t="s">
        <v>72</v>
      </c>
      <c r="AD49" t="s">
        <v>237</v>
      </c>
      <c r="AE49">
        <v>1.98E-3</v>
      </c>
      <c r="AH49" s="30" t="s">
        <v>948</v>
      </c>
      <c r="AI49" s="14">
        <f>[1]!FechaTR($I$1,AH49)</f>
        <v>47940</v>
      </c>
      <c r="AJ49" s="16">
        <f t="shared" si="1"/>
        <v>47940</v>
      </c>
      <c r="AK49" s="17">
        <f t="shared" si="9"/>
        <v>1.98E-3</v>
      </c>
      <c r="AL49">
        <v>-0.30918099999999998</v>
      </c>
      <c r="AN49" s="6"/>
      <c r="AO49" t="s">
        <v>123</v>
      </c>
      <c r="AP49" t="s">
        <v>234</v>
      </c>
      <c r="AQ49">
        <v>0.99836451599999998</v>
      </c>
      <c r="AT49" s="30" t="s">
        <v>948</v>
      </c>
      <c r="AU49" s="14">
        <f>[1]!FechaTR($I$1,AT49)</f>
        <v>47940</v>
      </c>
      <c r="AV49" s="16">
        <f t="shared" si="2"/>
        <v>47940</v>
      </c>
      <c r="AW49" s="17">
        <f t="shared" si="10"/>
        <v>0.99836451599999998</v>
      </c>
      <c r="AZ49" t="s">
        <v>123</v>
      </c>
      <c r="BA49" t="s">
        <v>237</v>
      </c>
      <c r="BB49">
        <v>1.6337999999999998E-2</v>
      </c>
      <c r="BE49" s="30" t="s">
        <v>948</v>
      </c>
      <c r="BF49" s="14">
        <f>[1]!FechaTR($I$1,BE49)</f>
        <v>47940</v>
      </c>
      <c r="BG49" s="16">
        <f t="shared" si="3"/>
        <v>47940</v>
      </c>
      <c r="BH49" s="17">
        <f t="shared" si="11"/>
        <v>1.6337999999999998E-2</v>
      </c>
      <c r="BK49" t="s">
        <v>175</v>
      </c>
      <c r="BL49" t="s">
        <v>234</v>
      </c>
      <c r="BM49">
        <v>0.99311808400000001</v>
      </c>
      <c r="BP49" s="30" t="s">
        <v>948</v>
      </c>
      <c r="BQ49" s="14">
        <f>[1]!FechaTR($I$1,BP49)</f>
        <v>47940</v>
      </c>
      <c r="BR49" s="16">
        <f t="shared" si="4"/>
        <v>47940</v>
      </c>
      <c r="BS49" s="17">
        <f t="shared" si="12"/>
        <v>0.99311808400000001</v>
      </c>
      <c r="BV49" t="s">
        <v>175</v>
      </c>
      <c r="BW49" t="s">
        <v>237</v>
      </c>
      <c r="BX49">
        <v>6.8948999999999996E-2</v>
      </c>
      <c r="CA49" s="30" t="s">
        <v>948</v>
      </c>
      <c r="CB49" s="14">
        <f>[1]!FechaTR($I$1,CA49)</f>
        <v>47940</v>
      </c>
      <c r="CC49" s="16">
        <f t="shared" si="5"/>
        <v>47940</v>
      </c>
      <c r="CD49" s="17">
        <f t="shared" si="13"/>
        <v>6.8948999999999996E-2</v>
      </c>
      <c r="CG49" t="s">
        <v>227</v>
      </c>
      <c r="CH49" t="s">
        <v>234</v>
      </c>
      <c r="CI49">
        <v>0.98580306200000001</v>
      </c>
      <c r="CL49" s="30" t="s">
        <v>948</v>
      </c>
      <c r="CM49" s="14">
        <f>[1]!FechaTR($I$1,CL49)</f>
        <v>47940</v>
      </c>
      <c r="CN49" s="16">
        <f t="shared" si="6"/>
        <v>47940</v>
      </c>
      <c r="CO49" s="17">
        <f t="shared" si="14"/>
        <v>0.98580306200000001</v>
      </c>
      <c r="CR49" t="s">
        <v>227</v>
      </c>
      <c r="CS49" t="s">
        <v>237</v>
      </c>
      <c r="CT49">
        <v>0.142815</v>
      </c>
      <c r="CW49" s="30" t="s">
        <v>948</v>
      </c>
      <c r="CX49" s="14">
        <f>[1]!FechaTR($I$1,CW49)</f>
        <v>47940</v>
      </c>
      <c r="CY49" s="16">
        <f t="shared" si="7"/>
        <v>47940</v>
      </c>
      <c r="CZ49" s="17">
        <f t="shared" si="15"/>
        <v>0.142815</v>
      </c>
      <c r="DC49" t="s">
        <v>748</v>
      </c>
      <c r="DD49" t="s">
        <v>234</v>
      </c>
      <c r="DE49">
        <v>1.0002660619999999</v>
      </c>
      <c r="DH49" s="30" t="s">
        <v>948</v>
      </c>
      <c r="DI49" s="14">
        <f>[1]!FechaTR($I$1,DH49)</f>
        <v>47940</v>
      </c>
      <c r="DJ49" s="16">
        <f t="shared" si="19"/>
        <v>47940</v>
      </c>
      <c r="DK49" s="17">
        <f t="shared" si="18"/>
        <v>1.0002660619999999</v>
      </c>
      <c r="DN49" t="s">
        <v>748</v>
      </c>
      <c r="DO49" t="s">
        <v>237</v>
      </c>
      <c r="DP49">
        <v>-2.6549999999999998E-3</v>
      </c>
      <c r="DS49" s="30" t="s">
        <v>948</v>
      </c>
      <c r="DT49" s="14">
        <f>[1]!FechaTR($I$1,DS49)</f>
        <v>47940</v>
      </c>
      <c r="DU49" s="16">
        <f t="shared" si="16"/>
        <v>47940</v>
      </c>
      <c r="DV49" s="17">
        <f t="shared" si="17"/>
        <v>-2.6549999999999998E-3</v>
      </c>
    </row>
    <row r="50" spans="1:126" x14ac:dyDescent="0.25">
      <c r="A50" s="11"/>
      <c r="B50" s="13" t="s">
        <v>69</v>
      </c>
      <c r="C50" s="11">
        <v>-5.5195999999999995E-2</v>
      </c>
      <c r="D50" s="11"/>
      <c r="E50" s="13" t="s">
        <v>120</v>
      </c>
      <c r="F50" s="11">
        <v>-4.0091999999999996E-2</v>
      </c>
      <c r="G50" s="11"/>
      <c r="H50" s="13" t="s">
        <v>172</v>
      </c>
      <c r="I50" s="11">
        <v>1.469E-2</v>
      </c>
      <c r="J50" s="11"/>
      <c r="K50" s="13" t="s">
        <v>224</v>
      </c>
      <c r="L50" s="11">
        <v>8.7552999999999992E-2</v>
      </c>
      <c r="M50" s="11"/>
      <c r="N50" s="13" t="s">
        <v>967</v>
      </c>
      <c r="O50" s="11">
        <v>-5.5784E-2</v>
      </c>
      <c r="R50" t="s">
        <v>242</v>
      </c>
      <c r="S50" t="s">
        <v>234</v>
      </c>
      <c r="T50">
        <v>0.99215689100000004</v>
      </c>
      <c r="W50" s="30" t="s">
        <v>962</v>
      </c>
      <c r="X50" s="14">
        <f>[1]!FechaTR($I$1,W50)</f>
        <v>48306</v>
      </c>
      <c r="Y50" s="16">
        <f t="shared" si="0"/>
        <v>48306</v>
      </c>
      <c r="Z50" s="17">
        <f t="shared" si="8"/>
        <v>0.99215689100000004</v>
      </c>
      <c r="AC50" t="s">
        <v>242</v>
      </c>
      <c r="AD50" t="s">
        <v>237</v>
      </c>
      <c r="AE50">
        <v>7.1500999999999995E-2</v>
      </c>
      <c r="AH50" s="30" t="s">
        <v>962</v>
      </c>
      <c r="AI50" s="14">
        <f>[1]!FechaTR($I$1,AH50)</f>
        <v>48306</v>
      </c>
      <c r="AJ50" s="16">
        <f t="shared" si="1"/>
        <v>48306</v>
      </c>
      <c r="AK50" s="17">
        <f t="shared" si="9"/>
        <v>7.1500999999999995E-2</v>
      </c>
      <c r="AL50">
        <v>-0.26434299999999999</v>
      </c>
      <c r="AN50" s="6"/>
      <c r="AO50" t="s">
        <v>245</v>
      </c>
      <c r="AP50" t="s">
        <v>234</v>
      </c>
      <c r="AQ50">
        <v>0.99069889300000002</v>
      </c>
      <c r="AT50" s="30" t="s">
        <v>962</v>
      </c>
      <c r="AU50" s="14">
        <f>[1]!FechaTR($I$1,AT50)</f>
        <v>48306</v>
      </c>
      <c r="AV50" s="16">
        <f t="shared" si="2"/>
        <v>48306</v>
      </c>
      <c r="AW50" s="17">
        <f t="shared" si="10"/>
        <v>0.99069889300000002</v>
      </c>
      <c r="AZ50" t="s">
        <v>245</v>
      </c>
      <c r="BA50" t="s">
        <v>237</v>
      </c>
      <c r="BB50">
        <v>8.4860000000000005E-2</v>
      </c>
      <c r="BE50" s="30" t="s">
        <v>962</v>
      </c>
      <c r="BF50" s="14">
        <f>[1]!FechaTR($I$1,BE50)</f>
        <v>48306</v>
      </c>
      <c r="BG50" s="16">
        <f t="shared" si="3"/>
        <v>48306</v>
      </c>
      <c r="BH50" s="17">
        <f t="shared" si="11"/>
        <v>8.4860000000000005E-2</v>
      </c>
      <c r="BK50" t="s">
        <v>248</v>
      </c>
      <c r="BL50" t="s">
        <v>234</v>
      </c>
      <c r="BM50">
        <v>0.98507756099999999</v>
      </c>
      <c r="BP50" s="30" t="s">
        <v>962</v>
      </c>
      <c r="BQ50" s="14">
        <f>[1]!FechaTR($I$1,BP50)</f>
        <v>48306</v>
      </c>
      <c r="BR50" s="16">
        <f t="shared" si="4"/>
        <v>48306</v>
      </c>
      <c r="BS50" s="17">
        <f t="shared" si="12"/>
        <v>0.98507756099999999</v>
      </c>
      <c r="BV50" t="s">
        <v>248</v>
      </c>
      <c r="BW50" t="s">
        <v>237</v>
      </c>
      <c r="BX50">
        <v>0.13657</v>
      </c>
      <c r="CA50" s="30" t="s">
        <v>962</v>
      </c>
      <c r="CB50" s="14">
        <f>[1]!FechaTR($I$1,CA50)</f>
        <v>48306</v>
      </c>
      <c r="CC50" s="16">
        <f t="shared" si="5"/>
        <v>48306</v>
      </c>
      <c r="CD50" s="17">
        <f t="shared" si="13"/>
        <v>0.13657</v>
      </c>
      <c r="CG50" t="s">
        <v>251</v>
      </c>
      <c r="CH50" t="s">
        <v>234</v>
      </c>
      <c r="CI50">
        <v>0.97685949699999997</v>
      </c>
      <c r="CL50" s="30" t="s">
        <v>962</v>
      </c>
      <c r="CM50" s="14">
        <f>[1]!FechaTR($I$1,CL50)</f>
        <v>48306</v>
      </c>
      <c r="CN50" s="16">
        <f t="shared" si="6"/>
        <v>48306</v>
      </c>
      <c r="CO50" s="17">
        <f t="shared" si="14"/>
        <v>0.97685949699999997</v>
      </c>
      <c r="CR50" t="s">
        <v>251</v>
      </c>
      <c r="CS50" t="s">
        <v>237</v>
      </c>
      <c r="CT50">
        <v>0.21274899999999999</v>
      </c>
      <c r="CW50" s="30" t="s">
        <v>962</v>
      </c>
      <c r="CX50" s="14">
        <f>[1]!FechaTR($I$1,CW50)</f>
        <v>48306</v>
      </c>
      <c r="CY50" s="16">
        <f t="shared" si="7"/>
        <v>48306</v>
      </c>
      <c r="CZ50" s="17">
        <f t="shared" si="15"/>
        <v>0.21274899999999999</v>
      </c>
      <c r="DC50" t="s">
        <v>749</v>
      </c>
      <c r="DD50" t="s">
        <v>234</v>
      </c>
      <c r="DE50">
        <v>0.985105589</v>
      </c>
      <c r="DH50" s="30" t="s">
        <v>949</v>
      </c>
      <c r="DI50" s="14">
        <f>[1]!FechaTR($I$1,DH50)</f>
        <v>48673</v>
      </c>
      <c r="DJ50" s="16">
        <f t="shared" si="19"/>
        <v>48673</v>
      </c>
      <c r="DK50" s="17">
        <f t="shared" si="18"/>
        <v>0.985105589</v>
      </c>
      <c r="DN50" t="s">
        <v>749</v>
      </c>
      <c r="DO50" t="s">
        <v>237</v>
      </c>
      <c r="DP50">
        <v>0.124961</v>
      </c>
      <c r="DS50" s="30" t="s">
        <v>949</v>
      </c>
      <c r="DT50" s="14">
        <f>[1]!FechaTR($I$1,DS50)</f>
        <v>48673</v>
      </c>
      <c r="DU50" s="16">
        <f t="shared" si="16"/>
        <v>48673</v>
      </c>
      <c r="DV50" s="17">
        <f t="shared" si="17"/>
        <v>0.124961</v>
      </c>
    </row>
    <row r="51" spans="1:126" x14ac:dyDescent="0.25">
      <c r="A51" s="11"/>
      <c r="B51" s="13" t="s">
        <v>70</v>
      </c>
      <c r="C51" s="11">
        <v>-3.5749999999999997E-2</v>
      </c>
      <c r="D51" s="11"/>
      <c r="E51" s="13" t="s">
        <v>121</v>
      </c>
      <c r="F51" s="11">
        <v>-2.0891E-2</v>
      </c>
      <c r="G51" s="11"/>
      <c r="H51" s="13" t="s">
        <v>173</v>
      </c>
      <c r="I51" s="11">
        <v>3.3069999999999995E-2</v>
      </c>
      <c r="J51" s="11"/>
      <c r="K51" s="13" t="s">
        <v>225</v>
      </c>
      <c r="L51" s="11">
        <v>0.10620599999999999</v>
      </c>
      <c r="M51" s="11"/>
      <c r="N51" s="13" t="s">
        <v>747</v>
      </c>
      <c r="O51" s="11">
        <v>-3.7787000000000001E-2</v>
      </c>
      <c r="R51" t="s">
        <v>73</v>
      </c>
      <c r="S51" t="s">
        <v>234</v>
      </c>
      <c r="T51">
        <v>0.98370853400000002</v>
      </c>
      <c r="W51" s="30" t="s">
        <v>949</v>
      </c>
      <c r="X51" s="14">
        <f>[1]!FechaTR($I$1,W51)</f>
        <v>48673</v>
      </c>
      <c r="Y51" s="16">
        <f t="shared" si="0"/>
        <v>48673</v>
      </c>
      <c r="Z51" s="17">
        <f t="shared" si="8"/>
        <v>0.98370853400000002</v>
      </c>
      <c r="AC51" t="s">
        <v>73</v>
      </c>
      <c r="AD51" t="s">
        <v>237</v>
      </c>
      <c r="AE51">
        <v>0.13678599999999999</v>
      </c>
      <c r="AH51" s="30" t="s">
        <v>949</v>
      </c>
      <c r="AI51" s="14">
        <f>[1]!FechaTR($I$1,AH51)</f>
        <v>48673</v>
      </c>
      <c r="AJ51" s="16">
        <f t="shared" si="1"/>
        <v>48673</v>
      </c>
      <c r="AK51" s="17">
        <f t="shared" si="9"/>
        <v>0.13678599999999999</v>
      </c>
      <c r="AL51">
        <v>-0.21939</v>
      </c>
      <c r="AN51" s="6"/>
      <c r="AO51" t="s">
        <v>124</v>
      </c>
      <c r="AP51" t="s">
        <v>234</v>
      </c>
      <c r="AQ51">
        <v>0.982252244</v>
      </c>
      <c r="AT51" s="30" t="s">
        <v>949</v>
      </c>
      <c r="AU51" s="14">
        <f>[1]!FechaTR($I$1,AT51)</f>
        <v>48673</v>
      </c>
      <c r="AV51" s="16">
        <f t="shared" si="2"/>
        <v>48673</v>
      </c>
      <c r="AW51" s="17">
        <f t="shared" si="10"/>
        <v>0.982252244</v>
      </c>
      <c r="AZ51" t="s">
        <v>124</v>
      </c>
      <c r="BA51" t="s">
        <v>237</v>
      </c>
      <c r="BB51">
        <v>0.14913299999999999</v>
      </c>
      <c r="BE51" s="30" t="s">
        <v>949</v>
      </c>
      <c r="BF51" s="14">
        <f>[1]!FechaTR($I$1,BE51)</f>
        <v>48673</v>
      </c>
      <c r="BG51" s="16">
        <f t="shared" si="3"/>
        <v>48673</v>
      </c>
      <c r="BH51" s="17">
        <f t="shared" si="11"/>
        <v>0.14913299999999999</v>
      </c>
      <c r="BK51" t="s">
        <v>176</v>
      </c>
      <c r="BL51" t="s">
        <v>234</v>
      </c>
      <c r="BM51">
        <v>0.97646528600000004</v>
      </c>
      <c r="BP51" s="30" t="s">
        <v>949</v>
      </c>
      <c r="BQ51" s="14">
        <f>[1]!FechaTR($I$1,BP51)</f>
        <v>48673</v>
      </c>
      <c r="BR51" s="16">
        <f t="shared" si="4"/>
        <v>48673</v>
      </c>
      <c r="BS51" s="17">
        <f t="shared" si="12"/>
        <v>0.97646528600000004</v>
      </c>
      <c r="BV51" t="s">
        <v>176</v>
      </c>
      <c r="BW51" t="s">
        <v>237</v>
      </c>
      <c r="BX51">
        <v>0.19839200000000001</v>
      </c>
      <c r="CA51" s="30" t="s">
        <v>949</v>
      </c>
      <c r="CB51" s="14">
        <f>[1]!FechaTR($I$1,CA51)</f>
        <v>48673</v>
      </c>
      <c r="CC51" s="16">
        <f t="shared" si="5"/>
        <v>48673</v>
      </c>
      <c r="CD51" s="17">
        <f t="shared" si="13"/>
        <v>0.19839200000000001</v>
      </c>
      <c r="CG51" t="s">
        <v>228</v>
      </c>
      <c r="CH51" t="s">
        <v>234</v>
      </c>
      <c r="CI51">
        <v>0.967321282</v>
      </c>
      <c r="CL51" s="30" t="s">
        <v>949</v>
      </c>
      <c r="CM51" s="14">
        <f>[1]!FechaTR($I$1,CL51)</f>
        <v>48673</v>
      </c>
      <c r="CN51" s="16">
        <f t="shared" si="6"/>
        <v>48673</v>
      </c>
      <c r="CO51" s="17">
        <f t="shared" si="14"/>
        <v>0.967321282</v>
      </c>
      <c r="CR51" t="s">
        <v>228</v>
      </c>
      <c r="CS51" t="s">
        <v>237</v>
      </c>
      <c r="CT51">
        <v>0.27687499999999998</v>
      </c>
      <c r="CW51" s="30" t="s">
        <v>949</v>
      </c>
      <c r="CX51" s="14">
        <f>[1]!FechaTR($I$1,CW51)</f>
        <v>48673</v>
      </c>
      <c r="CY51" s="16">
        <f t="shared" si="7"/>
        <v>48673</v>
      </c>
      <c r="CZ51" s="17">
        <f t="shared" si="15"/>
        <v>0.27687499999999998</v>
      </c>
      <c r="DC51" t="s">
        <v>750</v>
      </c>
      <c r="DD51" t="s">
        <v>234</v>
      </c>
      <c r="DE51">
        <v>0.95850549299999999</v>
      </c>
      <c r="DH51" s="30" t="s">
        <v>950</v>
      </c>
      <c r="DI51" s="14">
        <f>[1]!FechaTR($I$1,DH51)</f>
        <v>49767</v>
      </c>
      <c r="DJ51" s="16">
        <f t="shared" si="19"/>
        <v>49767</v>
      </c>
      <c r="DK51" s="17">
        <f t="shared" si="18"/>
        <v>0.95850549299999999</v>
      </c>
      <c r="DN51" t="s">
        <v>750</v>
      </c>
      <c r="DO51" t="s">
        <v>237</v>
      </c>
      <c r="DP51">
        <v>0.28257100000000002</v>
      </c>
      <c r="DS51" s="30" t="s">
        <v>950</v>
      </c>
      <c r="DT51" s="14">
        <f>[1]!FechaTR($I$1,DS51)</f>
        <v>49767</v>
      </c>
      <c r="DU51" s="16">
        <f t="shared" si="16"/>
        <v>49767</v>
      </c>
      <c r="DV51" s="17">
        <f t="shared" si="17"/>
        <v>0.28257100000000002</v>
      </c>
    </row>
    <row r="52" spans="1:126" x14ac:dyDescent="0.25">
      <c r="A52" s="11"/>
      <c r="B52" s="13" t="s">
        <v>71</v>
      </c>
      <c r="C52" s="11">
        <v>-1.6629999999999999E-2</v>
      </c>
      <c r="D52" s="11"/>
      <c r="E52" s="13" t="s">
        <v>122</v>
      </c>
      <c r="F52" s="11">
        <v>-2.0200000000000001E-3</v>
      </c>
      <c r="G52" s="11"/>
      <c r="H52" s="13" t="s">
        <v>174</v>
      </c>
      <c r="I52" s="11">
        <v>5.1173999999999997E-2</v>
      </c>
      <c r="J52" s="11"/>
      <c r="K52" s="13" t="s">
        <v>226</v>
      </c>
      <c r="L52" s="11">
        <v>0.124636</v>
      </c>
      <c r="M52" s="11"/>
      <c r="N52" s="13" t="s">
        <v>968</v>
      </c>
      <c r="O52" s="11">
        <v>-2.0079E-2</v>
      </c>
      <c r="R52" t="s">
        <v>243</v>
      </c>
      <c r="S52" t="s">
        <v>234</v>
      </c>
      <c r="T52">
        <v>0.97472493299999996</v>
      </c>
      <c r="W52" s="30" t="s">
        <v>963</v>
      </c>
      <c r="X52" s="14">
        <f>[1]!FechaTR($I$1,W52)</f>
        <v>49037</v>
      </c>
      <c r="Y52" s="16">
        <f t="shared" si="0"/>
        <v>49037</v>
      </c>
      <c r="Z52" s="17">
        <f t="shared" si="8"/>
        <v>0.97472493299999996</v>
      </c>
      <c r="AC52" t="s">
        <v>243</v>
      </c>
      <c r="AD52" t="s">
        <v>237</v>
      </c>
      <c r="AE52">
        <v>0.19686799999999999</v>
      </c>
      <c r="AH52" s="30" t="s">
        <v>963</v>
      </c>
      <c r="AI52" s="14">
        <f>[1]!FechaTR($I$1,AH52)</f>
        <v>49037</v>
      </c>
      <c r="AJ52" s="16">
        <f t="shared" si="1"/>
        <v>49037</v>
      </c>
      <c r="AK52" s="17">
        <f t="shared" si="9"/>
        <v>0.19686799999999999</v>
      </c>
      <c r="AL52">
        <v>-0.17863399999999999</v>
      </c>
      <c r="AN52" s="6"/>
      <c r="AO52" t="s">
        <v>246</v>
      </c>
      <c r="AP52" t="s">
        <v>234</v>
      </c>
      <c r="AQ52">
        <v>0.97330526799999995</v>
      </c>
      <c r="AT52" s="30" t="s">
        <v>963</v>
      </c>
      <c r="AU52" s="14">
        <f>[1]!FechaTR($I$1,AT52)</f>
        <v>49037</v>
      </c>
      <c r="AV52" s="16">
        <f t="shared" si="2"/>
        <v>49037</v>
      </c>
      <c r="AW52" s="17">
        <f t="shared" si="10"/>
        <v>0.97330526799999995</v>
      </c>
      <c r="AZ52" t="s">
        <v>246</v>
      </c>
      <c r="BA52" t="s">
        <v>237</v>
      </c>
      <c r="BB52">
        <v>0.208088</v>
      </c>
      <c r="BE52" s="30" t="s">
        <v>963</v>
      </c>
      <c r="BF52" s="14">
        <f>[1]!FechaTR($I$1,BE52)</f>
        <v>49037</v>
      </c>
      <c r="BG52" s="16">
        <f t="shared" si="3"/>
        <v>49037</v>
      </c>
      <c r="BH52" s="17">
        <f t="shared" si="11"/>
        <v>0.208088</v>
      </c>
      <c r="BK52" t="s">
        <v>249</v>
      </c>
      <c r="BL52" t="s">
        <v>234</v>
      </c>
      <c r="BM52">
        <v>0.96741057200000002</v>
      </c>
      <c r="BP52" s="30" t="s">
        <v>963</v>
      </c>
      <c r="BQ52" s="14">
        <f>[1]!FechaTR($I$1,BP52)</f>
        <v>49037</v>
      </c>
      <c r="BR52" s="16">
        <f t="shared" si="4"/>
        <v>49037</v>
      </c>
      <c r="BS52" s="17">
        <f t="shared" si="12"/>
        <v>0.96741057200000002</v>
      </c>
      <c r="BV52" t="s">
        <v>249</v>
      </c>
      <c r="BW52" t="s">
        <v>237</v>
      </c>
      <c r="BX52">
        <v>0.25486599999999998</v>
      </c>
      <c r="CA52" s="30" t="s">
        <v>963</v>
      </c>
      <c r="CB52" s="14">
        <f>[1]!FechaTR($I$1,CA52)</f>
        <v>49037</v>
      </c>
      <c r="CC52" s="16">
        <f t="shared" si="5"/>
        <v>49037</v>
      </c>
      <c r="CD52" s="17">
        <f t="shared" si="13"/>
        <v>0.25486599999999998</v>
      </c>
      <c r="CG52" t="s">
        <v>252</v>
      </c>
      <c r="CH52" t="s">
        <v>234</v>
      </c>
      <c r="CI52">
        <v>0.95744452400000002</v>
      </c>
      <c r="CL52" s="30" t="s">
        <v>963</v>
      </c>
      <c r="CM52" s="14">
        <f>[1]!FechaTR($I$1,CL52)</f>
        <v>49037</v>
      </c>
      <c r="CN52" s="16">
        <f t="shared" si="6"/>
        <v>49037</v>
      </c>
      <c r="CO52" s="17">
        <f t="shared" si="14"/>
        <v>0.95744452400000002</v>
      </c>
      <c r="CR52" t="s">
        <v>252</v>
      </c>
      <c r="CS52" t="s">
        <v>237</v>
      </c>
      <c r="CT52">
        <v>0.33465499999999998</v>
      </c>
      <c r="CW52" s="30" t="s">
        <v>963</v>
      </c>
      <c r="CX52" s="14">
        <f>[1]!FechaTR($I$1,CW52)</f>
        <v>49037</v>
      </c>
      <c r="CY52" s="16">
        <f t="shared" si="7"/>
        <v>49037</v>
      </c>
      <c r="CZ52" s="17">
        <f t="shared" si="15"/>
        <v>0.33465499999999998</v>
      </c>
      <c r="DC52" t="s">
        <v>751</v>
      </c>
      <c r="DD52" t="s">
        <v>234</v>
      </c>
      <c r="DE52">
        <v>0.92000511799999996</v>
      </c>
      <c r="DH52" s="30" t="s">
        <v>951</v>
      </c>
      <c r="DI52" s="14">
        <f>[1]!FechaTR($I$1,DH52)</f>
        <v>51593</v>
      </c>
      <c r="DJ52" s="16">
        <f t="shared" si="19"/>
        <v>51593</v>
      </c>
      <c r="DK52" s="17">
        <f t="shared" si="18"/>
        <v>0.92000511799999996</v>
      </c>
      <c r="DN52" t="s">
        <v>751</v>
      </c>
      <c r="DO52" t="s">
        <v>237</v>
      </c>
      <c r="DP52">
        <v>0.417292</v>
      </c>
      <c r="DS52" s="30" t="s">
        <v>951</v>
      </c>
      <c r="DT52" s="14">
        <f>[1]!FechaTR($I$1,DS52)</f>
        <v>51593</v>
      </c>
      <c r="DU52" s="16">
        <f t="shared" si="16"/>
        <v>51593</v>
      </c>
      <c r="DV52" s="17">
        <f t="shared" si="17"/>
        <v>0.417292</v>
      </c>
    </row>
    <row r="53" spans="1:126" x14ac:dyDescent="0.25">
      <c r="A53" s="11"/>
      <c r="B53" s="13" t="s">
        <v>72</v>
      </c>
      <c r="C53" s="11">
        <v>1.98E-3</v>
      </c>
      <c r="D53" s="11"/>
      <c r="E53" s="13" t="s">
        <v>123</v>
      </c>
      <c r="F53" s="11">
        <v>1.6337999999999998E-2</v>
      </c>
      <c r="G53" s="11"/>
      <c r="H53" s="13" t="s">
        <v>175</v>
      </c>
      <c r="I53" s="11">
        <v>6.8948999999999996E-2</v>
      </c>
      <c r="J53" s="11"/>
      <c r="K53" s="13" t="s">
        <v>227</v>
      </c>
      <c r="L53" s="11">
        <v>0.142815</v>
      </c>
      <c r="M53" s="11"/>
      <c r="N53" s="13" t="s">
        <v>748</v>
      </c>
      <c r="O53" s="11">
        <v>-2.6549999999999998E-3</v>
      </c>
      <c r="R53" t="s">
        <v>244</v>
      </c>
      <c r="S53" t="s">
        <v>234</v>
      </c>
      <c r="T53">
        <v>0.96551587699999997</v>
      </c>
      <c r="W53" s="30" t="s">
        <v>964</v>
      </c>
      <c r="X53" s="14">
        <f>[1]!FechaTR($I$1,W53)</f>
        <v>49401</v>
      </c>
      <c r="Y53" s="16">
        <f t="shared" si="0"/>
        <v>49401</v>
      </c>
      <c r="Z53" s="17">
        <f t="shared" si="8"/>
        <v>0.96551587699999997</v>
      </c>
      <c r="AC53" t="s">
        <v>244</v>
      </c>
      <c r="AD53" t="s">
        <v>237</v>
      </c>
      <c r="AE53">
        <v>0.25068200000000002</v>
      </c>
      <c r="AH53" s="30" t="s">
        <v>964</v>
      </c>
      <c r="AI53" s="14">
        <f>[1]!FechaTR($I$1,AH53)</f>
        <v>49401</v>
      </c>
      <c r="AJ53" s="16">
        <f t="shared" si="1"/>
        <v>49401</v>
      </c>
      <c r="AK53" s="17">
        <f t="shared" si="9"/>
        <v>0.25068200000000002</v>
      </c>
      <c r="AL53">
        <v>-0.14293900000000001</v>
      </c>
      <c r="AN53" s="6"/>
      <c r="AO53" t="s">
        <v>247</v>
      </c>
      <c r="AP53" t="s">
        <v>234</v>
      </c>
      <c r="AQ53">
        <v>0.96403482500000004</v>
      </c>
      <c r="AT53" s="30" t="s">
        <v>964</v>
      </c>
      <c r="AU53" s="14">
        <f>[1]!FechaTR($I$1,AT53)</f>
        <v>49401</v>
      </c>
      <c r="AV53" s="16">
        <f t="shared" si="2"/>
        <v>49401</v>
      </c>
      <c r="AW53" s="17">
        <f t="shared" si="10"/>
        <v>0.96403482500000004</v>
      </c>
      <c r="AZ53" t="s">
        <v>247</v>
      </c>
      <c r="BA53" t="s">
        <v>237</v>
      </c>
      <c r="BB53">
        <v>0.26166200000000001</v>
      </c>
      <c r="BE53" s="30" t="s">
        <v>964</v>
      </c>
      <c r="BF53" s="14">
        <f>[1]!FechaTR($I$1,BE53)</f>
        <v>49401</v>
      </c>
      <c r="BG53" s="16">
        <f t="shared" si="3"/>
        <v>49401</v>
      </c>
      <c r="BH53" s="17">
        <f t="shared" si="11"/>
        <v>0.26166200000000001</v>
      </c>
      <c r="BK53" t="s">
        <v>250</v>
      </c>
      <c r="BL53" t="s">
        <v>234</v>
      </c>
      <c r="BM53">
        <v>0.95815844400000005</v>
      </c>
      <c r="BP53" s="30" t="s">
        <v>964</v>
      </c>
      <c r="BQ53" s="14">
        <f>[1]!FechaTR($I$1,BP53)</f>
        <v>49401</v>
      </c>
      <c r="BR53" s="16">
        <f t="shared" si="4"/>
        <v>49401</v>
      </c>
      <c r="BS53" s="17">
        <f t="shared" si="12"/>
        <v>0.95815844400000005</v>
      </c>
      <c r="BV53" t="s">
        <v>250</v>
      </c>
      <c r="BW53" t="s">
        <v>237</v>
      </c>
      <c r="BX53">
        <v>0.30540800000000001</v>
      </c>
      <c r="CA53" s="30" t="s">
        <v>964</v>
      </c>
      <c r="CB53" s="14">
        <f>[1]!FechaTR($I$1,CA53)</f>
        <v>49401</v>
      </c>
      <c r="CC53" s="16">
        <f t="shared" si="5"/>
        <v>49401</v>
      </c>
      <c r="CD53" s="17">
        <f t="shared" si="13"/>
        <v>0.30540800000000001</v>
      </c>
      <c r="CG53" t="s">
        <v>253</v>
      </c>
      <c r="CH53" t="s">
        <v>234</v>
      </c>
      <c r="CI53">
        <v>0.94746792300000005</v>
      </c>
      <c r="CL53" s="30" t="s">
        <v>964</v>
      </c>
      <c r="CM53" s="14">
        <f>[1]!FechaTR($I$1,CL53)</f>
        <v>49401</v>
      </c>
      <c r="CN53" s="16">
        <f t="shared" si="6"/>
        <v>49401</v>
      </c>
      <c r="CO53" s="17">
        <f t="shared" si="14"/>
        <v>0.94746792300000005</v>
      </c>
      <c r="CR53" t="s">
        <v>253</v>
      </c>
      <c r="CS53" t="s">
        <v>237</v>
      </c>
      <c r="CT53">
        <v>0.38573400000000002</v>
      </c>
      <c r="CW53" s="30" t="s">
        <v>964</v>
      </c>
      <c r="CX53" s="14">
        <f>[1]!FechaTR($I$1,CW53)</f>
        <v>49401</v>
      </c>
      <c r="CY53" s="16">
        <f t="shared" si="7"/>
        <v>49401</v>
      </c>
      <c r="CZ53" s="17">
        <f t="shared" si="15"/>
        <v>0.38573400000000002</v>
      </c>
      <c r="DC53" t="s">
        <v>752</v>
      </c>
      <c r="DD53" t="s">
        <v>234</v>
      </c>
      <c r="DE53">
        <v>0.89284311299999997</v>
      </c>
      <c r="DH53" s="30" t="s">
        <v>952</v>
      </c>
      <c r="DI53" s="14">
        <f>[1]!FechaTR($I$1,DH53)</f>
        <v>53419</v>
      </c>
      <c r="DJ53" s="16">
        <f t="shared" si="19"/>
        <v>53419</v>
      </c>
      <c r="DK53" s="17">
        <f t="shared" si="18"/>
        <v>0.89284311299999997</v>
      </c>
      <c r="DN53" t="s">
        <v>752</v>
      </c>
      <c r="DO53" t="s">
        <v>237</v>
      </c>
      <c r="DP53">
        <v>0.45410800000000001</v>
      </c>
      <c r="DS53" s="30" t="s">
        <v>952</v>
      </c>
      <c r="DT53" s="14">
        <f>[1]!FechaTR($I$1,DS53)</f>
        <v>53419</v>
      </c>
      <c r="DU53" s="16">
        <f t="shared" si="16"/>
        <v>53419</v>
      </c>
      <c r="DV53" s="17">
        <f t="shared" si="17"/>
        <v>0.45410800000000001</v>
      </c>
    </row>
    <row r="54" spans="1:126" x14ac:dyDescent="0.25">
      <c r="A54" s="11"/>
      <c r="B54" s="13" t="s">
        <v>242</v>
      </c>
      <c r="C54" s="11">
        <v>7.1500999999999995E-2</v>
      </c>
      <c r="D54" s="11"/>
      <c r="E54" s="13" t="s">
        <v>245</v>
      </c>
      <c r="F54" s="11">
        <v>8.4859999999999991E-2</v>
      </c>
      <c r="G54" s="11"/>
      <c r="H54" s="13" t="s">
        <v>248</v>
      </c>
      <c r="I54" s="11">
        <v>0.13657</v>
      </c>
      <c r="J54" s="11"/>
      <c r="K54" s="13" t="s">
        <v>251</v>
      </c>
      <c r="L54" s="11">
        <v>0.21274899999999999</v>
      </c>
      <c r="M54" s="11"/>
      <c r="N54" s="13" t="s">
        <v>749</v>
      </c>
      <c r="O54" s="11">
        <v>0.12496099999999999</v>
      </c>
      <c r="R54" t="s">
        <v>74</v>
      </c>
      <c r="S54" t="s">
        <v>234</v>
      </c>
      <c r="T54">
        <v>0.956302282</v>
      </c>
      <c r="W54" s="30" t="s">
        <v>950</v>
      </c>
      <c r="X54" s="14">
        <f>[1]!FechaTR($I$1,W54)</f>
        <v>49767</v>
      </c>
      <c r="Y54" s="16">
        <f t="shared" si="0"/>
        <v>49767</v>
      </c>
      <c r="Z54" s="17">
        <f t="shared" si="8"/>
        <v>0.956302282</v>
      </c>
      <c r="AC54" t="s">
        <v>74</v>
      </c>
      <c r="AD54" t="s">
        <v>237</v>
      </c>
      <c r="AE54">
        <v>0.29793700000000001</v>
      </c>
      <c r="AH54" s="30" t="s">
        <v>950</v>
      </c>
      <c r="AI54" s="14">
        <f>[1]!FechaTR($I$1,AH54)</f>
        <v>49767</v>
      </c>
      <c r="AJ54" s="16">
        <f t="shared" si="1"/>
        <v>49767</v>
      </c>
      <c r="AK54" s="17">
        <f t="shared" si="9"/>
        <v>0.29793700000000001</v>
      </c>
      <c r="AL54">
        <v>-0.111831</v>
      </c>
      <c r="AN54" s="6"/>
      <c r="AO54" t="s">
        <v>125</v>
      </c>
      <c r="AP54" t="s">
        <v>234</v>
      </c>
      <c r="AQ54">
        <v>0.95498035699999995</v>
      </c>
      <c r="AT54" s="30" t="s">
        <v>950</v>
      </c>
      <c r="AU54" s="14">
        <f>[1]!FechaTR($I$1,AT54)</f>
        <v>49767</v>
      </c>
      <c r="AV54" s="16">
        <f t="shared" si="2"/>
        <v>49767</v>
      </c>
      <c r="AW54" s="17">
        <f t="shared" si="10"/>
        <v>0.95498035699999995</v>
      </c>
      <c r="AZ54" t="s">
        <v>125</v>
      </c>
      <c r="BA54" t="s">
        <v>237</v>
      </c>
      <c r="BB54">
        <v>0.30717499999999998</v>
      </c>
      <c r="BE54" s="30" t="s">
        <v>950</v>
      </c>
      <c r="BF54" s="14">
        <f>[1]!FechaTR($I$1,BE54)</f>
        <v>49767</v>
      </c>
      <c r="BG54" s="16">
        <f t="shared" si="3"/>
        <v>49767</v>
      </c>
      <c r="BH54" s="17">
        <f t="shared" si="11"/>
        <v>0.30717499999999998</v>
      </c>
      <c r="BK54" t="s">
        <v>177</v>
      </c>
      <c r="BL54" t="s">
        <v>234</v>
      </c>
      <c r="BM54">
        <v>0.94918349000000002</v>
      </c>
      <c r="BP54" s="30" t="s">
        <v>950</v>
      </c>
      <c r="BQ54" s="14">
        <f>[1]!FechaTR($I$1,BP54)</f>
        <v>49767</v>
      </c>
      <c r="BR54" s="16">
        <f t="shared" si="4"/>
        <v>49767</v>
      </c>
      <c r="BS54" s="17">
        <f t="shared" si="12"/>
        <v>0.94918349000000002</v>
      </c>
      <c r="BV54" t="s">
        <v>177</v>
      </c>
      <c r="BW54" t="s">
        <v>237</v>
      </c>
      <c r="BX54">
        <v>0.34784700000000002</v>
      </c>
      <c r="CA54" s="30" t="s">
        <v>950</v>
      </c>
      <c r="CB54" s="14">
        <f>[1]!FechaTR($I$1,CA54)</f>
        <v>49767</v>
      </c>
      <c r="CC54" s="16">
        <f t="shared" si="5"/>
        <v>49767</v>
      </c>
      <c r="CD54" s="17">
        <f t="shared" si="13"/>
        <v>0.34784700000000002</v>
      </c>
      <c r="CG54" t="s">
        <v>229</v>
      </c>
      <c r="CH54" t="s">
        <v>234</v>
      </c>
      <c r="CI54">
        <v>0.93757605700000002</v>
      </c>
      <c r="CL54" s="30" t="s">
        <v>950</v>
      </c>
      <c r="CM54" s="14">
        <f>[1]!FechaTR($I$1,CL54)</f>
        <v>49767</v>
      </c>
      <c r="CN54" s="16">
        <f t="shared" si="6"/>
        <v>49767</v>
      </c>
      <c r="CO54" s="17">
        <f t="shared" si="14"/>
        <v>0.93757605700000002</v>
      </c>
      <c r="CR54" t="s">
        <v>229</v>
      </c>
      <c r="CS54" t="s">
        <v>237</v>
      </c>
      <c r="CT54">
        <v>0.43008999999999997</v>
      </c>
      <c r="CW54" s="30" t="s">
        <v>950</v>
      </c>
      <c r="CX54" s="14">
        <f>[1]!FechaTR($I$1,CW54)</f>
        <v>49767</v>
      </c>
      <c r="CY54" s="16">
        <f t="shared" si="7"/>
        <v>49767</v>
      </c>
      <c r="CZ54" s="17">
        <f t="shared" si="15"/>
        <v>0.43008999999999997</v>
      </c>
      <c r="DC54" t="s">
        <v>753</v>
      </c>
      <c r="DD54" t="s">
        <v>234</v>
      </c>
      <c r="DE54">
        <v>0.87446762499999997</v>
      </c>
      <c r="DH54" s="30" t="s">
        <v>953</v>
      </c>
      <c r="DI54" s="14">
        <f>[1]!FechaTR($I$1,DH54)</f>
        <v>55246</v>
      </c>
      <c r="DJ54" s="16">
        <f t="shared" si="19"/>
        <v>55246</v>
      </c>
      <c r="DK54" s="17">
        <f t="shared" si="18"/>
        <v>0.87446762499999997</v>
      </c>
      <c r="DN54" t="s">
        <v>753</v>
      </c>
      <c r="DO54" t="s">
        <v>237</v>
      </c>
      <c r="DP54">
        <v>0.44788899999999998</v>
      </c>
      <c r="DS54" s="30" t="s">
        <v>953</v>
      </c>
      <c r="DT54" s="14">
        <f>[1]!FechaTR($I$1,DS54)</f>
        <v>55246</v>
      </c>
      <c r="DU54" s="16">
        <f t="shared" si="16"/>
        <v>55246</v>
      </c>
      <c r="DV54" s="17">
        <f t="shared" si="17"/>
        <v>0.44788899999999998</v>
      </c>
    </row>
    <row r="55" spans="1:126" x14ac:dyDescent="0.25">
      <c r="A55" s="11"/>
      <c r="B55" s="13" t="s">
        <v>73</v>
      </c>
      <c r="C55" s="11">
        <v>0.13678599999999999</v>
      </c>
      <c r="D55" s="11"/>
      <c r="E55" s="13" t="s">
        <v>124</v>
      </c>
      <c r="F55" s="11">
        <v>0.14913299999999999</v>
      </c>
      <c r="G55" s="11"/>
      <c r="H55" s="13" t="s">
        <v>176</v>
      </c>
      <c r="I55" s="11">
        <v>0.19839199999999999</v>
      </c>
      <c r="J55" s="11"/>
      <c r="K55" s="13" t="s">
        <v>228</v>
      </c>
      <c r="L55" s="11">
        <v>0.27687499999999998</v>
      </c>
      <c r="M55" s="11"/>
      <c r="N55" s="13" t="s">
        <v>750</v>
      </c>
      <c r="O55" s="11">
        <v>0.28257099999999996</v>
      </c>
      <c r="R55" t="s">
        <v>75</v>
      </c>
      <c r="S55" t="s">
        <v>234</v>
      </c>
      <c r="T55">
        <v>0.91585803399999999</v>
      </c>
      <c r="W55" s="30" t="s">
        <v>951</v>
      </c>
      <c r="X55" s="14">
        <f>[1]!FechaTR($I$1,W55)</f>
        <v>51593</v>
      </c>
      <c r="Y55" s="16">
        <f t="shared" si="0"/>
        <v>51593</v>
      </c>
      <c r="Z55" s="17">
        <f t="shared" si="8"/>
        <v>0.91585803399999999</v>
      </c>
      <c r="AC55" t="s">
        <v>75</v>
      </c>
      <c r="AD55" t="s">
        <v>237</v>
      </c>
      <c r="AE55">
        <v>0.43995299999999998</v>
      </c>
      <c r="AH55" s="30" t="s">
        <v>951</v>
      </c>
      <c r="AI55" s="14">
        <f>[1]!FechaTR($I$1,AH55)</f>
        <v>51593</v>
      </c>
      <c r="AJ55" s="16">
        <f t="shared" si="1"/>
        <v>51593</v>
      </c>
      <c r="AK55" s="17">
        <f t="shared" si="9"/>
        <v>0.43995299999999998</v>
      </c>
      <c r="AL55">
        <v>-2.1038000000000001E-2</v>
      </c>
      <c r="AO55" t="s">
        <v>126</v>
      </c>
      <c r="AP55" t="s">
        <v>234</v>
      </c>
      <c r="AQ55">
        <v>0.91495680300000004</v>
      </c>
      <c r="AT55" s="30" t="s">
        <v>951</v>
      </c>
      <c r="AU55" s="14">
        <f>[1]!FechaTR($I$1,AT55)</f>
        <v>51593</v>
      </c>
      <c r="AV55" s="16">
        <f t="shared" si="2"/>
        <v>51593</v>
      </c>
      <c r="AW55" s="17">
        <f t="shared" si="10"/>
        <v>0.91495680300000004</v>
      </c>
      <c r="AZ55" t="s">
        <v>126</v>
      </c>
      <c r="BA55" t="s">
        <v>237</v>
      </c>
      <c r="BB55">
        <v>0.44489200000000001</v>
      </c>
      <c r="BE55" s="30" t="s">
        <v>951</v>
      </c>
      <c r="BF55" s="14">
        <f>[1]!FechaTR($I$1,BE55)</f>
        <v>51593</v>
      </c>
      <c r="BG55" s="16">
        <f t="shared" si="3"/>
        <v>51593</v>
      </c>
      <c r="BH55" s="17">
        <f t="shared" si="11"/>
        <v>0.44489200000000001</v>
      </c>
      <c r="BK55" t="s">
        <v>178</v>
      </c>
      <c r="BL55" t="s">
        <v>234</v>
      </c>
      <c r="BM55">
        <v>0.90956254599999997</v>
      </c>
      <c r="BP55" s="30" t="s">
        <v>951</v>
      </c>
      <c r="BQ55" s="14">
        <f>[1]!FechaTR($I$1,BP55)</f>
        <v>51593</v>
      </c>
      <c r="BR55" s="16">
        <f t="shared" si="4"/>
        <v>51593</v>
      </c>
      <c r="BS55" s="17">
        <f t="shared" si="12"/>
        <v>0.90956254599999997</v>
      </c>
      <c r="BV55" t="s">
        <v>178</v>
      </c>
      <c r="BW55" t="s">
        <v>237</v>
      </c>
      <c r="BX55">
        <v>0.47456100000000001</v>
      </c>
      <c r="CA55" s="30" t="s">
        <v>951</v>
      </c>
      <c r="CB55" s="14">
        <f>[1]!FechaTR($I$1,CA55)</f>
        <v>51593</v>
      </c>
      <c r="CC55" s="16">
        <f t="shared" si="5"/>
        <v>51593</v>
      </c>
      <c r="CD55" s="17">
        <f t="shared" si="13"/>
        <v>0.47456100000000001</v>
      </c>
      <c r="CG55" t="s">
        <v>230</v>
      </c>
      <c r="CH55" t="s">
        <v>234</v>
      </c>
      <c r="CI55">
        <v>0.89451795199999995</v>
      </c>
      <c r="CL55" s="6" t="s">
        <v>951</v>
      </c>
      <c r="CM55" s="14">
        <f>[1]!FechaTR($I$1,CL55)</f>
        <v>51593</v>
      </c>
      <c r="CN55" s="16">
        <f>CM55</f>
        <v>51593</v>
      </c>
      <c r="CO55" s="17">
        <f>CI55</f>
        <v>0.89451795199999995</v>
      </c>
      <c r="CR55" t="s">
        <v>230</v>
      </c>
      <c r="CS55" t="s">
        <v>237</v>
      </c>
      <c r="CT55">
        <v>0.55829399999999996</v>
      </c>
      <c r="CW55" s="6" t="s">
        <v>951</v>
      </c>
      <c r="CX55" s="14">
        <f>[1]!FechaTR($I$1,CW55)</f>
        <v>51593</v>
      </c>
      <c r="CY55" s="16">
        <f>CX55</f>
        <v>51593</v>
      </c>
      <c r="CZ55" s="17">
        <f>CT55</f>
        <v>0.55829399999999996</v>
      </c>
      <c r="DC55" t="s">
        <v>754</v>
      </c>
      <c r="DD55" t="s">
        <v>234</v>
      </c>
      <c r="DE55">
        <v>0.84619182599999998</v>
      </c>
      <c r="DH55" s="30" t="s">
        <v>954</v>
      </c>
      <c r="DI55" s="14">
        <f>[1]!FechaTR($I$1,DH55)</f>
        <v>58900</v>
      </c>
      <c r="DJ55" s="16">
        <f t="shared" si="19"/>
        <v>58900</v>
      </c>
      <c r="DK55" s="17">
        <f t="shared" si="18"/>
        <v>0.84619182599999998</v>
      </c>
      <c r="DN55" t="s">
        <v>754</v>
      </c>
      <c r="DO55" t="s">
        <v>237</v>
      </c>
      <c r="DP55">
        <v>0.41822399999999998</v>
      </c>
      <c r="DS55" s="30" t="s">
        <v>954</v>
      </c>
      <c r="DT55" s="14">
        <f>[1]!FechaTR($I$1,DS55)</f>
        <v>58900</v>
      </c>
      <c r="DU55" s="16">
        <f t="shared" si="16"/>
        <v>58900</v>
      </c>
      <c r="DV55" s="17">
        <f t="shared" si="17"/>
        <v>0.41822399999999998</v>
      </c>
    </row>
    <row r="56" spans="1:126" x14ac:dyDescent="0.25">
      <c r="A56" s="11"/>
      <c r="B56" s="13" t="s">
        <v>243</v>
      </c>
      <c r="C56" s="11">
        <v>0.19686799999999999</v>
      </c>
      <c r="D56" s="11"/>
      <c r="E56" s="13" t="s">
        <v>246</v>
      </c>
      <c r="F56" s="11">
        <v>0.208088</v>
      </c>
      <c r="G56" s="11"/>
      <c r="H56" s="13" t="s">
        <v>249</v>
      </c>
      <c r="I56" s="11">
        <v>0.25486599999999998</v>
      </c>
      <c r="J56" s="11"/>
      <c r="K56" s="13" t="s">
        <v>252</v>
      </c>
      <c r="L56" s="11">
        <v>0.33465499999999998</v>
      </c>
      <c r="M56" s="11"/>
      <c r="N56" s="13" t="s">
        <v>751</v>
      </c>
      <c r="O56" s="11">
        <v>0.417292</v>
      </c>
      <c r="R56" t="s">
        <v>76</v>
      </c>
      <c r="S56" t="s">
        <v>234</v>
      </c>
      <c r="T56">
        <v>0.88722056199999999</v>
      </c>
      <c r="W56" s="30" t="s">
        <v>952</v>
      </c>
      <c r="X56" s="14">
        <f>[1]!FechaTR($I$1,W56)</f>
        <v>53419</v>
      </c>
      <c r="Y56" s="16">
        <f t="shared" si="0"/>
        <v>53419</v>
      </c>
      <c r="Z56" s="17">
        <f t="shared" si="8"/>
        <v>0.88722056199999999</v>
      </c>
      <c r="AC56" t="s">
        <v>76</v>
      </c>
      <c r="AD56" t="s">
        <v>237</v>
      </c>
      <c r="AE56">
        <v>0.47947800000000002</v>
      </c>
      <c r="AH56" s="30" t="s">
        <v>952</v>
      </c>
      <c r="AI56" s="14">
        <f>[1]!FechaTR($I$1,AH56)</f>
        <v>53419</v>
      </c>
      <c r="AJ56" s="16">
        <f t="shared" si="1"/>
        <v>53419</v>
      </c>
      <c r="AK56" s="17">
        <f t="shared" si="9"/>
        <v>0.47947800000000002</v>
      </c>
      <c r="AL56">
        <v>-1.4293999999999999E-2</v>
      </c>
      <c r="AO56" t="s">
        <v>127</v>
      </c>
      <c r="AP56" t="s">
        <v>234</v>
      </c>
      <c r="AQ56">
        <v>0.886849255</v>
      </c>
      <c r="AT56" s="30" t="s">
        <v>952</v>
      </c>
      <c r="AU56" s="14">
        <f>[1]!FechaTR($I$1,AT56)</f>
        <v>53419</v>
      </c>
      <c r="AV56" s="16">
        <f t="shared" si="2"/>
        <v>53419</v>
      </c>
      <c r="AW56" s="17">
        <f t="shared" si="10"/>
        <v>0.886849255</v>
      </c>
      <c r="AZ56" t="s">
        <v>127</v>
      </c>
      <c r="BA56" t="s">
        <v>237</v>
      </c>
      <c r="BB56">
        <v>0.481159</v>
      </c>
      <c r="BE56" s="30" t="s">
        <v>952</v>
      </c>
      <c r="BF56" s="14">
        <f>[1]!FechaTR($I$1,BE56)</f>
        <v>53419</v>
      </c>
      <c r="BG56" s="16">
        <f t="shared" si="3"/>
        <v>53419</v>
      </c>
      <c r="BH56" s="17">
        <f t="shared" si="11"/>
        <v>0.481159</v>
      </c>
      <c r="BK56" t="s">
        <v>179</v>
      </c>
      <c r="BL56" t="s">
        <v>234</v>
      </c>
      <c r="BM56">
        <v>0.88173320899999996</v>
      </c>
      <c r="BP56" s="30" t="s">
        <v>952</v>
      </c>
      <c r="BQ56" s="14">
        <f>[1]!FechaTR($I$1,BP56)</f>
        <v>53419</v>
      </c>
      <c r="BR56" s="16">
        <f t="shared" si="4"/>
        <v>53419</v>
      </c>
      <c r="BS56" s="17">
        <f t="shared" si="12"/>
        <v>0.88173320899999996</v>
      </c>
      <c r="BV56" t="s">
        <v>179</v>
      </c>
      <c r="BW56" t="s">
        <v>237</v>
      </c>
      <c r="BX56">
        <v>0.50439999999999996</v>
      </c>
      <c r="CA56" s="30" t="s">
        <v>952</v>
      </c>
      <c r="CB56" s="14">
        <f>[1]!FechaTR($I$1,CA56)</f>
        <v>53419</v>
      </c>
      <c r="CC56" s="16">
        <f t="shared" si="5"/>
        <v>53419</v>
      </c>
      <c r="CD56" s="17">
        <f t="shared" si="13"/>
        <v>0.50439999999999996</v>
      </c>
      <c r="CG56" t="s">
        <v>231</v>
      </c>
      <c r="CH56" t="s">
        <v>234</v>
      </c>
      <c r="CI56">
        <v>0.86383424900000005</v>
      </c>
      <c r="CL56" s="6" t="s">
        <v>952</v>
      </c>
      <c r="CM56" s="14">
        <f>[1]!FechaTR($I$1,CL56)</f>
        <v>53419</v>
      </c>
      <c r="CN56" s="16">
        <f>CM56</f>
        <v>53419</v>
      </c>
      <c r="CO56" s="17">
        <f>CI56</f>
        <v>0.86383424900000005</v>
      </c>
      <c r="CR56" t="s">
        <v>231</v>
      </c>
      <c r="CS56" t="s">
        <v>237</v>
      </c>
      <c r="CT56">
        <v>0.58682800000000002</v>
      </c>
      <c r="CW56" s="6" t="s">
        <v>952</v>
      </c>
      <c r="CX56" s="14">
        <f>[1]!FechaTR($I$1,CW56)</f>
        <v>53419</v>
      </c>
      <c r="CY56" s="16">
        <f>CX56</f>
        <v>53419</v>
      </c>
      <c r="CZ56" s="17">
        <f>CT56</f>
        <v>0.58682800000000002</v>
      </c>
      <c r="DC56" t="s">
        <v>755</v>
      </c>
      <c r="DD56" t="s">
        <v>234</v>
      </c>
      <c r="DE56">
        <v>0.82595553300000002</v>
      </c>
      <c r="DH56" s="30" t="s">
        <v>955</v>
      </c>
      <c r="DI56" s="14">
        <f>[1]!FechaTR($I$1,DH56)</f>
        <v>62550</v>
      </c>
      <c r="DJ56" s="16">
        <f t="shared" si="19"/>
        <v>62550</v>
      </c>
      <c r="DK56" s="17">
        <f t="shared" si="18"/>
        <v>0.82595553300000002</v>
      </c>
      <c r="DN56" t="s">
        <v>755</v>
      </c>
      <c r="DO56" t="s">
        <v>237</v>
      </c>
      <c r="DP56">
        <v>0.38303500000000001</v>
      </c>
      <c r="DS56" s="30" t="s">
        <v>955</v>
      </c>
      <c r="DT56" s="14">
        <f>[1]!FechaTR($I$1,DS56)</f>
        <v>62550</v>
      </c>
      <c r="DU56" s="16">
        <f t="shared" si="16"/>
        <v>62550</v>
      </c>
      <c r="DV56" s="17">
        <f t="shared" si="17"/>
        <v>0.38303500000000001</v>
      </c>
    </row>
    <row r="57" spans="1:126" x14ac:dyDescent="0.25">
      <c r="A57" s="11"/>
      <c r="B57" s="13" t="s">
        <v>244</v>
      </c>
      <c r="C57" s="11">
        <v>0.25068200000000002</v>
      </c>
      <c r="D57" s="11"/>
      <c r="E57" s="13" t="s">
        <v>247</v>
      </c>
      <c r="F57" s="11">
        <v>0.26166200000000001</v>
      </c>
      <c r="G57" s="11"/>
      <c r="H57" s="13" t="s">
        <v>250</v>
      </c>
      <c r="I57" s="11">
        <v>0.30540800000000001</v>
      </c>
      <c r="J57" s="11"/>
      <c r="K57" s="13" t="s">
        <v>253</v>
      </c>
      <c r="L57" s="11">
        <v>0.38573399999999997</v>
      </c>
      <c r="M57" s="11"/>
      <c r="N57" s="13" t="s">
        <v>752</v>
      </c>
      <c r="O57" s="11">
        <v>0.45410799999999996</v>
      </c>
      <c r="R57" t="s">
        <v>77</v>
      </c>
      <c r="S57" t="s">
        <v>234</v>
      </c>
      <c r="T57">
        <v>0.86762020699999998</v>
      </c>
      <c r="W57" s="6" t="s">
        <v>953</v>
      </c>
      <c r="X57" s="14">
        <f>[1]!FechaTR($I$1,W57)</f>
        <v>55246</v>
      </c>
      <c r="Y57" s="16">
        <f t="shared" si="0"/>
        <v>55246</v>
      </c>
      <c r="Z57" s="17">
        <f t="shared" si="8"/>
        <v>0.86762020699999998</v>
      </c>
      <c r="AC57" t="s">
        <v>77</v>
      </c>
      <c r="AD57" t="s">
        <v>237</v>
      </c>
      <c r="AE57">
        <v>0.47419899999999998</v>
      </c>
      <c r="AH57" s="6" t="s">
        <v>953</v>
      </c>
      <c r="AI57" s="14">
        <f>[1]!FechaTR($I$1,AH57)</f>
        <v>55246</v>
      </c>
      <c r="AJ57" s="16">
        <f t="shared" si="1"/>
        <v>55246</v>
      </c>
      <c r="AK57" s="17">
        <f t="shared" si="9"/>
        <v>0.47419899999999998</v>
      </c>
      <c r="AL57">
        <v>-3.9361E-2</v>
      </c>
      <c r="AO57" t="s">
        <v>128</v>
      </c>
      <c r="AP57" t="s">
        <v>234</v>
      </c>
      <c r="AQ57">
        <v>0.86745427900000005</v>
      </c>
      <c r="AT57" s="6" t="s">
        <v>953</v>
      </c>
      <c r="AU57" s="14">
        <f>[1]!FechaTR($I$1,AT57)</f>
        <v>55246</v>
      </c>
      <c r="AV57" s="16">
        <f>AU57</f>
        <v>55246</v>
      </c>
      <c r="AW57" s="17">
        <f>AQ57</f>
        <v>0.86745427900000005</v>
      </c>
      <c r="AZ57" t="s">
        <v>128</v>
      </c>
      <c r="BA57" t="s">
        <v>237</v>
      </c>
      <c r="BB57">
        <v>0.47483900000000001</v>
      </c>
      <c r="BE57" s="6" t="s">
        <v>953</v>
      </c>
      <c r="BF57" s="14">
        <f>[1]!FechaTR($I$1,BE57)</f>
        <v>55246</v>
      </c>
      <c r="BG57" s="16">
        <f>BF57</f>
        <v>55246</v>
      </c>
      <c r="BH57" s="17">
        <f>BB57</f>
        <v>0.47483900000000001</v>
      </c>
      <c r="BK57" t="s">
        <v>180</v>
      </c>
      <c r="BL57" t="s">
        <v>234</v>
      </c>
      <c r="BM57">
        <v>0.863402161</v>
      </c>
      <c r="BP57" s="6" t="s">
        <v>953</v>
      </c>
      <c r="BQ57" s="14">
        <f>[1]!FechaTR($I$1,BP57)</f>
        <v>55246</v>
      </c>
      <c r="BR57" s="16">
        <f>BQ57</f>
        <v>55246</v>
      </c>
      <c r="BS57" s="17">
        <f>BM57</f>
        <v>0.863402161</v>
      </c>
      <c r="BV57" t="s">
        <v>180</v>
      </c>
      <c r="BW57" t="s">
        <v>237</v>
      </c>
      <c r="BX57">
        <v>0.49051299999999998</v>
      </c>
      <c r="CA57" s="6" t="s">
        <v>953</v>
      </c>
      <c r="CB57" s="14">
        <f>[1]!FechaTR($I$1,CA57)</f>
        <v>55246</v>
      </c>
      <c r="CC57" s="16">
        <f>CB57</f>
        <v>55246</v>
      </c>
      <c r="CD57" s="17">
        <f>BX57</f>
        <v>0.49051299999999998</v>
      </c>
      <c r="CG57" t="s">
        <v>232</v>
      </c>
      <c r="CH57" t="s">
        <v>234</v>
      </c>
      <c r="CI57">
        <v>0.84226151400000004</v>
      </c>
      <c r="CL57" s="6" t="s">
        <v>953</v>
      </c>
      <c r="CM57" s="14">
        <f>[1]!FechaTR($I$1,CL57)</f>
        <v>55246</v>
      </c>
      <c r="CN57" s="16">
        <f>CM57</f>
        <v>55246</v>
      </c>
      <c r="CO57" s="17">
        <f>CI57</f>
        <v>0.84226151400000004</v>
      </c>
      <c r="CR57" t="s">
        <v>232</v>
      </c>
      <c r="CS57" t="s">
        <v>237</v>
      </c>
      <c r="CT57">
        <v>0.57354099999999997</v>
      </c>
      <c r="CW57" s="6" t="s">
        <v>953</v>
      </c>
      <c r="CX57" s="14">
        <f>[1]!FechaTR($I$1,CW57)</f>
        <v>55246</v>
      </c>
      <c r="CY57" s="16">
        <f>CX57</f>
        <v>55246</v>
      </c>
      <c r="CZ57" s="17">
        <f>CT57</f>
        <v>0.57354099999999997</v>
      </c>
      <c r="DC57" t="s">
        <v>2097</v>
      </c>
      <c r="DD57" t="s">
        <v>234</v>
      </c>
      <c r="DE57">
        <v>0.80299003400000002</v>
      </c>
      <c r="DH57" s="6" t="s">
        <v>956</v>
      </c>
      <c r="DI57" s="14">
        <f>[1]!FechaTR($I$1,DH57)</f>
        <v>66203</v>
      </c>
      <c r="DJ57" s="16">
        <f t="shared" si="19"/>
        <v>66203</v>
      </c>
      <c r="DK57" s="17">
        <f>DE57</f>
        <v>0.80299003400000002</v>
      </c>
      <c r="DN57" t="s">
        <v>2097</v>
      </c>
      <c r="DO57" t="s">
        <v>237</v>
      </c>
      <c r="DP57">
        <v>0.36624000000000001</v>
      </c>
      <c r="DS57" s="6" t="s">
        <v>956</v>
      </c>
      <c r="DT57" s="14">
        <f>[1]!FechaTR($I$1,DS57)</f>
        <v>66203</v>
      </c>
      <c r="DU57" s="16">
        <f>DT57</f>
        <v>66203</v>
      </c>
      <c r="DV57" s="17">
        <f>DP57</f>
        <v>0.36624000000000001</v>
      </c>
    </row>
    <row r="58" spans="1:126" x14ac:dyDescent="0.25">
      <c r="A58" s="11"/>
      <c r="B58" s="13" t="s">
        <v>74</v>
      </c>
      <c r="C58" s="11">
        <v>0.29793700000000001</v>
      </c>
      <c r="D58" s="11"/>
      <c r="E58" s="13" t="s">
        <v>125</v>
      </c>
      <c r="F58" s="11">
        <v>0.30717499999999998</v>
      </c>
      <c r="G58" s="11"/>
      <c r="H58" s="13" t="s">
        <v>177</v>
      </c>
      <c r="I58" s="11">
        <v>0.34784699999999996</v>
      </c>
      <c r="J58" s="11"/>
      <c r="K58" s="13" t="s">
        <v>229</v>
      </c>
      <c r="L58" s="11">
        <v>0.43008999999999997</v>
      </c>
      <c r="M58" s="11"/>
      <c r="N58" s="13" t="s">
        <v>753</v>
      </c>
      <c r="O58" s="11">
        <v>0.44788899999999998</v>
      </c>
      <c r="AO58" t="s">
        <v>129</v>
      </c>
      <c r="AP58" t="s">
        <v>234</v>
      </c>
      <c r="AQ58">
        <v>0.83858428500000004</v>
      </c>
      <c r="AT58" s="6" t="s">
        <v>954</v>
      </c>
      <c r="AU58" s="14">
        <f>[1]!FechaTR($I$1,AT58)</f>
        <v>58900</v>
      </c>
      <c r="AV58" s="16">
        <f>AU58</f>
        <v>58900</v>
      </c>
      <c r="AW58" s="17">
        <f>AQ58</f>
        <v>0.83858428500000004</v>
      </c>
      <c r="AZ58" t="s">
        <v>129</v>
      </c>
      <c r="BA58" t="s">
        <v>237</v>
      </c>
      <c r="BB58">
        <v>0.44088899999999998</v>
      </c>
      <c r="BE58" s="6" t="s">
        <v>954</v>
      </c>
      <c r="BF58" s="14">
        <f>[1]!FechaTR($I$1,BE58)</f>
        <v>58900</v>
      </c>
      <c r="BG58" s="16">
        <f>BF58</f>
        <v>58900</v>
      </c>
      <c r="BH58" s="17">
        <f>BB58</f>
        <v>0.44088899999999998</v>
      </c>
      <c r="BK58" t="s">
        <v>181</v>
      </c>
      <c r="BL58" t="s">
        <v>234</v>
      </c>
      <c r="BM58">
        <v>0.83653480099999999</v>
      </c>
      <c r="BP58" s="6" t="s">
        <v>954</v>
      </c>
      <c r="BQ58" s="14">
        <f>[1]!FechaTR($I$1,BP58)</f>
        <v>58900</v>
      </c>
      <c r="BR58" s="16">
        <f>BQ58</f>
        <v>58900</v>
      </c>
      <c r="BS58" s="17">
        <f>BM58</f>
        <v>0.83653480099999999</v>
      </c>
      <c r="BV58" t="s">
        <v>181</v>
      </c>
      <c r="BW58" t="s">
        <v>237</v>
      </c>
      <c r="BX58">
        <v>0.44703100000000001</v>
      </c>
      <c r="CA58" s="6" t="s">
        <v>954</v>
      </c>
      <c r="CB58" s="14">
        <f>[1]!FechaTR($I$1,CA58)</f>
        <v>58900</v>
      </c>
      <c r="CC58" s="16">
        <f>CB58</f>
        <v>58900</v>
      </c>
      <c r="CD58" s="17">
        <f>BX58</f>
        <v>0.44703100000000001</v>
      </c>
      <c r="DI58" s="14">
        <f>[1]!FechaTR($I$1,DH58)</f>
        <v>0</v>
      </c>
      <c r="DJ58" s="16">
        <f t="shared" si="19"/>
        <v>0</v>
      </c>
      <c r="DK58" s="17">
        <f>DE58</f>
        <v>0</v>
      </c>
      <c r="DT58" s="14">
        <f>[1]!FechaTR($I$1,DS58)</f>
        <v>0</v>
      </c>
      <c r="DU58" s="16">
        <f>DT58</f>
        <v>0</v>
      </c>
      <c r="DV58" s="17">
        <f>DP58</f>
        <v>0</v>
      </c>
    </row>
    <row r="59" spans="1:126" x14ac:dyDescent="0.25">
      <c r="A59" s="11"/>
      <c r="B59" s="13" t="s">
        <v>75</v>
      </c>
      <c r="C59" s="11">
        <v>0.43995299999999998</v>
      </c>
      <c r="D59" s="11"/>
      <c r="E59" s="13" t="s">
        <v>126</v>
      </c>
      <c r="F59" s="11">
        <v>0.44489199999999995</v>
      </c>
      <c r="G59" s="11"/>
      <c r="H59" s="13" t="s">
        <v>178</v>
      </c>
      <c r="I59" s="11">
        <v>0.47456099999999996</v>
      </c>
      <c r="J59" s="11"/>
      <c r="K59" s="13" t="s">
        <v>230</v>
      </c>
      <c r="L59" s="11">
        <v>0.55829399999999996</v>
      </c>
      <c r="M59" s="11"/>
      <c r="N59" s="13" t="s">
        <v>754</v>
      </c>
      <c r="O59" s="11">
        <v>0.41822399999999998</v>
      </c>
      <c r="AO59" t="s">
        <v>130</v>
      </c>
      <c r="AP59" t="s">
        <v>234</v>
      </c>
      <c r="AQ59">
        <v>0.81899535300000004</v>
      </c>
      <c r="AT59" s="6" t="s">
        <v>955</v>
      </c>
      <c r="AU59" s="14">
        <f>[1]!FechaTR($I$1,AT59)</f>
        <v>62550</v>
      </c>
      <c r="AV59" s="16">
        <f>AU59</f>
        <v>62550</v>
      </c>
      <c r="AW59" s="17">
        <f>AQ59</f>
        <v>0.81899535300000004</v>
      </c>
      <c r="AZ59" t="s">
        <v>130</v>
      </c>
      <c r="BA59" t="s">
        <v>237</v>
      </c>
      <c r="BB59">
        <v>0.40001999999999999</v>
      </c>
      <c r="BE59" s="6" t="s">
        <v>955</v>
      </c>
      <c r="BF59" s="14">
        <f>[1]!FechaTR($I$1,BE59)</f>
        <v>62550</v>
      </c>
      <c r="BG59" s="16">
        <f>BF59</f>
        <v>62550</v>
      </c>
      <c r="BH59" s="17">
        <f>BB59</f>
        <v>0.40001999999999999</v>
      </c>
      <c r="BK59" t="s">
        <v>182</v>
      </c>
      <c r="BL59" t="s">
        <v>234</v>
      </c>
      <c r="BM59">
        <v>0.81878828800000003</v>
      </c>
      <c r="BP59" s="6" t="s">
        <v>955</v>
      </c>
      <c r="BQ59" s="14">
        <f>[1]!FechaTR($I$1,BP59)</f>
        <v>62550</v>
      </c>
      <c r="BR59" s="16">
        <f>BQ59</f>
        <v>62550</v>
      </c>
      <c r="BS59" s="17">
        <f>BM59</f>
        <v>0.81878828800000003</v>
      </c>
      <c r="BV59" t="s">
        <v>182</v>
      </c>
      <c r="BW59" t="s">
        <v>237</v>
      </c>
      <c r="BX59">
        <v>0.400528</v>
      </c>
      <c r="CA59" s="6" t="s">
        <v>955</v>
      </c>
      <c r="CB59" s="14">
        <f>[1]!FechaTR($I$1,CA59)</f>
        <v>62550</v>
      </c>
      <c r="CC59" s="16">
        <f>CB59</f>
        <v>62550</v>
      </c>
      <c r="CD59" s="17">
        <f>BX59</f>
        <v>0.400528</v>
      </c>
      <c r="DI59" s="14">
        <f>[1]!FechaTR($I$1,DH59)</f>
        <v>0</v>
      </c>
      <c r="DJ59" s="16">
        <f t="shared" si="19"/>
        <v>0</v>
      </c>
      <c r="DK59" s="17">
        <f>DE59</f>
        <v>0</v>
      </c>
      <c r="DT59" s="14">
        <f>[1]!FechaTR($I$1,DS59)</f>
        <v>0</v>
      </c>
      <c r="DU59" s="16">
        <f>DT59</f>
        <v>0</v>
      </c>
      <c r="DV59" s="17">
        <f>DP59</f>
        <v>0</v>
      </c>
    </row>
    <row r="60" spans="1:126" x14ac:dyDescent="0.25">
      <c r="A60" s="11"/>
      <c r="B60" s="13" t="s">
        <v>76</v>
      </c>
      <c r="C60" s="11">
        <v>0.47947799999999996</v>
      </c>
      <c r="D60" s="11"/>
      <c r="E60" s="13" t="s">
        <v>127</v>
      </c>
      <c r="F60" s="11">
        <v>0.481159</v>
      </c>
      <c r="G60" s="11"/>
      <c r="H60" s="13" t="s">
        <v>179</v>
      </c>
      <c r="I60" s="11">
        <v>0.50439999999999996</v>
      </c>
      <c r="J60" s="11"/>
      <c r="K60" s="13" t="s">
        <v>231</v>
      </c>
      <c r="L60" s="11">
        <v>0.58682800000000002</v>
      </c>
      <c r="M60" s="11"/>
      <c r="N60" s="13" t="s">
        <v>755</v>
      </c>
      <c r="O60" s="11">
        <v>0.38303499999999996</v>
      </c>
    </row>
    <row r="61" spans="1:126" x14ac:dyDescent="0.25">
      <c r="B61" s="6" t="s">
        <v>77</v>
      </c>
      <c r="C61">
        <v>0.47419899999999998</v>
      </c>
      <c r="E61" s="6" t="s">
        <v>128</v>
      </c>
      <c r="F61">
        <v>0.47483899999999996</v>
      </c>
      <c r="H61" s="6" t="s">
        <v>180</v>
      </c>
      <c r="I61">
        <v>0.49051299999999998</v>
      </c>
      <c r="K61" s="6" t="s">
        <v>232</v>
      </c>
      <c r="L61">
        <v>0.57354099999999997</v>
      </c>
      <c r="N61" s="6" t="s">
        <v>2097</v>
      </c>
      <c r="O61">
        <v>0.36624000000000001</v>
      </c>
    </row>
    <row r="62" spans="1:126" x14ac:dyDescent="0.25">
      <c r="B62" s="6" t="s">
        <v>1241</v>
      </c>
      <c r="C62">
        <v>0.44234399999999996</v>
      </c>
      <c r="E62" s="6" t="s">
        <v>129</v>
      </c>
      <c r="F62">
        <v>0.44088899999999998</v>
      </c>
      <c r="H62" s="6" t="s">
        <v>181</v>
      </c>
      <c r="I62">
        <v>0.44703099999999996</v>
      </c>
      <c r="K62" s="6" t="s">
        <v>1239</v>
      </c>
      <c r="L62">
        <v>0.52734700000000001</v>
      </c>
      <c r="N62" s="6"/>
    </row>
    <row r="63" spans="1:126" x14ac:dyDescent="0.25">
      <c r="B63" s="6" t="s">
        <v>1242</v>
      </c>
      <c r="C63">
        <v>0.403557</v>
      </c>
      <c r="E63" s="6" t="s">
        <v>130</v>
      </c>
      <c r="F63">
        <v>0.40001999999999999</v>
      </c>
      <c r="H63" s="6" t="s">
        <v>182</v>
      </c>
      <c r="I63">
        <v>0.400528</v>
      </c>
      <c r="K63" s="6" t="s">
        <v>1240</v>
      </c>
      <c r="L63">
        <v>0.47603799999999996</v>
      </c>
      <c r="N63" s="6"/>
    </row>
    <row r="67" spans="1:7" x14ac:dyDescent="0.25">
      <c r="C67" s="122" t="s">
        <v>2079</v>
      </c>
      <c r="F67" s="122" t="s">
        <v>2080</v>
      </c>
      <c r="G67" s="122" t="s">
        <v>2081</v>
      </c>
    </row>
    <row r="68" spans="1:7" x14ac:dyDescent="0.25">
      <c r="A68" t="e">
        <f ca="1">_xll.RHistory(C68,"SH_RT_VOLT.Value","START:30-Dec-2020 END:30-Dec-2020 INTERVAL:1D",,"TSREPEAT:NO Transpose:Y",E68)</f>
        <v>#NAME?</v>
      </c>
      <c r="B68" t="e">
        <f ca="1">_xll.RHistory($C$68,"MEAN_REV.Value","START:30-Dec-2020 END:30-Dec-2020 INTERVAL:1D",,"TSREPEAT:NO Transpose:Y",D68)</f>
        <v>#NAME?</v>
      </c>
      <c r="C68" s="146" t="s">
        <v>2099</v>
      </c>
      <c r="D68" s="147">
        <v>-3.1857000000000002</v>
      </c>
      <c r="E68" s="151">
        <v>0.49399999999999999</v>
      </c>
      <c r="F68" s="152">
        <f t="shared" ref="F68:G70" si="20">+D68/100</f>
        <v>-3.1857000000000003E-2</v>
      </c>
      <c r="G68" s="153">
        <f t="shared" si="20"/>
        <v>4.9399999999999999E-3</v>
      </c>
    </row>
    <row r="69" spans="1:7" x14ac:dyDescent="0.25">
      <c r="A69" s="113" t="e">
        <f ca="1">_xll.RHistory(C69,"SH_RT_VOLT.Value","START:30-Dec-2020 END:30-Dec-2020 INTERVAL:1D",,"TSREPEAT:NO Transpose:Y",E69)</f>
        <v>#NAME?</v>
      </c>
      <c r="B69" s="113" t="e">
        <f ca="1">_xll.RHistory($C$69,"MEAN_REV.Value","START:30-Dec-2020 END:30-Dec-2020 INTERVAL:1D",,"TSREPEAT:NO Transpose:Y",D69)</f>
        <v>#NAME?</v>
      </c>
      <c r="C69" s="148" t="s">
        <v>2100</v>
      </c>
      <c r="D69" s="21">
        <v>-3.7602000000000002</v>
      </c>
      <c r="E69" s="21">
        <v>0.44500000000000001</v>
      </c>
      <c r="F69" s="154">
        <f t="shared" si="20"/>
        <v>-3.7602000000000003E-2</v>
      </c>
      <c r="G69" s="155">
        <f t="shared" si="20"/>
        <v>4.45E-3</v>
      </c>
    </row>
    <row r="70" spans="1:7" x14ac:dyDescent="0.25">
      <c r="A70" s="113" t="e">
        <f ca="1">_xll.RHistory(C70,"SH_RT_VOLT.Value","START:30-Dec-2020 END:30-Dec-2020 INTERVAL:1D",,"TSREPEAT:NO Transpose:Y",E70)</f>
        <v>#NAME?</v>
      </c>
      <c r="B70" s="113" t="e">
        <f ca="1">_xll.RHistory($C$70,"MEAN_REV.Value","START:30-Dec-2020 END:30-Dec-2020 INTERVAL:1D",,"TSREPEAT:NO Transpose:Y",D70)</f>
        <v>#NAME?</v>
      </c>
      <c r="C70" s="149" t="s">
        <v>2098</v>
      </c>
      <c r="D70" s="150">
        <v>-1.9898</v>
      </c>
      <c r="E70" s="150">
        <v>0.41</v>
      </c>
      <c r="F70" s="156">
        <f t="shared" si="20"/>
        <v>-1.9897999999999999E-2</v>
      </c>
      <c r="G70" s="157">
        <f t="shared" si="20"/>
        <v>4.0999999999999995E-3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0"/>
  <dimension ref="A1:DV63"/>
  <sheetViews>
    <sheetView zoomScale="85" zoomScaleNormal="85" workbookViewId="0">
      <selection activeCell="C3" sqref="C3"/>
    </sheetView>
  </sheetViews>
  <sheetFormatPr defaultRowHeight="15" x14ac:dyDescent="0.25"/>
  <cols>
    <col min="1" max="1" width="15.42578125" bestFit="1" customWidth="1"/>
    <col min="2" max="2" width="14.5703125" bestFit="1" customWidth="1"/>
    <col min="3" max="3" width="14.140625" bestFit="1" customWidth="1"/>
    <col min="4" max="4" width="14.42578125" bestFit="1" customWidth="1"/>
    <col min="5" max="5" width="9.5703125" bestFit="1" customWidth="1"/>
    <col min="9" max="9" width="10.85546875" bestFit="1" customWidth="1"/>
    <col min="18" max="18" width="14.5703125" customWidth="1"/>
    <col min="19" max="19" width="11.5703125" customWidth="1"/>
    <col min="23" max="23" width="9.5703125" bestFit="1" customWidth="1"/>
    <col min="24" max="24" width="11.140625" bestFit="1" customWidth="1"/>
    <col min="25" max="25" width="11" bestFit="1" customWidth="1"/>
    <col min="26" max="26" width="10.5703125" bestFit="1" customWidth="1"/>
    <col min="27" max="27" width="9.5703125" bestFit="1" customWidth="1"/>
    <col min="33" max="33" width="18.5703125" bestFit="1" customWidth="1"/>
    <col min="34" max="34" width="9.5703125" bestFit="1" customWidth="1"/>
    <col min="35" max="35" width="10.85546875" bestFit="1" customWidth="1"/>
    <col min="36" max="37" width="10.5703125" bestFit="1" customWidth="1"/>
    <col min="38" max="38" width="9.5703125" bestFit="1" customWidth="1"/>
    <col min="45" max="45" width="18.5703125" bestFit="1" customWidth="1"/>
    <col min="47" max="47" width="10.85546875" bestFit="1" customWidth="1"/>
    <col min="48" max="49" width="10.5703125" bestFit="1" customWidth="1"/>
    <col min="50" max="50" width="9.5703125" bestFit="1" customWidth="1"/>
    <col min="58" max="58" width="10.85546875" bestFit="1" customWidth="1"/>
    <col min="59" max="60" width="10.5703125" bestFit="1" customWidth="1"/>
    <col min="61" max="61" width="9.5703125" bestFit="1" customWidth="1"/>
    <col min="69" max="69" width="10.85546875" bestFit="1" customWidth="1"/>
    <col min="70" max="70" width="10.5703125" bestFit="1" customWidth="1"/>
    <col min="71" max="71" width="9.5703125" bestFit="1" customWidth="1"/>
    <col min="80" max="80" width="10.85546875" bestFit="1" customWidth="1"/>
    <col min="81" max="81" width="10.5703125" bestFit="1" customWidth="1"/>
    <col min="82" max="82" width="9.5703125" bestFit="1" customWidth="1"/>
    <col min="91" max="91" width="10.85546875" bestFit="1" customWidth="1"/>
    <col min="92" max="92" width="12.85546875" customWidth="1"/>
    <col min="93" max="93" width="9.5703125" bestFit="1" customWidth="1"/>
    <col min="102" max="102" width="10.85546875" bestFit="1" customWidth="1"/>
    <col min="103" max="104" width="11.28515625" customWidth="1"/>
    <col min="113" max="113" width="10.85546875" bestFit="1" customWidth="1"/>
    <col min="114" max="114" width="10.5703125" bestFit="1" customWidth="1"/>
    <col min="115" max="115" width="9.5703125" bestFit="1" customWidth="1"/>
    <col min="124" max="124" width="10.85546875" bestFit="1" customWidth="1"/>
    <col min="125" max="125" width="10.5703125" bestFit="1" customWidth="1"/>
    <col min="126" max="126" width="9.5703125" bestFit="1" customWidth="1"/>
  </cols>
  <sheetData>
    <row r="1" spans="1:126" x14ac:dyDescent="0.25">
      <c r="A1" s="145" t="s">
        <v>255</v>
      </c>
      <c r="B1" s="21" t="s">
        <v>256</v>
      </c>
      <c r="C1" s="21" t="s">
        <v>257</v>
      </c>
      <c r="D1" s="3"/>
      <c r="E1" s="22" t="s">
        <v>756</v>
      </c>
      <c r="I1" s="19">
        <f>Input!B3</f>
        <v>44286</v>
      </c>
      <c r="J1" t="str">
        <f>"START:"&amp;I1&amp;" END:"&amp;I1&amp;" INTERVAL:1D"</f>
        <v>START:44286 END:44286 INTERVAL:1D</v>
      </c>
    </row>
    <row r="2" spans="1:126" x14ac:dyDescent="0.25">
      <c r="A2" s="6"/>
    </row>
    <row r="3" spans="1:126" x14ac:dyDescent="0.25">
      <c r="A3" s="7"/>
      <c r="J3" s="47"/>
      <c r="Y3" t="s">
        <v>630</v>
      </c>
      <c r="AJ3" t="s">
        <v>630</v>
      </c>
      <c r="AV3" t="s">
        <v>631</v>
      </c>
      <c r="BG3" t="s">
        <v>631</v>
      </c>
      <c r="BR3" t="s">
        <v>632</v>
      </c>
      <c r="CC3" t="s">
        <v>632</v>
      </c>
      <c r="CN3" t="s">
        <v>633</v>
      </c>
      <c r="CY3" t="s">
        <v>633</v>
      </c>
      <c r="DJ3" t="s">
        <v>634</v>
      </c>
      <c r="DU3" t="s">
        <v>634</v>
      </c>
    </row>
    <row r="4" spans="1:126" x14ac:dyDescent="0.25">
      <c r="A4" s="10" t="e">
        <f ca="1">_xll.RData(A1,C4,,,"RH:In CH:Fd",B5)</f>
        <v>#NAME?</v>
      </c>
      <c r="B4" s="11"/>
      <c r="C4" s="11" t="s">
        <v>24</v>
      </c>
      <c r="D4" s="12" t="e">
        <f ca="1">_xll.RData(B1,F4,,,"RH:In CH:Fd",E5)</f>
        <v>#NAME?</v>
      </c>
      <c r="E4" s="11"/>
      <c r="F4" s="11" t="s">
        <v>24</v>
      </c>
      <c r="G4" s="12" t="e">
        <f ca="1">_xll.RData(C1,I4,,,"RH:In CH:Fd",H5)</f>
        <v>#NAME?</v>
      </c>
      <c r="H4" s="11"/>
      <c r="I4" s="11" t="s">
        <v>24</v>
      </c>
      <c r="J4" s="12" t="str">
        <f>_xll.RData(D1,L4,,,"RH:In CH:Fd",K5)</f>
        <v>No instrument defined.</v>
      </c>
      <c r="K4" s="11"/>
      <c r="L4" s="11" t="s">
        <v>24</v>
      </c>
      <c r="M4" s="12" t="e">
        <f ca="1">_xll.RData(E1,O4,,,"RH:In CH:Fd",N5)</f>
        <v>#NAME?</v>
      </c>
      <c r="N4" s="11"/>
      <c r="O4" s="11" t="s">
        <v>24</v>
      </c>
      <c r="Q4" s="121" t="e">
        <f ca="1">_xll.RHistory(B9:B61,Q5,J1,,"CH:In;Fd TRANSPOSE:Y",R5)</f>
        <v>#NAME?</v>
      </c>
      <c r="V4" s="4" t="e">
        <f ca="1">_xll.RData(R5:R159,W4,,,,W5)</f>
        <v>#NAME?</v>
      </c>
      <c r="W4" t="s">
        <v>235</v>
      </c>
      <c r="X4" s="14">
        <f>I1</f>
        <v>44286</v>
      </c>
      <c r="Y4" s="16">
        <f>X4</f>
        <v>44286</v>
      </c>
      <c r="Z4" s="17">
        <v>1</v>
      </c>
      <c r="AB4" s="4" t="e">
        <f ca="1">_xll.RHistory(R5:R57,AC4,J1,,"CH:In;Fd TRANSPOSE:Y",AC5)</f>
        <v>#NAME?</v>
      </c>
      <c r="AC4" t="s">
        <v>236</v>
      </c>
      <c r="AG4" s="4" t="e">
        <f ca="1">_xll.RData(AC5:AC159,AH4,,,,AH5)</f>
        <v>#NAME?</v>
      </c>
      <c r="AH4" t="s">
        <v>235</v>
      </c>
      <c r="AI4" s="14">
        <f>I1</f>
        <v>44286</v>
      </c>
      <c r="AJ4" s="16">
        <f>AI4</f>
        <v>44286</v>
      </c>
      <c r="AK4" s="17">
        <v>0</v>
      </c>
      <c r="AM4" s="4"/>
      <c r="AN4" s="4" t="e">
        <f ca="1">_xll.RHistory(E9:E63,AO4,J1,,"CH:In;Fd TRANSPOSE:Y",AO5)</f>
        <v>#NAME?</v>
      </c>
      <c r="AO4" t="s">
        <v>233</v>
      </c>
      <c r="AR4" s="4"/>
      <c r="AS4" s="4" t="e">
        <f ca="1">_xll.RData(AO5:AO159,AT4,,,,AT5)</f>
        <v>#NAME?</v>
      </c>
      <c r="AT4" t="s">
        <v>235</v>
      </c>
      <c r="AU4" s="14">
        <f>I1</f>
        <v>44286</v>
      </c>
      <c r="AV4" s="16">
        <f>AU4</f>
        <v>44286</v>
      </c>
      <c r="AW4" s="17">
        <v>1</v>
      </c>
      <c r="AX4" s="4"/>
      <c r="AY4" s="4" t="e">
        <f ca="1">_xll.RHistory(AO5:AO59,AZ4,J1,,"CH:In;Fd TRANSPOSE:Y",AZ5)</f>
        <v>#NAME?</v>
      </c>
      <c r="AZ4" t="s">
        <v>236</v>
      </c>
      <c r="BC4" s="4"/>
      <c r="BD4" s="4" t="e">
        <f ca="1">_xll.RData(AZ5:AZ159,BE4,,,,BE5)</f>
        <v>#NAME?</v>
      </c>
      <c r="BE4" t="s">
        <v>235</v>
      </c>
      <c r="BF4" s="14">
        <f>I1</f>
        <v>44286</v>
      </c>
      <c r="BG4" s="16">
        <f>BF4</f>
        <v>44286</v>
      </c>
      <c r="BH4" s="17">
        <v>0</v>
      </c>
      <c r="BJ4" s="121" t="e">
        <f ca="1">_xll.RHistory(H9:H63,BJ5,J1,,"CH:In;Fd TRANSPOSE:Y",BK5)</f>
        <v>#NAME?</v>
      </c>
      <c r="BO4" s="4" t="e">
        <f ca="1">_xll.RData(BK5:BK159,BP4,,,,BP5)</f>
        <v>#NAME?</v>
      </c>
      <c r="BP4" t="s">
        <v>235</v>
      </c>
      <c r="BQ4" s="14">
        <f>I1</f>
        <v>44286</v>
      </c>
      <c r="BR4" s="16">
        <f>BQ4</f>
        <v>44286</v>
      </c>
      <c r="BS4" s="17">
        <v>1</v>
      </c>
      <c r="BU4" s="4" t="e">
        <f ca="1">_xll.RHistory(BK5:BK59,BV4,J1,,"CH:In;Fd TRANSPOSE:Y",BV5)</f>
        <v>#NAME?</v>
      </c>
      <c r="BV4" t="s">
        <v>236</v>
      </c>
      <c r="BZ4" s="4" t="e">
        <f ca="1">_xll.RData(BV5:BV159,CA4,,,,CA5)</f>
        <v>#NAME?</v>
      </c>
      <c r="CA4" t="s">
        <v>235</v>
      </c>
      <c r="CB4" s="14">
        <f>I1</f>
        <v>44286</v>
      </c>
      <c r="CC4" s="16">
        <f>CB4</f>
        <v>44286</v>
      </c>
      <c r="CD4" s="17">
        <v>0</v>
      </c>
      <c r="CF4" s="4" t="e">
        <f ca="1">_xll.RHistory(K9:K61,CF5,J1,,"CH:In;Fd TRANSPOSE:Y",CG5)</f>
        <v>#NAME?</v>
      </c>
      <c r="CK4" s="4" t="e">
        <f ca="1">_xll.RData(CG5:CG159,CL4,,,,CL5)</f>
        <v>#NAME?</v>
      </c>
      <c r="CL4" t="s">
        <v>235</v>
      </c>
      <c r="CM4" s="14">
        <f>I1</f>
        <v>44286</v>
      </c>
      <c r="CN4" s="16">
        <f>CM4</f>
        <v>44286</v>
      </c>
      <c r="CO4" s="17">
        <v>1</v>
      </c>
      <c r="CQ4" s="4" t="str">
        <f>_xll.RHistory(CG5:CG57,CQ5,J1,,"CH:In;Fd TRANSPOSE:Y",CR5)</f>
        <v>No instrument defined.</v>
      </c>
      <c r="CV4" s="4" t="e">
        <f ca="1">_xll.RData(CR5:CR159,CW4,,,,CW5)</f>
        <v>#NAME?</v>
      </c>
      <c r="CW4" t="s">
        <v>235</v>
      </c>
      <c r="CX4" s="14">
        <f>I1</f>
        <v>44286</v>
      </c>
      <c r="CY4" s="16">
        <f>CX4</f>
        <v>44286</v>
      </c>
      <c r="CZ4" s="17">
        <v>0</v>
      </c>
      <c r="DB4" s="4" t="e">
        <f ca="1">_xll.RHistory(N9:N63,DB5,J1,,"CH:In;Fd TRANSPOSE:Y",DC5)</f>
        <v>#NAME?</v>
      </c>
      <c r="DG4" s="4" t="e">
        <f ca="1">_xll.RData(DC5:DC159,DH4,,,,DH5)</f>
        <v>#NAME?</v>
      </c>
      <c r="DH4" t="s">
        <v>235</v>
      </c>
      <c r="DI4" s="14">
        <f>I1</f>
        <v>44286</v>
      </c>
      <c r="DJ4" s="16">
        <f>DI4</f>
        <v>44286</v>
      </c>
      <c r="DK4" s="17">
        <v>1</v>
      </c>
      <c r="DM4" s="4" t="e">
        <f ca="1">_xll.RHistory(DC5:DC59,DM5,J1,,"CH:In;Fd TRANSPOSE:Y",DN5)</f>
        <v>#NAME?</v>
      </c>
      <c r="DR4" s="4" t="e">
        <f ca="1">_xll.RData(DN5:DN159,DS4,,,,DS5)</f>
        <v>#NAME?</v>
      </c>
      <c r="DS4" t="s">
        <v>235</v>
      </c>
      <c r="DT4" s="14">
        <f>I1</f>
        <v>44286</v>
      </c>
      <c r="DU4" s="16">
        <f>DT4</f>
        <v>44286</v>
      </c>
      <c r="DV4" s="17">
        <v>0</v>
      </c>
    </row>
    <row r="5" spans="1:126" x14ac:dyDescent="0.25">
      <c r="A5" s="13"/>
      <c r="B5" s="11"/>
      <c r="C5" s="11" t="s">
        <v>25</v>
      </c>
      <c r="D5" s="11"/>
      <c r="E5" s="11"/>
      <c r="F5" s="11" t="s">
        <v>25</v>
      </c>
      <c r="G5" s="11"/>
      <c r="H5" s="11"/>
      <c r="I5" s="11" t="s">
        <v>25</v>
      </c>
      <c r="J5" s="11"/>
      <c r="K5" s="11"/>
      <c r="L5" s="11" t="s">
        <v>25</v>
      </c>
      <c r="M5" s="11"/>
      <c r="N5" s="11"/>
      <c r="O5" s="11" t="s">
        <v>25</v>
      </c>
      <c r="Q5" t="s">
        <v>233</v>
      </c>
      <c r="R5" t="s">
        <v>259</v>
      </c>
      <c r="S5" t="s">
        <v>234</v>
      </c>
      <c r="T5">
        <v>0.99999775999999996</v>
      </c>
      <c r="W5" t="s">
        <v>908</v>
      </c>
      <c r="X5" s="14">
        <f>[1]!FechaTR($I$1,W5)</f>
        <v>44287</v>
      </c>
      <c r="Y5" s="16">
        <f t="shared" ref="Y5:Y57" si="0">X5</f>
        <v>44287</v>
      </c>
      <c r="Z5" s="17">
        <f>T5</f>
        <v>0.99999775999999996</v>
      </c>
      <c r="AC5" t="s">
        <v>259</v>
      </c>
      <c r="AD5" t="s">
        <v>237</v>
      </c>
      <c r="AE5">
        <v>8.1782999999999995E-2</v>
      </c>
      <c r="AH5" t="s">
        <v>908</v>
      </c>
      <c r="AI5" s="14">
        <f>[1]!FechaTR($I$1,AH5)</f>
        <v>44287</v>
      </c>
      <c r="AJ5" s="16">
        <f t="shared" ref="AJ5:AJ57" si="1">AI5</f>
        <v>44287</v>
      </c>
      <c r="AK5" s="17">
        <f>AE5</f>
        <v>8.1782999999999995E-2</v>
      </c>
      <c r="AN5" s="6"/>
      <c r="AO5" t="s">
        <v>310</v>
      </c>
      <c r="AP5" t="s">
        <v>234</v>
      </c>
      <c r="AQ5">
        <v>0.99999625000000003</v>
      </c>
      <c r="AT5" t="s">
        <v>908</v>
      </c>
      <c r="AU5" s="14">
        <f>[1]!FechaTR($I$1,AT5)</f>
        <v>44287</v>
      </c>
      <c r="AV5" s="16">
        <f t="shared" ref="AV5:AV59" si="2">AU5</f>
        <v>44287</v>
      </c>
      <c r="AW5" s="17">
        <f>AQ5</f>
        <v>0.99999625000000003</v>
      </c>
      <c r="AZ5" t="s">
        <v>310</v>
      </c>
      <c r="BA5" t="s">
        <v>237</v>
      </c>
      <c r="BB5">
        <v>0.13696800000000001</v>
      </c>
      <c r="BE5" t="s">
        <v>908</v>
      </c>
      <c r="BF5" s="14">
        <f>[1]!FechaTR($I$1,BE5)</f>
        <v>44287</v>
      </c>
      <c r="BG5" s="16">
        <f t="shared" ref="BG5:BG59" si="3">BF5</f>
        <v>44287</v>
      </c>
      <c r="BH5" s="17">
        <f>BB5</f>
        <v>0.13696800000000001</v>
      </c>
      <c r="BJ5" t="s">
        <v>233</v>
      </c>
      <c r="BK5" t="s">
        <v>362</v>
      </c>
      <c r="BL5" t="s">
        <v>234</v>
      </c>
      <c r="BM5">
        <v>0.99999775999999996</v>
      </c>
      <c r="BN5">
        <v>0.99999137500000002</v>
      </c>
      <c r="BP5" t="s">
        <v>908</v>
      </c>
      <c r="BQ5" s="14">
        <f>[1]!FechaTR($I$1,BP5)</f>
        <v>44287</v>
      </c>
      <c r="BR5" s="16">
        <f t="shared" ref="BR5:BR59" si="4">BQ5</f>
        <v>44287</v>
      </c>
      <c r="BS5" s="17">
        <f>BM5</f>
        <v>0.99999775999999996</v>
      </c>
      <c r="BV5" t="s">
        <v>362</v>
      </c>
      <c r="BW5" t="s">
        <v>237</v>
      </c>
      <c r="BX5">
        <v>8.1782999999999995E-2</v>
      </c>
      <c r="CA5" t="s">
        <v>908</v>
      </c>
      <c r="CB5" s="14">
        <f>[1]!FechaTR($I$1,CA5)</f>
        <v>44287</v>
      </c>
      <c r="CC5" s="16">
        <f t="shared" ref="CC5:CC59" si="5">CB5</f>
        <v>44287</v>
      </c>
      <c r="CD5" s="17">
        <f>BX5</f>
        <v>8.1782999999999995E-2</v>
      </c>
      <c r="CF5" t="s">
        <v>233</v>
      </c>
      <c r="CM5" s="14">
        <f>[1]!FechaTR($I$1,CL5)</f>
        <v>0</v>
      </c>
      <c r="CN5" s="16">
        <f t="shared" ref="CN5:CN57" si="6">CM5</f>
        <v>0</v>
      </c>
      <c r="CO5" s="17">
        <f>CI5</f>
        <v>0</v>
      </c>
      <c r="CQ5" t="s">
        <v>236</v>
      </c>
      <c r="CX5" s="14">
        <f>[1]!FechaTR($I$1,CW5)</f>
        <v>0</v>
      </c>
      <c r="CY5" s="16">
        <f t="shared" ref="CY5:CY57" si="7">CX5</f>
        <v>0</v>
      </c>
      <c r="CZ5" s="17">
        <f>CT5</f>
        <v>0</v>
      </c>
      <c r="DB5" t="s">
        <v>233</v>
      </c>
      <c r="DC5" t="s">
        <v>757</v>
      </c>
      <c r="DD5" t="s">
        <v>234</v>
      </c>
      <c r="DE5">
        <v>0.99999805600000002</v>
      </c>
      <c r="DH5" t="s">
        <v>908</v>
      </c>
      <c r="DI5" s="14">
        <f>[1]!FechaTR($I$1,DH5)</f>
        <v>44287</v>
      </c>
      <c r="DJ5" s="16">
        <f t="shared" ref="DJ5:DJ59" si="8">DI5</f>
        <v>44287</v>
      </c>
      <c r="DK5" s="17">
        <f>DE5</f>
        <v>0.99999805600000002</v>
      </c>
      <c r="DM5" t="s">
        <v>236</v>
      </c>
      <c r="DN5" t="s">
        <v>757</v>
      </c>
      <c r="DO5" t="s">
        <v>237</v>
      </c>
      <c r="DP5">
        <v>7.0997000000000005E-2</v>
      </c>
      <c r="DS5" t="s">
        <v>908</v>
      </c>
      <c r="DT5" s="14">
        <f>[1]!FechaTR($I$1,DS5)</f>
        <v>44287</v>
      </c>
      <c r="DU5" s="16">
        <f t="shared" ref="DU5:DU59" si="9">DT5</f>
        <v>44287</v>
      </c>
      <c r="DV5" s="17">
        <f>DP5</f>
        <v>7.0997000000000005E-2</v>
      </c>
    </row>
    <row r="6" spans="1:126" x14ac:dyDescent="0.25">
      <c r="A6" s="11"/>
      <c r="B6" s="13" t="s">
        <v>258</v>
      </c>
      <c r="C6" s="11">
        <v>0</v>
      </c>
      <c r="D6" s="11"/>
      <c r="E6" s="13" t="s">
        <v>258</v>
      </c>
      <c r="F6" s="11">
        <v>0</v>
      </c>
      <c r="G6" s="11"/>
      <c r="H6" s="13" t="s">
        <v>258</v>
      </c>
      <c r="I6" s="11">
        <v>0</v>
      </c>
      <c r="J6" s="11"/>
      <c r="K6" s="13" t="s">
        <v>258</v>
      </c>
      <c r="L6" s="11">
        <v>0</v>
      </c>
      <c r="M6" s="11"/>
      <c r="N6" s="13" t="s">
        <v>258</v>
      </c>
      <c r="O6" s="11">
        <v>0</v>
      </c>
      <c r="R6" t="s">
        <v>260</v>
      </c>
      <c r="S6" t="s">
        <v>234</v>
      </c>
      <c r="T6">
        <v>0.99999544799999995</v>
      </c>
      <c r="W6" t="s">
        <v>909</v>
      </c>
      <c r="X6" s="14">
        <f>[1]!FechaTR($I$1,W6)</f>
        <v>44288</v>
      </c>
      <c r="Y6" s="16">
        <f t="shared" si="0"/>
        <v>44288</v>
      </c>
      <c r="Z6" s="17">
        <f t="shared" ref="Z6:Z57" si="10">T6</f>
        <v>0.99999544799999995</v>
      </c>
      <c r="AC6" t="s">
        <v>260</v>
      </c>
      <c r="AD6" t="s">
        <v>237</v>
      </c>
      <c r="AE6">
        <v>8.3102999999999996E-2</v>
      </c>
      <c r="AH6" t="s">
        <v>909</v>
      </c>
      <c r="AI6" s="14">
        <f>[1]!FechaTR($I$1,AH6)</f>
        <v>44288</v>
      </c>
      <c r="AJ6" s="16">
        <f t="shared" si="1"/>
        <v>44288</v>
      </c>
      <c r="AK6" s="17">
        <f t="shared" ref="AK6:AK57" si="11">AE6</f>
        <v>8.3102999999999996E-2</v>
      </c>
      <c r="AN6" s="6"/>
      <c r="AO6" t="s">
        <v>311</v>
      </c>
      <c r="AP6" t="s">
        <v>234</v>
      </c>
      <c r="AQ6">
        <v>0.99999249999999995</v>
      </c>
      <c r="AT6" t="s">
        <v>909</v>
      </c>
      <c r="AU6" s="14">
        <f>[1]!FechaTR($I$1,AT6)</f>
        <v>44288</v>
      </c>
      <c r="AV6" s="16">
        <f t="shared" si="2"/>
        <v>44288</v>
      </c>
      <c r="AW6" s="17">
        <f t="shared" ref="AW6:AW59" si="12">AQ6</f>
        <v>0.99999249999999995</v>
      </c>
      <c r="AZ6" t="s">
        <v>311</v>
      </c>
      <c r="BA6" t="s">
        <v>237</v>
      </c>
      <c r="BB6">
        <v>0.13696800000000001</v>
      </c>
      <c r="BE6" t="s">
        <v>909</v>
      </c>
      <c r="BF6" s="14">
        <f>[1]!FechaTR($I$1,BE6)</f>
        <v>44288</v>
      </c>
      <c r="BG6" s="16">
        <f t="shared" si="3"/>
        <v>44288</v>
      </c>
      <c r="BH6" s="17">
        <f t="shared" ref="BH6:BH59" si="13">BB6</f>
        <v>0.13696800000000001</v>
      </c>
      <c r="BK6" t="s">
        <v>363</v>
      </c>
      <c r="BL6" t="s">
        <v>234</v>
      </c>
      <c r="BM6">
        <v>0.99999549799999998</v>
      </c>
      <c r="BN6">
        <v>0.99998906600000004</v>
      </c>
      <c r="BP6" t="s">
        <v>909</v>
      </c>
      <c r="BQ6" s="14">
        <f>[1]!FechaTR($I$1,BP6)</f>
        <v>44288</v>
      </c>
      <c r="BR6" s="16">
        <f t="shared" si="4"/>
        <v>44288</v>
      </c>
      <c r="BS6" s="17">
        <f t="shared" ref="BS6:BS59" si="14">BM6</f>
        <v>0.99999549799999998</v>
      </c>
      <c r="BV6" t="s">
        <v>363</v>
      </c>
      <c r="BW6" t="s">
        <v>237</v>
      </c>
      <c r="BX6">
        <v>8.2193000000000002E-2</v>
      </c>
      <c r="CA6" t="s">
        <v>909</v>
      </c>
      <c r="CB6" s="14">
        <f>[1]!FechaTR($I$1,CA6)</f>
        <v>44288</v>
      </c>
      <c r="CC6" s="16">
        <f t="shared" si="5"/>
        <v>44288</v>
      </c>
      <c r="CD6" s="17">
        <f t="shared" ref="CD6:CD59" si="15">BX6</f>
        <v>8.2193000000000002E-2</v>
      </c>
      <c r="CM6" s="14">
        <f>[1]!FechaTR($I$1,CL6)</f>
        <v>0</v>
      </c>
      <c r="CN6" s="16">
        <f t="shared" si="6"/>
        <v>0</v>
      </c>
      <c r="CO6" s="17">
        <f t="shared" ref="CO6:CO57" si="16">CI6</f>
        <v>0</v>
      </c>
      <c r="CX6" s="14">
        <f>[1]!FechaTR($I$1,CW6)</f>
        <v>0</v>
      </c>
      <c r="CY6" s="16">
        <f t="shared" si="7"/>
        <v>0</v>
      </c>
      <c r="CZ6" s="17">
        <f t="shared" ref="CZ6:CZ57" si="17">CT6</f>
        <v>0</v>
      </c>
      <c r="DC6" t="s">
        <v>758</v>
      </c>
      <c r="DD6" t="s">
        <v>234</v>
      </c>
      <c r="DE6">
        <v>0.99999618700000004</v>
      </c>
      <c r="DH6" t="s">
        <v>909</v>
      </c>
      <c r="DI6" s="14">
        <f>[1]!FechaTR($I$1,DH6)</f>
        <v>44288</v>
      </c>
      <c r="DJ6" s="16">
        <f t="shared" si="8"/>
        <v>44288</v>
      </c>
      <c r="DK6" s="17">
        <f>DE6</f>
        <v>0.99999618700000004</v>
      </c>
      <c r="DN6" t="s">
        <v>758</v>
      </c>
      <c r="DO6" t="s">
        <v>237</v>
      </c>
      <c r="DP6">
        <v>6.9616999999999998E-2</v>
      </c>
      <c r="DS6" t="s">
        <v>909</v>
      </c>
      <c r="DT6" s="14">
        <f>[1]!FechaTR($I$1,DS6)</f>
        <v>44288</v>
      </c>
      <c r="DU6" s="16">
        <f t="shared" si="9"/>
        <v>44288</v>
      </c>
      <c r="DV6" s="17">
        <f t="shared" ref="DV6:DV59" si="18">DP6</f>
        <v>6.9616999999999998E-2</v>
      </c>
    </row>
    <row r="7" spans="1:126" x14ac:dyDescent="0.25">
      <c r="A7" s="11"/>
      <c r="B7" s="13" t="s">
        <v>27</v>
      </c>
      <c r="C7" s="13" t="s">
        <v>78</v>
      </c>
      <c r="D7" s="11"/>
      <c r="E7" s="13" t="s">
        <v>27</v>
      </c>
      <c r="F7" s="13" t="s">
        <v>78</v>
      </c>
      <c r="G7" s="11"/>
      <c r="H7" s="13" t="s">
        <v>27</v>
      </c>
      <c r="I7" s="13" t="s">
        <v>78</v>
      </c>
      <c r="J7" s="11"/>
      <c r="K7" s="13" t="s">
        <v>27</v>
      </c>
      <c r="L7" s="13" t="s">
        <v>78</v>
      </c>
      <c r="M7" s="11"/>
      <c r="N7" s="13" t="s">
        <v>707</v>
      </c>
      <c r="O7" s="13" t="s">
        <v>78</v>
      </c>
      <c r="R7" t="s">
        <v>261</v>
      </c>
      <c r="S7" t="s">
        <v>234</v>
      </c>
      <c r="T7">
        <v>0.99997711499999997</v>
      </c>
      <c r="W7" s="6" t="s">
        <v>910</v>
      </c>
      <c r="X7" s="14">
        <f>[1]!FechaTR($I$1,W7)</f>
        <v>44295</v>
      </c>
      <c r="Y7" s="16">
        <f t="shared" si="0"/>
        <v>44295</v>
      </c>
      <c r="Z7" s="17">
        <f t="shared" si="10"/>
        <v>0.99997711499999997</v>
      </c>
      <c r="AC7" t="s">
        <v>261</v>
      </c>
      <c r="AD7" t="s">
        <v>237</v>
      </c>
      <c r="AE7">
        <v>9.2855999999999994E-2</v>
      </c>
      <c r="AH7" s="6" t="s">
        <v>910</v>
      </c>
      <c r="AI7" s="14">
        <f>[1]!FechaTR($I$1,AH7)</f>
        <v>44295</v>
      </c>
      <c r="AJ7" s="16">
        <f t="shared" si="1"/>
        <v>44295</v>
      </c>
      <c r="AK7" s="17">
        <f t="shared" si="11"/>
        <v>9.2855999999999994E-2</v>
      </c>
      <c r="AN7" s="6"/>
      <c r="AO7" t="s">
        <v>312</v>
      </c>
      <c r="AP7" t="s">
        <v>234</v>
      </c>
      <c r="AQ7">
        <v>0.99996445300000003</v>
      </c>
      <c r="AT7" s="6" t="s">
        <v>910</v>
      </c>
      <c r="AU7" s="14">
        <f>[1]!FechaTR($I$1,AT7)</f>
        <v>44295</v>
      </c>
      <c r="AV7" s="16">
        <f t="shared" si="2"/>
        <v>44295</v>
      </c>
      <c r="AW7" s="17">
        <f t="shared" si="12"/>
        <v>0.99996445300000003</v>
      </c>
      <c r="AZ7" t="s">
        <v>312</v>
      </c>
      <c r="BA7" t="s">
        <v>237</v>
      </c>
      <c r="BB7">
        <v>0.14427000000000001</v>
      </c>
      <c r="BE7" s="6" t="s">
        <v>910</v>
      </c>
      <c r="BF7" s="14">
        <f>[1]!FechaTR($I$1,BE7)</f>
        <v>44295</v>
      </c>
      <c r="BG7" s="16">
        <f t="shared" si="3"/>
        <v>44295</v>
      </c>
      <c r="BH7" s="17">
        <f t="shared" si="13"/>
        <v>0.14427000000000001</v>
      </c>
      <c r="BK7" t="s">
        <v>364</v>
      </c>
      <c r="BL7" t="s">
        <v>234</v>
      </c>
      <c r="BM7">
        <v>0.99997873100000001</v>
      </c>
      <c r="BN7">
        <v>0.99997041099999995</v>
      </c>
      <c r="BP7" s="6" t="s">
        <v>910</v>
      </c>
      <c r="BQ7" s="14">
        <f>[1]!FechaTR($I$1,BP7)</f>
        <v>44295</v>
      </c>
      <c r="BR7" s="16">
        <f t="shared" si="4"/>
        <v>44295</v>
      </c>
      <c r="BS7" s="17">
        <f t="shared" si="14"/>
        <v>0.99997873100000001</v>
      </c>
      <c r="BV7" t="s">
        <v>364</v>
      </c>
      <c r="BW7" t="s">
        <v>237</v>
      </c>
      <c r="BX7">
        <v>8.6293999999999996E-2</v>
      </c>
      <c r="CA7" s="6" t="s">
        <v>910</v>
      </c>
      <c r="CB7" s="14">
        <f>[1]!FechaTR($I$1,CA7)</f>
        <v>44295</v>
      </c>
      <c r="CC7" s="16">
        <f t="shared" si="5"/>
        <v>44295</v>
      </c>
      <c r="CD7" s="17">
        <f t="shared" si="15"/>
        <v>8.6293999999999996E-2</v>
      </c>
      <c r="CM7" s="14">
        <f>[1]!FechaTR($I$1,CL7)</f>
        <v>0</v>
      </c>
      <c r="CN7" s="16">
        <f t="shared" si="6"/>
        <v>0</v>
      </c>
      <c r="CO7" s="17">
        <f t="shared" si="16"/>
        <v>0</v>
      </c>
      <c r="CX7" s="14">
        <f>[1]!FechaTR($I$1,CW7)</f>
        <v>0</v>
      </c>
      <c r="CY7" s="16">
        <f t="shared" si="7"/>
        <v>0</v>
      </c>
      <c r="CZ7" s="17">
        <f t="shared" si="17"/>
        <v>0</v>
      </c>
      <c r="DC7" t="s">
        <v>759</v>
      </c>
      <c r="DD7" t="s">
        <v>234</v>
      </c>
      <c r="DE7">
        <v>0.99998451300000002</v>
      </c>
      <c r="DH7" s="6" t="s">
        <v>910</v>
      </c>
      <c r="DI7" s="14">
        <f>[1]!FechaTR($I$1,DH7)</f>
        <v>44295</v>
      </c>
      <c r="DJ7" s="16">
        <f t="shared" si="8"/>
        <v>44295</v>
      </c>
      <c r="DK7" s="17">
        <f t="shared" ref="DK7:DK56" si="19">DE7</f>
        <v>0.99998451300000002</v>
      </c>
      <c r="DN7" t="s">
        <v>759</v>
      </c>
      <c r="DO7" t="s">
        <v>237</v>
      </c>
      <c r="DP7">
        <v>6.2829999999999997E-2</v>
      </c>
      <c r="DS7" s="6" t="s">
        <v>910</v>
      </c>
      <c r="DT7" s="14">
        <f>[1]!FechaTR($I$1,DS7)</f>
        <v>44295</v>
      </c>
      <c r="DU7" s="16">
        <f t="shared" si="9"/>
        <v>44295</v>
      </c>
      <c r="DV7" s="17">
        <f t="shared" si="18"/>
        <v>6.2829999999999997E-2</v>
      </c>
    </row>
    <row r="8" spans="1:126" x14ac:dyDescent="0.25">
      <c r="A8" s="11"/>
      <c r="B8" s="13" t="s">
        <v>258</v>
      </c>
      <c r="C8" s="11">
        <v>0</v>
      </c>
      <c r="D8" s="11"/>
      <c r="E8" s="13" t="s">
        <v>258</v>
      </c>
      <c r="F8" s="11">
        <v>0</v>
      </c>
      <c r="G8" s="11"/>
      <c r="H8" s="13" t="s">
        <v>258</v>
      </c>
      <c r="I8" s="11">
        <v>0</v>
      </c>
      <c r="J8" s="11"/>
      <c r="K8" s="13" t="s">
        <v>258</v>
      </c>
      <c r="L8" s="11">
        <v>0</v>
      </c>
      <c r="M8" s="11"/>
      <c r="N8" s="13" t="s">
        <v>258</v>
      </c>
      <c r="O8" s="11">
        <v>0</v>
      </c>
      <c r="R8" t="s">
        <v>262</v>
      </c>
      <c r="S8" t="s">
        <v>234</v>
      </c>
      <c r="T8">
        <v>0.99989976300000005</v>
      </c>
      <c r="V8" s="4"/>
      <c r="W8" s="29" t="s">
        <v>911</v>
      </c>
      <c r="X8" s="14">
        <f>[1]!FechaTR($I$1,W8)</f>
        <v>44319</v>
      </c>
      <c r="Y8" s="16">
        <f t="shared" si="0"/>
        <v>44319</v>
      </c>
      <c r="Z8" s="17">
        <f t="shared" si="10"/>
        <v>0.99989976300000005</v>
      </c>
      <c r="AC8" t="s">
        <v>262</v>
      </c>
      <c r="AD8" t="s">
        <v>237</v>
      </c>
      <c r="AE8">
        <v>0.11093600000000001</v>
      </c>
      <c r="AG8" s="4"/>
      <c r="AH8" s="29" t="s">
        <v>911</v>
      </c>
      <c r="AI8" s="14">
        <f>[1]!FechaTR($I$1,AH8)</f>
        <v>44319</v>
      </c>
      <c r="AJ8" s="16">
        <f t="shared" si="1"/>
        <v>44319</v>
      </c>
      <c r="AK8" s="17">
        <f t="shared" si="11"/>
        <v>0.11093600000000001</v>
      </c>
      <c r="AN8" s="6"/>
      <c r="AO8" t="s">
        <v>313</v>
      </c>
      <c r="AP8" t="s">
        <v>234</v>
      </c>
      <c r="AQ8">
        <v>0.99984808000000003</v>
      </c>
      <c r="AR8" s="4"/>
      <c r="AS8" s="4"/>
      <c r="AT8" s="29" t="s">
        <v>911</v>
      </c>
      <c r="AU8" s="14">
        <f>[1]!FechaTR($I$1,AT8)</f>
        <v>44319</v>
      </c>
      <c r="AV8" s="16">
        <f t="shared" si="2"/>
        <v>44319</v>
      </c>
      <c r="AW8" s="17">
        <f t="shared" si="12"/>
        <v>0.99984808000000003</v>
      </c>
      <c r="AZ8" t="s">
        <v>313</v>
      </c>
      <c r="BA8" t="s">
        <v>237</v>
      </c>
      <c r="BB8">
        <v>0.168186</v>
      </c>
      <c r="BC8" s="4"/>
      <c r="BD8" s="4"/>
      <c r="BE8" s="29" t="s">
        <v>911</v>
      </c>
      <c r="BF8" s="14">
        <f>[1]!FechaTR($I$1,BE8)</f>
        <v>44319</v>
      </c>
      <c r="BG8" s="16">
        <f t="shared" si="3"/>
        <v>44319</v>
      </c>
      <c r="BH8" s="17">
        <f t="shared" si="13"/>
        <v>0.168186</v>
      </c>
      <c r="BK8" t="s">
        <v>365</v>
      </c>
      <c r="BL8" t="s">
        <v>234</v>
      </c>
      <c r="BM8">
        <v>0.999899812</v>
      </c>
      <c r="BN8">
        <v>0.99986518599999996</v>
      </c>
      <c r="BO8" s="4"/>
      <c r="BP8" s="29" t="s">
        <v>911</v>
      </c>
      <c r="BQ8" s="14">
        <f>[1]!FechaTR($I$1,BP8)</f>
        <v>44319</v>
      </c>
      <c r="BR8" s="16">
        <f t="shared" si="4"/>
        <v>44319</v>
      </c>
      <c r="BS8" s="17">
        <f t="shared" si="14"/>
        <v>0.999899812</v>
      </c>
      <c r="BV8" t="s">
        <v>365</v>
      </c>
      <c r="BW8" t="s">
        <v>237</v>
      </c>
      <c r="BX8">
        <v>0.11088099999999999</v>
      </c>
      <c r="BZ8" s="4"/>
      <c r="CA8" s="29" t="s">
        <v>911</v>
      </c>
      <c r="CB8" s="14">
        <f>[1]!FechaTR($I$1,CA8)</f>
        <v>44319</v>
      </c>
      <c r="CC8" s="16">
        <f t="shared" si="5"/>
        <v>44319</v>
      </c>
      <c r="CD8" s="17">
        <f t="shared" si="15"/>
        <v>0.11088099999999999</v>
      </c>
      <c r="CK8" s="4"/>
      <c r="CL8" s="15"/>
      <c r="CM8" s="14">
        <f>[1]!FechaTR($I$1,CL8)</f>
        <v>0</v>
      </c>
      <c r="CN8" s="16">
        <f t="shared" si="6"/>
        <v>0</v>
      </c>
      <c r="CO8" s="17">
        <f t="shared" si="16"/>
        <v>0</v>
      </c>
      <c r="CV8" s="4"/>
      <c r="CW8" s="15"/>
      <c r="CX8" s="14">
        <f>[1]!FechaTR($I$1,CW8)</f>
        <v>0</v>
      </c>
      <c r="CY8" s="16">
        <f t="shared" si="7"/>
        <v>0</v>
      </c>
      <c r="CZ8" s="17">
        <f t="shared" si="17"/>
        <v>0</v>
      </c>
      <c r="DC8" t="s">
        <v>760</v>
      </c>
      <c r="DD8" t="s">
        <v>234</v>
      </c>
      <c r="DE8">
        <v>0.99994356200000001</v>
      </c>
      <c r="DG8" s="4"/>
      <c r="DH8" s="29" t="s">
        <v>911</v>
      </c>
      <c r="DI8" s="14">
        <f>[1]!FechaTR($I$1,DH8)</f>
        <v>44319</v>
      </c>
      <c r="DJ8" s="16">
        <f t="shared" si="8"/>
        <v>44319</v>
      </c>
      <c r="DK8" s="17">
        <f t="shared" si="19"/>
        <v>0.99994356200000001</v>
      </c>
      <c r="DN8" t="s">
        <v>760</v>
      </c>
      <c r="DO8" t="s">
        <v>237</v>
      </c>
      <c r="DP8">
        <v>6.2445000000000001E-2</v>
      </c>
      <c r="DR8" s="4"/>
      <c r="DS8" s="29" t="s">
        <v>911</v>
      </c>
      <c r="DT8" s="14">
        <f>[1]!FechaTR($I$1,DS8)</f>
        <v>44319</v>
      </c>
      <c r="DU8" s="16">
        <f t="shared" si="9"/>
        <v>44319</v>
      </c>
      <c r="DV8" s="17">
        <f t="shared" si="18"/>
        <v>6.2445000000000001E-2</v>
      </c>
    </row>
    <row r="9" spans="1:126" x14ac:dyDescent="0.25">
      <c r="A9" s="11"/>
      <c r="B9" s="13" t="s">
        <v>259</v>
      </c>
      <c r="C9" s="11">
        <v>7.5816999999999996E-2</v>
      </c>
      <c r="D9" s="11"/>
      <c r="E9" s="13" t="s">
        <v>310</v>
      </c>
      <c r="F9" s="11">
        <v>0.13696800000000001</v>
      </c>
      <c r="G9" s="11"/>
      <c r="H9" s="13" t="s">
        <v>362</v>
      </c>
      <c r="I9" s="11">
        <v>7.5816999999999996E-2</v>
      </c>
      <c r="J9" s="11"/>
      <c r="K9" s="13" t="s">
        <v>635</v>
      </c>
      <c r="L9" s="11">
        <v>0.13190000000000002</v>
      </c>
      <c r="M9" s="11"/>
      <c r="N9" s="13" t="s">
        <v>757</v>
      </c>
      <c r="O9" s="11">
        <v>6.0851999999999996E-2</v>
      </c>
      <c r="R9" t="s">
        <v>263</v>
      </c>
      <c r="S9" t="s">
        <v>234</v>
      </c>
      <c r="T9">
        <v>0.99980786700000002</v>
      </c>
      <c r="W9" s="30" t="s">
        <v>912</v>
      </c>
      <c r="X9" s="14">
        <f>[1]!FechaTR($I$1,W9)</f>
        <v>44349</v>
      </c>
      <c r="Y9" s="16">
        <f t="shared" si="0"/>
        <v>44349</v>
      </c>
      <c r="Z9" s="17">
        <f t="shared" si="10"/>
        <v>0.99980786700000002</v>
      </c>
      <c r="AC9" t="s">
        <v>263</v>
      </c>
      <c r="AD9" t="s">
        <v>237</v>
      </c>
      <c r="AE9">
        <v>0.111388</v>
      </c>
      <c r="AH9" s="30" t="s">
        <v>912</v>
      </c>
      <c r="AI9" s="14">
        <f>[1]!FechaTR($I$1,AH9)</f>
        <v>44349</v>
      </c>
      <c r="AJ9" s="16">
        <f t="shared" si="1"/>
        <v>44349</v>
      </c>
      <c r="AK9" s="17">
        <f t="shared" si="11"/>
        <v>0.111388</v>
      </c>
      <c r="AN9" s="6"/>
      <c r="AO9" t="s">
        <v>314</v>
      </c>
      <c r="AP9" t="s">
        <v>234</v>
      </c>
      <c r="AQ9">
        <v>0.99967958999999995</v>
      </c>
      <c r="AT9" s="30" t="s">
        <v>912</v>
      </c>
      <c r="AU9" s="14">
        <f>[1]!FechaTR($I$1,AT9)</f>
        <v>44349</v>
      </c>
      <c r="AV9" s="16">
        <f t="shared" si="2"/>
        <v>44349</v>
      </c>
      <c r="AW9" s="17">
        <f t="shared" si="12"/>
        <v>0.99967958999999995</v>
      </c>
      <c r="AZ9" t="s">
        <v>314</v>
      </c>
      <c r="BA9" t="s">
        <v>237</v>
      </c>
      <c r="BB9">
        <v>0.185837</v>
      </c>
      <c r="BE9" s="30" t="s">
        <v>912</v>
      </c>
      <c r="BF9" s="14">
        <f>[1]!FechaTR($I$1,BE9)</f>
        <v>44349</v>
      </c>
      <c r="BG9" s="16">
        <f t="shared" si="3"/>
        <v>44349</v>
      </c>
      <c r="BH9" s="17">
        <f t="shared" si="13"/>
        <v>0.185837</v>
      </c>
      <c r="BK9" t="s">
        <v>366</v>
      </c>
      <c r="BL9" t="s">
        <v>234</v>
      </c>
      <c r="BM9">
        <v>0.99973731499999996</v>
      </c>
      <c r="BN9">
        <v>0.99965452499999996</v>
      </c>
      <c r="BP9" s="30" t="s">
        <v>912</v>
      </c>
      <c r="BQ9" s="14">
        <f>[1]!FechaTR($I$1,BP9)</f>
        <v>44349</v>
      </c>
      <c r="BR9" s="16">
        <f t="shared" si="4"/>
        <v>44349</v>
      </c>
      <c r="BS9" s="17">
        <f t="shared" si="14"/>
        <v>0.99973731499999996</v>
      </c>
      <c r="BV9" t="s">
        <v>366</v>
      </c>
      <c r="BW9" t="s">
        <v>237</v>
      </c>
      <c r="BX9">
        <v>0.15232599999999999</v>
      </c>
      <c r="CA9" s="30" t="s">
        <v>912</v>
      </c>
      <c r="CB9" s="14">
        <f>[1]!FechaTR($I$1,CA9)</f>
        <v>44349</v>
      </c>
      <c r="CC9" s="16">
        <f t="shared" si="5"/>
        <v>44349</v>
      </c>
      <c r="CD9" s="17">
        <f t="shared" si="15"/>
        <v>0.15232599999999999</v>
      </c>
      <c r="CL9" s="1"/>
      <c r="CM9" s="14">
        <f>[1]!FechaTR($I$1,CL9)</f>
        <v>0</v>
      </c>
      <c r="CN9" s="16">
        <f t="shared" si="6"/>
        <v>0</v>
      </c>
      <c r="CO9" s="17">
        <f t="shared" si="16"/>
        <v>0</v>
      </c>
      <c r="CW9" s="1"/>
      <c r="CX9" s="14">
        <f>[1]!FechaTR($I$1,CW9)</f>
        <v>0</v>
      </c>
      <c r="CY9" s="16">
        <f t="shared" si="7"/>
        <v>0</v>
      </c>
      <c r="CZ9" s="17">
        <f t="shared" si="17"/>
        <v>0</v>
      </c>
      <c r="DC9" t="s">
        <v>761</v>
      </c>
      <c r="DD9" t="s">
        <v>234</v>
      </c>
      <c r="DE9">
        <v>0.99988775399999996</v>
      </c>
      <c r="DH9" s="30" t="s">
        <v>912</v>
      </c>
      <c r="DI9" s="14">
        <f>[1]!FechaTR($I$1,DH9)</f>
        <v>44349</v>
      </c>
      <c r="DJ9" s="16">
        <f t="shared" si="8"/>
        <v>44349</v>
      </c>
      <c r="DK9" s="17">
        <f t="shared" si="19"/>
        <v>0.99988775399999996</v>
      </c>
      <c r="DN9" t="s">
        <v>761</v>
      </c>
      <c r="DO9" t="s">
        <v>237</v>
      </c>
      <c r="DP9">
        <v>6.5056000000000003E-2</v>
      </c>
      <c r="DS9" s="30" t="s">
        <v>912</v>
      </c>
      <c r="DT9" s="14">
        <f>[1]!FechaTR($I$1,DS9)</f>
        <v>44349</v>
      </c>
      <c r="DU9" s="16">
        <f t="shared" si="9"/>
        <v>44349</v>
      </c>
      <c r="DV9" s="17">
        <f t="shared" si="18"/>
        <v>6.5056000000000003E-2</v>
      </c>
    </row>
    <row r="10" spans="1:126" x14ac:dyDescent="0.25">
      <c r="A10" s="11"/>
      <c r="B10" s="13" t="s">
        <v>260</v>
      </c>
      <c r="C10" s="11">
        <v>8.0278000000000002E-2</v>
      </c>
      <c r="D10" s="11"/>
      <c r="E10" s="13" t="s">
        <v>311</v>
      </c>
      <c r="F10" s="11">
        <v>0.13696800000000001</v>
      </c>
      <c r="G10" s="11"/>
      <c r="H10" s="13" t="s">
        <v>363</v>
      </c>
      <c r="I10" s="11">
        <v>7.7440999999999996E-2</v>
      </c>
      <c r="J10" s="11"/>
      <c r="K10" s="13" t="s">
        <v>636</v>
      </c>
      <c r="L10" s="11">
        <v>0.14200000000000002</v>
      </c>
      <c r="M10" s="11"/>
      <c r="N10" s="13" t="s">
        <v>758</v>
      </c>
      <c r="O10" s="11">
        <v>6.1456999999999998E-2</v>
      </c>
      <c r="R10" t="s">
        <v>264</v>
      </c>
      <c r="S10" t="s">
        <v>234</v>
      </c>
      <c r="T10">
        <v>0.999709018</v>
      </c>
      <c r="W10" s="30" t="s">
        <v>913</v>
      </c>
      <c r="X10" s="14">
        <f>[1]!FechaTR($I$1,W10)</f>
        <v>44379</v>
      </c>
      <c r="Y10" s="16">
        <f t="shared" si="0"/>
        <v>44379</v>
      </c>
      <c r="Z10" s="17">
        <f t="shared" si="10"/>
        <v>0.999709018</v>
      </c>
      <c r="AC10" t="s">
        <v>264</v>
      </c>
      <c r="AD10" t="s">
        <v>237</v>
      </c>
      <c r="AE10">
        <v>0.114284</v>
      </c>
      <c r="AH10" s="30" t="s">
        <v>913</v>
      </c>
      <c r="AI10" s="14">
        <f>[1]!FechaTR($I$1,AH10)</f>
        <v>44379</v>
      </c>
      <c r="AJ10" s="16">
        <f t="shared" si="1"/>
        <v>44379</v>
      </c>
      <c r="AK10" s="17">
        <f t="shared" si="11"/>
        <v>0.114284</v>
      </c>
      <c r="AN10" s="6"/>
      <c r="AO10" t="s">
        <v>315</v>
      </c>
      <c r="AP10" t="s">
        <v>234</v>
      </c>
      <c r="AQ10">
        <v>0.99951652199999996</v>
      </c>
      <c r="AT10" s="30" t="s">
        <v>913</v>
      </c>
      <c r="AU10" s="14">
        <f>[1]!FechaTR($I$1,AT10)</f>
        <v>44379</v>
      </c>
      <c r="AV10" s="16">
        <f t="shared" si="2"/>
        <v>44379</v>
      </c>
      <c r="AW10" s="17">
        <f t="shared" si="12"/>
        <v>0.99951652199999996</v>
      </c>
      <c r="AZ10" t="s">
        <v>315</v>
      </c>
      <c r="BA10" t="s">
        <v>237</v>
      </c>
      <c r="BB10">
        <v>0.18997800000000001</v>
      </c>
      <c r="BE10" s="30" t="s">
        <v>913</v>
      </c>
      <c r="BF10" s="14">
        <f>[1]!FechaTR($I$1,BE10)</f>
        <v>44379</v>
      </c>
      <c r="BG10" s="16">
        <f t="shared" si="3"/>
        <v>44379</v>
      </c>
      <c r="BH10" s="17">
        <f t="shared" si="13"/>
        <v>0.18997800000000001</v>
      </c>
      <c r="BK10" t="s">
        <v>367</v>
      </c>
      <c r="BL10" t="s">
        <v>234</v>
      </c>
      <c r="BM10">
        <v>0.99954607699999998</v>
      </c>
      <c r="BN10">
        <v>0.99939213500000001</v>
      </c>
      <c r="BP10" s="30" t="s">
        <v>913</v>
      </c>
      <c r="BQ10" s="14">
        <f>[1]!FechaTR($I$1,BP10)</f>
        <v>44379</v>
      </c>
      <c r="BR10" s="16">
        <f t="shared" si="4"/>
        <v>44379</v>
      </c>
      <c r="BS10" s="17">
        <f t="shared" si="14"/>
        <v>0.99954607699999998</v>
      </c>
      <c r="BV10" t="s">
        <v>367</v>
      </c>
      <c r="BW10" t="s">
        <v>237</v>
      </c>
      <c r="BX10">
        <v>0.17835200000000001</v>
      </c>
      <c r="CA10" s="30" t="s">
        <v>913</v>
      </c>
      <c r="CB10" s="14">
        <f>[1]!FechaTR($I$1,CA10)</f>
        <v>44379</v>
      </c>
      <c r="CC10" s="16">
        <f t="shared" si="5"/>
        <v>44379</v>
      </c>
      <c r="CD10" s="17">
        <f t="shared" si="15"/>
        <v>0.17835200000000001</v>
      </c>
      <c r="CL10" s="1"/>
      <c r="CM10" s="14">
        <f>[1]!FechaTR($I$1,CL10)</f>
        <v>0</v>
      </c>
      <c r="CN10" s="16">
        <f t="shared" si="6"/>
        <v>0</v>
      </c>
      <c r="CO10" s="17">
        <f t="shared" si="16"/>
        <v>0</v>
      </c>
      <c r="CW10" s="1"/>
      <c r="CX10" s="14">
        <f>[1]!FechaTR($I$1,CW10)</f>
        <v>0</v>
      </c>
      <c r="CY10" s="16">
        <f t="shared" si="7"/>
        <v>0</v>
      </c>
      <c r="CZ10" s="17">
        <f t="shared" si="17"/>
        <v>0</v>
      </c>
      <c r="DC10" t="s">
        <v>762</v>
      </c>
      <c r="DD10" t="s">
        <v>234</v>
      </c>
      <c r="DE10">
        <v>0.99982685500000001</v>
      </c>
      <c r="DH10" s="30" t="s">
        <v>913</v>
      </c>
      <c r="DI10" s="14">
        <f>[1]!FechaTR($I$1,DH10)</f>
        <v>44379</v>
      </c>
      <c r="DJ10" s="16">
        <f t="shared" si="8"/>
        <v>44379</v>
      </c>
      <c r="DK10" s="17">
        <f t="shared" si="19"/>
        <v>0.99982685500000001</v>
      </c>
      <c r="DN10" t="s">
        <v>762</v>
      </c>
      <c r="DO10" t="s">
        <v>237</v>
      </c>
      <c r="DP10">
        <v>6.7984000000000003E-2</v>
      </c>
      <c r="DS10" s="30" t="s">
        <v>913</v>
      </c>
      <c r="DT10" s="14">
        <f>[1]!FechaTR($I$1,DS10)</f>
        <v>44379</v>
      </c>
      <c r="DU10" s="16">
        <f t="shared" si="9"/>
        <v>44379</v>
      </c>
      <c r="DV10" s="17">
        <f t="shared" si="18"/>
        <v>6.7984000000000003E-2</v>
      </c>
    </row>
    <row r="11" spans="1:126" x14ac:dyDescent="0.25">
      <c r="A11" s="11"/>
      <c r="B11" s="13" t="s">
        <v>261</v>
      </c>
      <c r="C11" s="11">
        <v>9.0133999999999992E-2</v>
      </c>
      <c r="D11" s="11"/>
      <c r="E11" s="13" t="s">
        <v>312</v>
      </c>
      <c r="F11" s="11">
        <v>0.14424299999999998</v>
      </c>
      <c r="G11" s="11"/>
      <c r="H11" s="13" t="s">
        <v>364</v>
      </c>
      <c r="I11" s="11">
        <v>8.2421999999999995E-2</v>
      </c>
      <c r="J11" s="11"/>
      <c r="K11" s="13" t="s">
        <v>637</v>
      </c>
      <c r="L11" s="11">
        <v>0.15640000000000001</v>
      </c>
      <c r="M11" s="11"/>
      <c r="N11" s="13" t="s">
        <v>759</v>
      </c>
      <c r="O11" s="11">
        <v>6.2348999999999995E-2</v>
      </c>
      <c r="R11" t="s">
        <v>265</v>
      </c>
      <c r="S11" t="s">
        <v>234</v>
      </c>
      <c r="T11">
        <v>0.99938779899999997</v>
      </c>
      <c r="W11" s="30" t="s">
        <v>914</v>
      </c>
      <c r="X11" s="14">
        <f>[1]!FechaTR($I$1,W11)</f>
        <v>44473</v>
      </c>
      <c r="Y11" s="16">
        <f t="shared" si="0"/>
        <v>44473</v>
      </c>
      <c r="Z11" s="17">
        <f t="shared" si="10"/>
        <v>0.99938779899999997</v>
      </c>
      <c r="AC11" t="s">
        <v>265</v>
      </c>
      <c r="AD11" t="s">
        <v>237</v>
      </c>
      <c r="AE11">
        <v>0.119602</v>
      </c>
      <c r="AH11" s="30" t="s">
        <v>914</v>
      </c>
      <c r="AI11" s="14">
        <f>[1]!FechaTR($I$1,AH11)</f>
        <v>44473</v>
      </c>
      <c r="AJ11" s="16">
        <f t="shared" si="1"/>
        <v>44473</v>
      </c>
      <c r="AK11" s="17">
        <f t="shared" si="11"/>
        <v>0.119602</v>
      </c>
      <c r="AN11" s="6"/>
      <c r="AO11" t="s">
        <v>316</v>
      </c>
      <c r="AP11" t="s">
        <v>234</v>
      </c>
      <c r="AQ11">
        <v>0.99907707700000004</v>
      </c>
      <c r="AT11" s="30" t="s">
        <v>914</v>
      </c>
      <c r="AU11" s="14">
        <f>[1]!FechaTR($I$1,AT11)</f>
        <v>44473</v>
      </c>
      <c r="AV11" s="16">
        <f t="shared" si="2"/>
        <v>44473</v>
      </c>
      <c r="AW11" s="17">
        <f t="shared" si="12"/>
        <v>0.99907707700000004</v>
      </c>
      <c r="AZ11" t="s">
        <v>316</v>
      </c>
      <c r="BA11" t="s">
        <v>237</v>
      </c>
      <c r="BB11">
        <v>0.18038799999999999</v>
      </c>
      <c r="BE11" s="30" t="s">
        <v>914</v>
      </c>
      <c r="BF11" s="14">
        <f>[1]!FechaTR($I$1,BE11)</f>
        <v>44473</v>
      </c>
      <c r="BG11" s="16">
        <f t="shared" si="3"/>
        <v>44473</v>
      </c>
      <c r="BH11" s="17">
        <f t="shared" si="13"/>
        <v>0.18038799999999999</v>
      </c>
      <c r="BK11" t="s">
        <v>368</v>
      </c>
      <c r="BL11" t="s">
        <v>234</v>
      </c>
      <c r="BM11">
        <v>0.999042706</v>
      </c>
      <c r="BN11">
        <v>0.99882517999999998</v>
      </c>
      <c r="BP11" s="30" t="s">
        <v>914</v>
      </c>
      <c r="BQ11" s="14">
        <f>[1]!FechaTR($I$1,BP11)</f>
        <v>44473</v>
      </c>
      <c r="BR11" s="16">
        <f t="shared" si="4"/>
        <v>44473</v>
      </c>
      <c r="BS11" s="17">
        <f t="shared" si="14"/>
        <v>0.999042706</v>
      </c>
      <c r="BV11" t="s">
        <v>368</v>
      </c>
      <c r="BW11" t="s">
        <v>237</v>
      </c>
      <c r="BX11">
        <v>0.187116</v>
      </c>
      <c r="CA11" s="30" t="s">
        <v>914</v>
      </c>
      <c r="CB11" s="14">
        <f>[1]!FechaTR($I$1,CA11)</f>
        <v>44473</v>
      </c>
      <c r="CC11" s="16">
        <f t="shared" si="5"/>
        <v>44473</v>
      </c>
      <c r="CD11" s="17">
        <f t="shared" si="15"/>
        <v>0.187116</v>
      </c>
      <c r="CL11" s="1"/>
      <c r="CM11" s="14">
        <f>[1]!FechaTR($I$1,CL11)</f>
        <v>0</v>
      </c>
      <c r="CN11" s="16">
        <f t="shared" si="6"/>
        <v>0</v>
      </c>
      <c r="CO11" s="17">
        <f t="shared" si="16"/>
        <v>0</v>
      </c>
      <c r="CW11" s="1"/>
      <c r="CX11" s="14">
        <f>[1]!FechaTR($I$1,CW11)</f>
        <v>0</v>
      </c>
      <c r="CY11" s="16">
        <f t="shared" si="7"/>
        <v>0</v>
      </c>
      <c r="CZ11" s="17">
        <f t="shared" si="17"/>
        <v>0</v>
      </c>
      <c r="DC11" t="s">
        <v>763</v>
      </c>
      <c r="DD11" t="s">
        <v>234</v>
      </c>
      <c r="DE11">
        <v>0.99962070700000005</v>
      </c>
      <c r="DH11" s="30" t="s">
        <v>914</v>
      </c>
      <c r="DI11" s="14">
        <f>[1]!FechaTR($I$1,DH11)</f>
        <v>44473</v>
      </c>
      <c r="DJ11" s="16">
        <f t="shared" si="8"/>
        <v>44473</v>
      </c>
      <c r="DK11" s="17">
        <f t="shared" si="19"/>
        <v>0.99962070700000005</v>
      </c>
      <c r="DN11" t="s">
        <v>763</v>
      </c>
      <c r="DO11" t="s">
        <v>237</v>
      </c>
      <c r="DP11">
        <v>7.4075000000000002E-2</v>
      </c>
      <c r="DS11" s="30" t="s">
        <v>914</v>
      </c>
      <c r="DT11" s="14">
        <f>[1]!FechaTR($I$1,DS11)</f>
        <v>44473</v>
      </c>
      <c r="DU11" s="16">
        <f t="shared" si="9"/>
        <v>44473</v>
      </c>
      <c r="DV11" s="17">
        <f t="shared" si="18"/>
        <v>7.4075000000000002E-2</v>
      </c>
    </row>
    <row r="12" spans="1:126" x14ac:dyDescent="0.25">
      <c r="A12" s="11"/>
      <c r="B12" s="13" t="s">
        <v>262</v>
      </c>
      <c r="C12" s="11">
        <v>0.10824099999999999</v>
      </c>
      <c r="D12" s="11"/>
      <c r="E12" s="13" t="s">
        <v>313</v>
      </c>
      <c r="F12" s="11">
        <v>0.168603</v>
      </c>
      <c r="G12" s="11"/>
      <c r="H12" s="13" t="s">
        <v>365</v>
      </c>
      <c r="I12" s="11">
        <v>0.10790899999999999</v>
      </c>
      <c r="J12" s="11"/>
      <c r="K12" s="13" t="s">
        <v>638</v>
      </c>
      <c r="L12" s="11">
        <v>0.16770000000000002</v>
      </c>
      <c r="M12" s="11"/>
      <c r="N12" s="13" t="s">
        <v>760</v>
      </c>
      <c r="O12" s="11">
        <v>6.2711000000000003E-2</v>
      </c>
      <c r="R12" t="s">
        <v>266</v>
      </c>
      <c r="S12" t="s">
        <v>234</v>
      </c>
      <c r="T12">
        <v>0.999010866</v>
      </c>
      <c r="W12" s="30" t="s">
        <v>915</v>
      </c>
      <c r="X12" s="14">
        <f>[1]!FechaTR($I$1,W12)</f>
        <v>44564</v>
      </c>
      <c r="Y12" s="16">
        <f t="shared" si="0"/>
        <v>44564</v>
      </c>
      <c r="Z12" s="17">
        <f t="shared" si="10"/>
        <v>0.999010866</v>
      </c>
      <c r="AC12" t="s">
        <v>266</v>
      </c>
      <c r="AD12" t="s">
        <v>237</v>
      </c>
      <c r="AE12">
        <v>0.13001699999999999</v>
      </c>
      <c r="AH12" s="30" t="s">
        <v>915</v>
      </c>
      <c r="AI12" s="14">
        <f>[1]!FechaTR($I$1,AH12)</f>
        <v>44564</v>
      </c>
      <c r="AJ12" s="16">
        <f t="shared" si="1"/>
        <v>44564</v>
      </c>
      <c r="AK12" s="17">
        <f t="shared" si="11"/>
        <v>0.13001699999999999</v>
      </c>
      <c r="AN12" s="6"/>
      <c r="AO12" t="s">
        <v>317</v>
      </c>
      <c r="AP12" t="s">
        <v>234</v>
      </c>
      <c r="AQ12">
        <v>0.99854632600000004</v>
      </c>
      <c r="AT12" s="30" t="s">
        <v>915</v>
      </c>
      <c r="AU12" s="14">
        <f>[1]!FechaTR($I$1,AT12)</f>
        <v>44564</v>
      </c>
      <c r="AV12" s="16">
        <f t="shared" si="2"/>
        <v>44564</v>
      </c>
      <c r="AW12" s="17">
        <f t="shared" si="12"/>
        <v>0.99854632600000004</v>
      </c>
      <c r="AZ12" t="s">
        <v>317</v>
      </c>
      <c r="BA12" t="s">
        <v>237</v>
      </c>
      <c r="BB12">
        <v>0.19118099999999999</v>
      </c>
      <c r="BE12" s="30" t="s">
        <v>915</v>
      </c>
      <c r="BF12" s="14">
        <f>[1]!FechaTR($I$1,BE12)</f>
        <v>44564</v>
      </c>
      <c r="BG12" s="16">
        <f t="shared" si="3"/>
        <v>44564</v>
      </c>
      <c r="BH12" s="17">
        <f t="shared" si="13"/>
        <v>0.19118099999999999</v>
      </c>
      <c r="BK12" t="s">
        <v>369</v>
      </c>
      <c r="BL12" t="s">
        <v>234</v>
      </c>
      <c r="BM12">
        <v>0.99849553300000005</v>
      </c>
      <c r="BN12">
        <v>0.99826731499999999</v>
      </c>
      <c r="BP12" s="30" t="s">
        <v>915</v>
      </c>
      <c r="BQ12" s="14">
        <f>[1]!FechaTR($I$1,BP12)</f>
        <v>44564</v>
      </c>
      <c r="BR12" s="16">
        <f t="shared" si="4"/>
        <v>44564</v>
      </c>
      <c r="BS12" s="17">
        <f t="shared" si="14"/>
        <v>0.99849553300000005</v>
      </c>
      <c r="BV12" t="s">
        <v>369</v>
      </c>
      <c r="BW12" t="s">
        <v>237</v>
      </c>
      <c r="BX12">
        <v>0.19787299999999999</v>
      </c>
      <c r="CA12" s="30" t="s">
        <v>915</v>
      </c>
      <c r="CB12" s="14">
        <f>[1]!FechaTR($I$1,CA12)</f>
        <v>44564</v>
      </c>
      <c r="CC12" s="16">
        <f t="shared" si="5"/>
        <v>44564</v>
      </c>
      <c r="CD12" s="17">
        <f t="shared" si="15"/>
        <v>0.19787299999999999</v>
      </c>
      <c r="CL12" s="1"/>
      <c r="CM12" s="14">
        <f>[1]!FechaTR($I$1,CL12)</f>
        <v>0</v>
      </c>
      <c r="CN12" s="16">
        <f t="shared" si="6"/>
        <v>0</v>
      </c>
      <c r="CO12" s="17">
        <f t="shared" si="16"/>
        <v>0</v>
      </c>
      <c r="CW12" s="1"/>
      <c r="CX12" s="14">
        <f>[1]!FechaTR($I$1,CW12)</f>
        <v>0</v>
      </c>
      <c r="CY12" s="16">
        <f t="shared" si="7"/>
        <v>0</v>
      </c>
      <c r="CZ12" s="17">
        <f t="shared" si="17"/>
        <v>0</v>
      </c>
      <c r="DC12" t="s">
        <v>764</v>
      </c>
      <c r="DD12" t="s">
        <v>234</v>
      </c>
      <c r="DE12">
        <v>0.99941350699999998</v>
      </c>
      <c r="DH12" s="30" t="s">
        <v>915</v>
      </c>
      <c r="DI12" s="14">
        <f>[1]!FechaTR($I$1,DH12)</f>
        <v>44564</v>
      </c>
      <c r="DJ12" s="16">
        <f t="shared" si="8"/>
        <v>44564</v>
      </c>
      <c r="DK12" s="17">
        <f t="shared" si="19"/>
        <v>0.99941350699999998</v>
      </c>
      <c r="DN12" t="s">
        <v>764</v>
      </c>
      <c r="DO12" t="s">
        <v>237</v>
      </c>
      <c r="DP12">
        <v>7.7055999999999999E-2</v>
      </c>
      <c r="DS12" s="30" t="s">
        <v>915</v>
      </c>
      <c r="DT12" s="14">
        <f>[1]!FechaTR($I$1,DS12)</f>
        <v>44564</v>
      </c>
      <c r="DU12" s="16">
        <f t="shared" si="9"/>
        <v>44564</v>
      </c>
      <c r="DV12" s="17">
        <f t="shared" si="18"/>
        <v>7.7055999999999999E-2</v>
      </c>
    </row>
    <row r="13" spans="1:126" x14ac:dyDescent="0.25">
      <c r="A13" s="11"/>
      <c r="B13" s="13" t="s">
        <v>263</v>
      </c>
      <c r="C13" s="11">
        <v>0.111014</v>
      </c>
      <c r="D13" s="11"/>
      <c r="E13" s="13" t="s">
        <v>314</v>
      </c>
      <c r="F13" s="11">
        <v>0.18898999999999999</v>
      </c>
      <c r="G13" s="11"/>
      <c r="H13" s="13" t="s">
        <v>366</v>
      </c>
      <c r="I13" s="11">
        <v>0.153646</v>
      </c>
      <c r="J13" s="11"/>
      <c r="K13" s="13" t="s">
        <v>639</v>
      </c>
      <c r="L13" s="11">
        <v>0.18240000000000001</v>
      </c>
      <c r="M13" s="11"/>
      <c r="N13" s="13" t="s">
        <v>761</v>
      </c>
      <c r="O13" s="11">
        <v>6.5820999999999991E-2</v>
      </c>
      <c r="R13" t="s">
        <v>267</v>
      </c>
      <c r="S13" t="s">
        <v>234</v>
      </c>
      <c r="T13">
        <v>0.99856626699999995</v>
      </c>
      <c r="W13" s="30" t="s">
        <v>916</v>
      </c>
      <c r="X13" s="14">
        <f>[1]!FechaTR($I$1,W13)</f>
        <v>44655</v>
      </c>
      <c r="Y13" s="16">
        <f t="shared" si="0"/>
        <v>44655</v>
      </c>
      <c r="Z13" s="17">
        <f t="shared" si="10"/>
        <v>0.99856626699999995</v>
      </c>
      <c r="AC13" t="s">
        <v>267</v>
      </c>
      <c r="AD13" t="s">
        <v>237</v>
      </c>
      <c r="AE13">
        <v>0.14202200000000001</v>
      </c>
      <c r="AG13" s="47"/>
      <c r="AH13" s="30" t="s">
        <v>916</v>
      </c>
      <c r="AI13" s="14">
        <f>[1]!FechaTR($I$1,AH13)</f>
        <v>44655</v>
      </c>
      <c r="AJ13" s="16">
        <f t="shared" si="1"/>
        <v>44655</v>
      </c>
      <c r="AK13" s="17">
        <f t="shared" si="11"/>
        <v>0.14202200000000001</v>
      </c>
      <c r="AN13" s="6"/>
      <c r="AO13" t="s">
        <v>318</v>
      </c>
      <c r="AP13" t="s">
        <v>234</v>
      </c>
      <c r="AQ13">
        <v>0.99787521999999995</v>
      </c>
      <c r="AT13" s="30" t="s">
        <v>916</v>
      </c>
      <c r="AU13" s="14">
        <f>[1]!FechaTR($I$1,AT13)</f>
        <v>44655</v>
      </c>
      <c r="AV13" s="16">
        <f t="shared" si="2"/>
        <v>44655</v>
      </c>
      <c r="AW13" s="17">
        <f t="shared" si="12"/>
        <v>0.99787521999999995</v>
      </c>
      <c r="AZ13" t="s">
        <v>318</v>
      </c>
      <c r="BA13" t="s">
        <v>237</v>
      </c>
      <c r="BB13">
        <v>0.21062</v>
      </c>
      <c r="BE13" s="30" t="s">
        <v>916</v>
      </c>
      <c r="BF13" s="14">
        <f>[1]!FechaTR($I$1,BE13)</f>
        <v>44655</v>
      </c>
      <c r="BG13" s="16">
        <f t="shared" si="3"/>
        <v>44655</v>
      </c>
      <c r="BH13" s="17">
        <f t="shared" si="13"/>
        <v>0.21062</v>
      </c>
      <c r="BK13" t="s">
        <v>370</v>
      </c>
      <c r="BL13" t="s">
        <v>234</v>
      </c>
      <c r="BM13">
        <v>0.99792024300000004</v>
      </c>
      <c r="BN13">
        <v>0.99765479599999995</v>
      </c>
      <c r="BP13" s="30" t="s">
        <v>916</v>
      </c>
      <c r="BQ13" s="14">
        <f>[1]!FechaTR($I$1,BP13)</f>
        <v>44655</v>
      </c>
      <c r="BR13" s="16">
        <f t="shared" si="4"/>
        <v>44655</v>
      </c>
      <c r="BS13" s="17">
        <f t="shared" si="14"/>
        <v>0.99792024300000004</v>
      </c>
      <c r="BV13" t="s">
        <v>370</v>
      </c>
      <c r="BW13" t="s">
        <v>237</v>
      </c>
      <c r="BX13">
        <v>0.206148</v>
      </c>
      <c r="CA13" s="30" t="s">
        <v>916</v>
      </c>
      <c r="CB13" s="14">
        <f>[1]!FechaTR($I$1,CA13)</f>
        <v>44655</v>
      </c>
      <c r="CC13" s="16">
        <f t="shared" si="5"/>
        <v>44655</v>
      </c>
      <c r="CD13" s="17">
        <f t="shared" si="15"/>
        <v>0.206148</v>
      </c>
      <c r="CL13" s="1"/>
      <c r="CM13" s="14">
        <f>[1]!FechaTR($I$1,CL13)</f>
        <v>0</v>
      </c>
      <c r="CN13" s="16">
        <f t="shared" si="6"/>
        <v>0</v>
      </c>
      <c r="CO13" s="17">
        <f t="shared" si="16"/>
        <v>0</v>
      </c>
      <c r="CW13" s="1"/>
      <c r="CX13" s="14">
        <f>[1]!FechaTR($I$1,CW13)</f>
        <v>0</v>
      </c>
      <c r="CY13" s="16">
        <f t="shared" si="7"/>
        <v>0</v>
      </c>
      <c r="CZ13" s="17">
        <f t="shared" si="17"/>
        <v>0</v>
      </c>
      <c r="DC13" t="s">
        <v>765</v>
      </c>
      <c r="DD13" t="s">
        <v>234</v>
      </c>
      <c r="DE13">
        <v>0.99917032699999997</v>
      </c>
      <c r="DH13" s="30" t="s">
        <v>916</v>
      </c>
      <c r="DI13" s="14">
        <f>[1]!FechaTR($I$1,DH13)</f>
        <v>44655</v>
      </c>
      <c r="DJ13" s="16">
        <f t="shared" si="8"/>
        <v>44655</v>
      </c>
      <c r="DK13" s="17">
        <f t="shared" si="19"/>
        <v>0.99917032699999997</v>
      </c>
      <c r="DN13" t="s">
        <v>765</v>
      </c>
      <c r="DO13" t="s">
        <v>237</v>
      </c>
      <c r="DP13">
        <v>8.2136000000000001E-2</v>
      </c>
      <c r="DS13" s="30" t="s">
        <v>916</v>
      </c>
      <c r="DT13" s="14">
        <f>[1]!FechaTR($I$1,DS13)</f>
        <v>44655</v>
      </c>
      <c r="DU13" s="16">
        <f t="shared" si="9"/>
        <v>44655</v>
      </c>
      <c r="DV13" s="17">
        <f t="shared" si="18"/>
        <v>8.2136000000000001E-2</v>
      </c>
    </row>
    <row r="14" spans="1:126" x14ac:dyDescent="0.25">
      <c r="A14" s="11"/>
      <c r="B14" s="13" t="s">
        <v>264</v>
      </c>
      <c r="C14" s="11">
        <v>0.11515099999999999</v>
      </c>
      <c r="D14" s="11"/>
      <c r="E14" s="13" t="s">
        <v>315</v>
      </c>
      <c r="F14" s="11">
        <v>0.19271099999999999</v>
      </c>
      <c r="G14" s="11"/>
      <c r="H14" s="13" t="s">
        <v>367</v>
      </c>
      <c r="I14" s="11">
        <v>0.17594499999999999</v>
      </c>
      <c r="J14" s="11"/>
      <c r="K14" s="13" t="s">
        <v>640</v>
      </c>
      <c r="L14" s="11">
        <v>0.19460000000000002</v>
      </c>
      <c r="M14" s="11"/>
      <c r="N14" s="13" t="s">
        <v>762</v>
      </c>
      <c r="O14" s="11">
        <v>6.7735000000000004E-2</v>
      </c>
      <c r="R14" t="s">
        <v>268</v>
      </c>
      <c r="S14" t="s">
        <v>234</v>
      </c>
      <c r="T14">
        <v>0.99809350200000002</v>
      </c>
      <c r="W14" s="30" t="s">
        <v>917</v>
      </c>
      <c r="X14" s="14">
        <f>[1]!FechaTR($I$1,W14)</f>
        <v>44746</v>
      </c>
      <c r="Y14" s="16">
        <f t="shared" si="0"/>
        <v>44746</v>
      </c>
      <c r="Z14" s="17">
        <f t="shared" si="10"/>
        <v>0.99809350200000002</v>
      </c>
      <c r="AC14" t="s">
        <v>268</v>
      </c>
      <c r="AD14" t="s">
        <v>237</v>
      </c>
      <c r="AE14">
        <v>0.15120700000000001</v>
      </c>
      <c r="AH14" s="30" t="s">
        <v>917</v>
      </c>
      <c r="AI14" s="14">
        <f>[1]!FechaTR($I$1,AH14)</f>
        <v>44746</v>
      </c>
      <c r="AJ14" s="16">
        <f t="shared" si="1"/>
        <v>44746</v>
      </c>
      <c r="AK14" s="17">
        <f t="shared" si="11"/>
        <v>0.15120700000000001</v>
      </c>
      <c r="AN14" s="6"/>
      <c r="AO14" t="s">
        <v>319</v>
      </c>
      <c r="AP14" t="s">
        <v>234</v>
      </c>
      <c r="AQ14">
        <v>0.99726125499999996</v>
      </c>
      <c r="AT14" s="30" t="s">
        <v>917</v>
      </c>
      <c r="AU14" s="14">
        <f>[1]!FechaTR($I$1,AT14)</f>
        <v>44746</v>
      </c>
      <c r="AV14" s="16">
        <f t="shared" si="2"/>
        <v>44746</v>
      </c>
      <c r="AW14" s="17">
        <f t="shared" si="12"/>
        <v>0.99726125499999996</v>
      </c>
      <c r="AZ14" t="s">
        <v>319</v>
      </c>
      <c r="BA14" t="s">
        <v>237</v>
      </c>
      <c r="BB14">
        <v>0.21737600000000001</v>
      </c>
      <c r="BE14" s="30" t="s">
        <v>917</v>
      </c>
      <c r="BF14" s="14">
        <f>[1]!FechaTR($I$1,BE14)</f>
        <v>44746</v>
      </c>
      <c r="BG14" s="16">
        <f t="shared" si="3"/>
        <v>44746</v>
      </c>
      <c r="BH14" s="17">
        <f t="shared" si="13"/>
        <v>0.21737600000000001</v>
      </c>
      <c r="BK14" t="s">
        <v>371</v>
      </c>
      <c r="BL14" t="s">
        <v>234</v>
      </c>
      <c r="BM14">
        <v>0.99724165600000003</v>
      </c>
      <c r="BN14">
        <v>0.99709577400000005</v>
      </c>
      <c r="BP14" s="30" t="s">
        <v>917</v>
      </c>
      <c r="BQ14" s="14">
        <f>[1]!FechaTR($I$1,BP14)</f>
        <v>44746</v>
      </c>
      <c r="BR14" s="16">
        <f t="shared" si="4"/>
        <v>44746</v>
      </c>
      <c r="BS14" s="17">
        <f t="shared" si="14"/>
        <v>0.99724165600000003</v>
      </c>
      <c r="BV14" t="s">
        <v>371</v>
      </c>
      <c r="BW14" t="s">
        <v>237</v>
      </c>
      <c r="BX14">
        <v>0.21893499999999999</v>
      </c>
      <c r="CA14" s="30" t="s">
        <v>917</v>
      </c>
      <c r="CB14" s="14">
        <f>[1]!FechaTR($I$1,CA14)</f>
        <v>44746</v>
      </c>
      <c r="CC14" s="16">
        <f t="shared" si="5"/>
        <v>44746</v>
      </c>
      <c r="CD14" s="17">
        <f t="shared" si="15"/>
        <v>0.21893499999999999</v>
      </c>
      <c r="CL14" s="1"/>
      <c r="CM14" s="14">
        <f>[1]!FechaTR($I$1,CL14)</f>
        <v>0</v>
      </c>
      <c r="CN14" s="16">
        <f t="shared" si="6"/>
        <v>0</v>
      </c>
      <c r="CO14" s="17">
        <f t="shared" si="16"/>
        <v>0</v>
      </c>
      <c r="CW14" s="1"/>
      <c r="CX14" s="14">
        <f>[1]!FechaTR($I$1,CW14)</f>
        <v>0</v>
      </c>
      <c r="CY14" s="16">
        <f t="shared" si="7"/>
        <v>0</v>
      </c>
      <c r="CZ14" s="17">
        <f t="shared" si="17"/>
        <v>0</v>
      </c>
      <c r="DC14" t="s">
        <v>766</v>
      </c>
      <c r="DD14" t="s">
        <v>234</v>
      </c>
      <c r="DE14">
        <v>0.99885827100000002</v>
      </c>
      <c r="DH14" s="30" t="s">
        <v>917</v>
      </c>
      <c r="DI14" s="14">
        <f>[1]!FechaTR($I$1,DH14)</f>
        <v>44746</v>
      </c>
      <c r="DJ14" s="16">
        <f t="shared" si="8"/>
        <v>44746</v>
      </c>
      <c r="DK14" s="17">
        <f t="shared" si="19"/>
        <v>0.99885827100000002</v>
      </c>
      <c r="DN14" t="s">
        <v>766</v>
      </c>
      <c r="DO14" t="s">
        <v>237</v>
      </c>
      <c r="DP14">
        <v>9.0490000000000001E-2</v>
      </c>
      <c r="DS14" s="30" t="s">
        <v>917</v>
      </c>
      <c r="DT14" s="14">
        <f>[1]!FechaTR($I$1,DS14)</f>
        <v>44746</v>
      </c>
      <c r="DU14" s="16">
        <f t="shared" si="9"/>
        <v>44746</v>
      </c>
      <c r="DV14" s="17">
        <f t="shared" si="18"/>
        <v>9.0490000000000001E-2</v>
      </c>
    </row>
    <row r="15" spans="1:126" x14ac:dyDescent="0.25">
      <c r="A15" s="11"/>
      <c r="B15" s="13" t="s">
        <v>265</v>
      </c>
      <c r="C15" s="11">
        <v>0.119449</v>
      </c>
      <c r="D15" s="11"/>
      <c r="E15" s="13" t="s">
        <v>316</v>
      </c>
      <c r="F15" s="11">
        <v>0.183806</v>
      </c>
      <c r="G15" s="11"/>
      <c r="H15" s="13" t="s">
        <v>368</v>
      </c>
      <c r="I15" s="11">
        <v>0.18385299999999999</v>
      </c>
      <c r="J15" s="11"/>
      <c r="K15" s="13" t="s">
        <v>641</v>
      </c>
      <c r="L15" s="11">
        <v>0.23470000000000002</v>
      </c>
      <c r="M15" s="11"/>
      <c r="N15" s="13" t="s">
        <v>763</v>
      </c>
      <c r="O15" s="11">
        <v>7.2765999999999997E-2</v>
      </c>
      <c r="R15" t="s">
        <v>269</v>
      </c>
      <c r="S15" t="s">
        <v>234</v>
      </c>
      <c r="T15">
        <v>0.99749252499999996</v>
      </c>
      <c r="W15" s="30" t="s">
        <v>918</v>
      </c>
      <c r="X15" s="14">
        <f>[1]!FechaTR($I$1,W15)</f>
        <v>44837</v>
      </c>
      <c r="Y15" s="16">
        <f t="shared" si="0"/>
        <v>44837</v>
      </c>
      <c r="Z15" s="17">
        <f t="shared" si="10"/>
        <v>0.99749252499999996</v>
      </c>
      <c r="AC15" t="s">
        <v>269</v>
      </c>
      <c r="AD15" t="s">
        <v>237</v>
      </c>
      <c r="AE15">
        <v>0.16644999999999999</v>
      </c>
      <c r="AH15" s="30" t="s">
        <v>918</v>
      </c>
      <c r="AI15" s="14">
        <f>[1]!FechaTR($I$1,AH15)</f>
        <v>44837</v>
      </c>
      <c r="AJ15" s="16">
        <f t="shared" si="1"/>
        <v>44837</v>
      </c>
      <c r="AK15" s="17">
        <f t="shared" si="11"/>
        <v>0.16644999999999999</v>
      </c>
      <c r="AN15" s="6"/>
      <c r="AO15" t="s">
        <v>320</v>
      </c>
      <c r="AP15" t="s">
        <v>234</v>
      </c>
      <c r="AQ15">
        <v>0.99649657400000002</v>
      </c>
      <c r="AT15" s="30" t="s">
        <v>918</v>
      </c>
      <c r="AU15" s="14">
        <f>[1]!FechaTR($I$1,AT15)</f>
        <v>44837</v>
      </c>
      <c r="AV15" s="16">
        <f t="shared" si="2"/>
        <v>44837</v>
      </c>
      <c r="AW15" s="17">
        <f t="shared" si="12"/>
        <v>0.99649657400000002</v>
      </c>
      <c r="AZ15" t="s">
        <v>320</v>
      </c>
      <c r="BA15" t="s">
        <v>237</v>
      </c>
      <c r="BB15">
        <v>0.23275599999999999</v>
      </c>
      <c r="BE15" s="30" t="s">
        <v>918</v>
      </c>
      <c r="BF15" s="14">
        <f>[1]!FechaTR($I$1,BE15)</f>
        <v>44837</v>
      </c>
      <c r="BG15" s="16">
        <f t="shared" si="3"/>
        <v>44837</v>
      </c>
      <c r="BH15" s="17">
        <f t="shared" si="13"/>
        <v>0.23275599999999999</v>
      </c>
      <c r="BK15" t="s">
        <v>372</v>
      </c>
      <c r="BL15" t="s">
        <v>234</v>
      </c>
      <c r="BM15">
        <v>0.99644535199999995</v>
      </c>
      <c r="BN15">
        <v>0.99658070099999996</v>
      </c>
      <c r="BP15" s="30" t="s">
        <v>918</v>
      </c>
      <c r="BQ15" s="14">
        <f>[1]!FechaTR($I$1,BP15)</f>
        <v>44837</v>
      </c>
      <c r="BR15" s="16">
        <f t="shared" si="4"/>
        <v>44837</v>
      </c>
      <c r="BS15" s="17">
        <f t="shared" si="14"/>
        <v>0.99644535199999995</v>
      </c>
      <c r="BV15" t="s">
        <v>372</v>
      </c>
      <c r="BW15" t="s">
        <v>237</v>
      </c>
      <c r="BX15">
        <v>0.23616899999999999</v>
      </c>
      <c r="CA15" s="30" t="s">
        <v>918</v>
      </c>
      <c r="CB15" s="14">
        <f>[1]!FechaTR($I$1,CA15)</f>
        <v>44837</v>
      </c>
      <c r="CC15" s="16">
        <f t="shared" si="5"/>
        <v>44837</v>
      </c>
      <c r="CD15" s="17">
        <f t="shared" si="15"/>
        <v>0.23616899999999999</v>
      </c>
      <c r="CL15" s="1"/>
      <c r="CM15" s="14">
        <f>[1]!FechaTR($I$1,CL15)</f>
        <v>0</v>
      </c>
      <c r="CN15" s="16">
        <f t="shared" si="6"/>
        <v>0</v>
      </c>
      <c r="CO15" s="17">
        <f t="shared" si="16"/>
        <v>0</v>
      </c>
      <c r="CW15" s="1"/>
      <c r="CX15" s="14">
        <f>[1]!FechaTR($I$1,CW15)</f>
        <v>0</v>
      </c>
      <c r="CY15" s="16">
        <f t="shared" si="7"/>
        <v>0</v>
      </c>
      <c r="CZ15" s="17">
        <f t="shared" si="17"/>
        <v>0</v>
      </c>
      <c r="DC15" t="s">
        <v>767</v>
      </c>
      <c r="DD15" t="s">
        <v>234</v>
      </c>
      <c r="DE15">
        <v>0.998455125</v>
      </c>
      <c r="DH15" s="30" t="s">
        <v>918</v>
      </c>
      <c r="DI15" s="14">
        <f>[1]!FechaTR($I$1,DH15)</f>
        <v>44837</v>
      </c>
      <c r="DJ15" s="16">
        <f t="shared" si="8"/>
        <v>44837</v>
      </c>
      <c r="DK15" s="17">
        <f t="shared" si="19"/>
        <v>0.998455125</v>
      </c>
      <c r="DN15" t="s">
        <v>767</v>
      </c>
      <c r="DO15" t="s">
        <v>237</v>
      </c>
      <c r="DP15">
        <v>0.102469</v>
      </c>
      <c r="DS15" s="30" t="s">
        <v>918</v>
      </c>
      <c r="DT15" s="14">
        <f>[1]!FechaTR($I$1,DS15)</f>
        <v>44837</v>
      </c>
      <c r="DU15" s="16">
        <f t="shared" si="9"/>
        <v>44837</v>
      </c>
      <c r="DV15" s="17">
        <f t="shared" si="18"/>
        <v>0.102469</v>
      </c>
    </row>
    <row r="16" spans="1:126" x14ac:dyDescent="0.25">
      <c r="A16" s="11"/>
      <c r="B16" s="13" t="s">
        <v>266</v>
      </c>
      <c r="C16" s="11">
        <v>0.12914799999999999</v>
      </c>
      <c r="D16" s="11"/>
      <c r="E16" s="13" t="s">
        <v>317</v>
      </c>
      <c r="F16" s="11">
        <v>0.19396099999999999</v>
      </c>
      <c r="G16" s="11"/>
      <c r="H16" s="13" t="s">
        <v>369</v>
      </c>
      <c r="I16" s="11">
        <v>0.18945499999999998</v>
      </c>
      <c r="J16" s="11"/>
      <c r="K16" s="13" t="s">
        <v>642</v>
      </c>
      <c r="L16" s="11">
        <v>0.27510000000000001</v>
      </c>
      <c r="M16" s="11"/>
      <c r="N16" s="13" t="s">
        <v>764</v>
      </c>
      <c r="O16" s="11">
        <v>7.5839999999999991E-2</v>
      </c>
      <c r="R16" t="s">
        <v>270</v>
      </c>
      <c r="S16" t="s">
        <v>234</v>
      </c>
      <c r="T16">
        <v>0.99665987499999997</v>
      </c>
      <c r="W16" s="30" t="s">
        <v>919</v>
      </c>
      <c r="X16" s="14">
        <f>[1]!FechaTR($I$1,W16)</f>
        <v>44928</v>
      </c>
      <c r="Y16" s="16">
        <f t="shared" si="0"/>
        <v>44928</v>
      </c>
      <c r="Z16" s="17">
        <f t="shared" si="10"/>
        <v>0.99665987499999997</v>
      </c>
      <c r="AC16" t="s">
        <v>270</v>
      </c>
      <c r="AD16" t="s">
        <v>237</v>
      </c>
      <c r="AE16">
        <v>0.19010099999999999</v>
      </c>
      <c r="AH16" s="30" t="s">
        <v>919</v>
      </c>
      <c r="AI16" s="14">
        <f>[1]!FechaTR($I$1,AH16)</f>
        <v>44928</v>
      </c>
      <c r="AJ16" s="16">
        <f t="shared" si="1"/>
        <v>44928</v>
      </c>
      <c r="AK16" s="17">
        <f t="shared" si="11"/>
        <v>0.19010099999999999</v>
      </c>
      <c r="AN16" s="6"/>
      <c r="AO16" t="s">
        <v>321</v>
      </c>
      <c r="AP16" t="s">
        <v>234</v>
      </c>
      <c r="AQ16">
        <v>0.99551050100000005</v>
      </c>
      <c r="AT16" s="30" t="s">
        <v>919</v>
      </c>
      <c r="AU16" s="14">
        <f>[1]!FechaTR($I$1,AT16)</f>
        <v>44928</v>
      </c>
      <c r="AV16" s="16">
        <f t="shared" si="2"/>
        <v>44928</v>
      </c>
      <c r="AW16" s="17">
        <f t="shared" si="12"/>
        <v>0.99551050100000005</v>
      </c>
      <c r="AZ16" t="s">
        <v>321</v>
      </c>
      <c r="BA16" t="s">
        <v>237</v>
      </c>
      <c r="BB16">
        <v>0.255747</v>
      </c>
      <c r="BE16" s="30" t="s">
        <v>919</v>
      </c>
      <c r="BF16" s="14">
        <f>[1]!FechaTR($I$1,BE16)</f>
        <v>44928</v>
      </c>
      <c r="BG16" s="16">
        <f t="shared" si="3"/>
        <v>44928</v>
      </c>
      <c r="BH16" s="17">
        <f t="shared" si="13"/>
        <v>0.255747</v>
      </c>
      <c r="BK16" t="s">
        <v>373</v>
      </c>
      <c r="BL16" t="s">
        <v>234</v>
      </c>
      <c r="BM16">
        <v>0.995437236</v>
      </c>
      <c r="BN16">
        <v>0.99601862399999996</v>
      </c>
      <c r="BP16" s="30" t="s">
        <v>919</v>
      </c>
      <c r="BQ16" s="14">
        <f>[1]!FechaTR($I$1,BP16)</f>
        <v>44928</v>
      </c>
      <c r="BR16" s="16">
        <f t="shared" si="4"/>
        <v>44928</v>
      </c>
      <c r="BS16" s="17">
        <f t="shared" si="14"/>
        <v>0.995437236</v>
      </c>
      <c r="BV16" t="s">
        <v>373</v>
      </c>
      <c r="BW16" t="s">
        <v>237</v>
      </c>
      <c r="BX16">
        <v>0.259936</v>
      </c>
      <c r="CA16" s="30" t="s">
        <v>919</v>
      </c>
      <c r="CB16" s="14">
        <f>[1]!FechaTR($I$1,CA16)</f>
        <v>44928</v>
      </c>
      <c r="CC16" s="16">
        <f t="shared" si="5"/>
        <v>44928</v>
      </c>
      <c r="CD16" s="17">
        <f t="shared" si="15"/>
        <v>0.259936</v>
      </c>
      <c r="CL16" s="1"/>
      <c r="CM16" s="14">
        <f>[1]!FechaTR($I$1,CL16)</f>
        <v>0</v>
      </c>
      <c r="CN16" s="16">
        <f t="shared" si="6"/>
        <v>0</v>
      </c>
      <c r="CO16" s="17">
        <f t="shared" si="16"/>
        <v>0</v>
      </c>
      <c r="CW16" s="1"/>
      <c r="CX16" s="14">
        <f>[1]!FechaTR($I$1,CW16)</f>
        <v>0</v>
      </c>
      <c r="CY16" s="16">
        <f t="shared" si="7"/>
        <v>0</v>
      </c>
      <c r="CZ16" s="17">
        <f t="shared" si="17"/>
        <v>0</v>
      </c>
      <c r="DC16" t="s">
        <v>768</v>
      </c>
      <c r="DD16" t="s">
        <v>234</v>
      </c>
      <c r="DE16">
        <v>0.99784029299999999</v>
      </c>
      <c r="DH16" s="30" t="s">
        <v>919</v>
      </c>
      <c r="DI16" s="14">
        <f>[1]!FechaTR($I$1,DH16)</f>
        <v>44928</v>
      </c>
      <c r="DJ16" s="16">
        <f t="shared" si="8"/>
        <v>44928</v>
      </c>
      <c r="DK16" s="17">
        <f t="shared" si="19"/>
        <v>0.99784029299999999</v>
      </c>
      <c r="DN16" t="s">
        <v>768</v>
      </c>
      <c r="DO16" t="s">
        <v>237</v>
      </c>
      <c r="DP16">
        <v>0.122804</v>
      </c>
      <c r="DS16" s="30" t="s">
        <v>919</v>
      </c>
      <c r="DT16" s="14">
        <f>[1]!FechaTR($I$1,DS16)</f>
        <v>44928</v>
      </c>
      <c r="DU16" s="16">
        <f t="shared" si="9"/>
        <v>44928</v>
      </c>
      <c r="DV16" s="17">
        <f t="shared" si="18"/>
        <v>0.122804</v>
      </c>
    </row>
    <row r="17" spans="1:126" x14ac:dyDescent="0.25">
      <c r="A17" s="11"/>
      <c r="B17" s="13" t="s">
        <v>267</v>
      </c>
      <c r="C17" s="11">
        <v>0.14097199999999999</v>
      </c>
      <c r="D17" s="11"/>
      <c r="E17" s="13" t="s">
        <v>318</v>
      </c>
      <c r="F17" s="11">
        <v>0.21238299999999999</v>
      </c>
      <c r="G17" s="11"/>
      <c r="H17" s="13" t="s">
        <v>370</v>
      </c>
      <c r="I17" s="11">
        <v>0.19823299999999999</v>
      </c>
      <c r="J17" s="11"/>
      <c r="K17" s="13" t="s">
        <v>643</v>
      </c>
      <c r="L17" s="11">
        <v>0.316</v>
      </c>
      <c r="M17" s="11"/>
      <c r="N17" s="13" t="s">
        <v>765</v>
      </c>
      <c r="O17" s="11">
        <v>8.0897999999999998E-2</v>
      </c>
      <c r="R17" t="s">
        <v>271</v>
      </c>
      <c r="S17" t="s">
        <v>234</v>
      </c>
      <c r="T17">
        <v>0.995558049</v>
      </c>
      <c r="W17" s="30" t="s">
        <v>920</v>
      </c>
      <c r="X17" s="14">
        <f>[1]!FechaTR($I$1,W17)</f>
        <v>45019</v>
      </c>
      <c r="Y17" s="16">
        <f t="shared" si="0"/>
        <v>45019</v>
      </c>
      <c r="Z17" s="17">
        <f t="shared" si="10"/>
        <v>0.995558049</v>
      </c>
      <c r="AC17" t="s">
        <v>271</v>
      </c>
      <c r="AD17" t="s">
        <v>237</v>
      </c>
      <c r="AE17">
        <v>0.22192700000000001</v>
      </c>
      <c r="AH17" s="30" t="s">
        <v>920</v>
      </c>
      <c r="AI17" s="14">
        <f>[1]!FechaTR($I$1,AH17)</f>
        <v>45019</v>
      </c>
      <c r="AJ17" s="16">
        <f t="shared" si="1"/>
        <v>45019</v>
      </c>
      <c r="AK17" s="17">
        <f t="shared" si="11"/>
        <v>0.22192700000000001</v>
      </c>
      <c r="AN17" s="6"/>
      <c r="AO17" t="s">
        <v>322</v>
      </c>
      <c r="AP17" t="s">
        <v>234</v>
      </c>
      <c r="AQ17">
        <v>0.99423149700000002</v>
      </c>
      <c r="AT17" s="30" t="s">
        <v>920</v>
      </c>
      <c r="AU17" s="14">
        <f>[1]!FechaTR($I$1,AT17)</f>
        <v>45019</v>
      </c>
      <c r="AV17" s="16">
        <f t="shared" si="2"/>
        <v>45019</v>
      </c>
      <c r="AW17" s="17">
        <f t="shared" si="12"/>
        <v>0.99423149700000002</v>
      </c>
      <c r="AZ17" t="s">
        <v>322</v>
      </c>
      <c r="BA17" t="s">
        <v>237</v>
      </c>
      <c r="BB17">
        <v>0.28849200000000003</v>
      </c>
      <c r="BE17" s="30" t="s">
        <v>920</v>
      </c>
      <c r="BF17" s="14">
        <f>[1]!FechaTR($I$1,BE17)</f>
        <v>45019</v>
      </c>
      <c r="BG17" s="16">
        <f t="shared" si="3"/>
        <v>45019</v>
      </c>
      <c r="BH17" s="17">
        <f t="shared" si="13"/>
        <v>0.28849200000000003</v>
      </c>
      <c r="BK17" t="s">
        <v>374</v>
      </c>
      <c r="BL17" t="s">
        <v>234</v>
      </c>
      <c r="BM17">
        <v>0.99413409500000005</v>
      </c>
      <c r="BN17">
        <v>0.99539311500000005</v>
      </c>
      <c r="BP17" s="30" t="s">
        <v>920</v>
      </c>
      <c r="BQ17" s="14">
        <f>[1]!FechaTR($I$1,BP17)</f>
        <v>45019</v>
      </c>
      <c r="BR17" s="16">
        <f t="shared" si="4"/>
        <v>45019</v>
      </c>
      <c r="BS17" s="17">
        <f t="shared" si="14"/>
        <v>0.99413409500000005</v>
      </c>
      <c r="BV17" t="s">
        <v>374</v>
      </c>
      <c r="BW17" t="s">
        <v>237</v>
      </c>
      <c r="BX17">
        <v>0.29338399999999998</v>
      </c>
      <c r="CA17" s="30" t="s">
        <v>920</v>
      </c>
      <c r="CB17" s="14">
        <f>[1]!FechaTR($I$1,CA17)</f>
        <v>45019</v>
      </c>
      <c r="CC17" s="16">
        <f t="shared" si="5"/>
        <v>45019</v>
      </c>
      <c r="CD17" s="17">
        <f t="shared" si="15"/>
        <v>0.29338399999999998</v>
      </c>
      <c r="CL17" s="1"/>
      <c r="CM17" s="14">
        <f>[1]!FechaTR($I$1,CL17)</f>
        <v>0</v>
      </c>
      <c r="CN17" s="16">
        <f t="shared" si="6"/>
        <v>0</v>
      </c>
      <c r="CO17" s="17">
        <f t="shared" si="16"/>
        <v>0</v>
      </c>
      <c r="CW17" s="1"/>
      <c r="CX17" s="14">
        <f>[1]!FechaTR($I$1,CW17)</f>
        <v>0</v>
      </c>
      <c r="CY17" s="16">
        <f t="shared" si="7"/>
        <v>0</v>
      </c>
      <c r="CZ17" s="17">
        <f t="shared" si="17"/>
        <v>0</v>
      </c>
      <c r="DC17" t="s">
        <v>769</v>
      </c>
      <c r="DD17" t="s">
        <v>234</v>
      </c>
      <c r="DE17">
        <v>0.99698967900000002</v>
      </c>
      <c r="DH17" s="30" t="s">
        <v>920</v>
      </c>
      <c r="DI17" s="14">
        <f>[1]!FechaTR($I$1,DH17)</f>
        <v>45019</v>
      </c>
      <c r="DJ17" s="16">
        <f t="shared" si="8"/>
        <v>45019</v>
      </c>
      <c r="DK17" s="17">
        <f t="shared" si="19"/>
        <v>0.99698967900000002</v>
      </c>
      <c r="DN17" t="s">
        <v>769</v>
      </c>
      <c r="DO17" t="s">
        <v>237</v>
      </c>
      <c r="DP17">
        <v>0.15023900000000001</v>
      </c>
      <c r="DS17" s="30" t="s">
        <v>920</v>
      </c>
      <c r="DT17" s="14">
        <f>[1]!FechaTR($I$1,DS17)</f>
        <v>45019</v>
      </c>
      <c r="DU17" s="16">
        <f t="shared" si="9"/>
        <v>45019</v>
      </c>
      <c r="DV17" s="17">
        <f t="shared" si="18"/>
        <v>0.15023900000000001</v>
      </c>
    </row>
    <row r="18" spans="1:126" x14ac:dyDescent="0.25">
      <c r="A18" s="11"/>
      <c r="B18" s="13" t="s">
        <v>268</v>
      </c>
      <c r="C18" s="11">
        <v>0.14999799999999999</v>
      </c>
      <c r="D18" s="11"/>
      <c r="E18" s="13" t="s">
        <v>319</v>
      </c>
      <c r="F18" s="11">
        <v>0.21810399999999999</v>
      </c>
      <c r="G18" s="11"/>
      <c r="H18" s="13" t="s">
        <v>371</v>
      </c>
      <c r="I18" s="11">
        <v>0.21164999999999998</v>
      </c>
      <c r="J18" s="11"/>
      <c r="K18" s="13" t="s">
        <v>644</v>
      </c>
      <c r="L18" s="11">
        <v>0.35589999999999999</v>
      </c>
      <c r="M18" s="11"/>
      <c r="N18" s="13" t="s">
        <v>766</v>
      </c>
      <c r="O18" s="11">
        <v>8.8987999999999998E-2</v>
      </c>
      <c r="R18" t="s">
        <v>272</v>
      </c>
      <c r="S18" t="s">
        <v>234</v>
      </c>
      <c r="T18">
        <v>0.99408928299999999</v>
      </c>
      <c r="W18" s="30" t="s">
        <v>921</v>
      </c>
      <c r="X18" s="14">
        <f>[1]!FechaTR($I$1,W18)</f>
        <v>45110</v>
      </c>
      <c r="Y18" s="16">
        <f t="shared" si="0"/>
        <v>45110</v>
      </c>
      <c r="Z18" s="17">
        <f t="shared" si="10"/>
        <v>0.99408928299999999</v>
      </c>
      <c r="AC18" t="s">
        <v>272</v>
      </c>
      <c r="AD18" t="s">
        <v>237</v>
      </c>
      <c r="AE18">
        <v>0.26294400000000001</v>
      </c>
      <c r="AH18" s="30" t="s">
        <v>921</v>
      </c>
      <c r="AI18" s="14">
        <f>[1]!FechaTR($I$1,AH18)</f>
        <v>45110</v>
      </c>
      <c r="AJ18" s="16">
        <f t="shared" si="1"/>
        <v>45110</v>
      </c>
      <c r="AK18" s="17">
        <f t="shared" si="11"/>
        <v>0.26294400000000001</v>
      </c>
      <c r="AN18" s="6"/>
      <c r="AO18" t="s">
        <v>323</v>
      </c>
      <c r="AP18" t="s">
        <v>234</v>
      </c>
      <c r="AQ18">
        <v>0.99265742599999995</v>
      </c>
      <c r="AT18" s="30" t="s">
        <v>921</v>
      </c>
      <c r="AU18" s="14">
        <f>[1]!FechaTR($I$1,AT18)</f>
        <v>45110</v>
      </c>
      <c r="AV18" s="16">
        <f t="shared" si="2"/>
        <v>45110</v>
      </c>
      <c r="AW18" s="17">
        <f t="shared" si="12"/>
        <v>0.99265742599999995</v>
      </c>
      <c r="AZ18" t="s">
        <v>323</v>
      </c>
      <c r="BA18" t="s">
        <v>237</v>
      </c>
      <c r="BB18">
        <v>0.32698100000000002</v>
      </c>
      <c r="BE18" s="30" t="s">
        <v>921</v>
      </c>
      <c r="BF18" s="14">
        <f>[1]!FechaTR($I$1,BE18)</f>
        <v>45110</v>
      </c>
      <c r="BG18" s="16">
        <f t="shared" si="3"/>
        <v>45110</v>
      </c>
      <c r="BH18" s="17">
        <f t="shared" si="13"/>
        <v>0.32698100000000002</v>
      </c>
      <c r="BK18" t="s">
        <v>375</v>
      </c>
      <c r="BL18" t="s">
        <v>234</v>
      </c>
      <c r="BM18">
        <v>0.99249270899999997</v>
      </c>
      <c r="BN18">
        <v>0.99465303699999996</v>
      </c>
      <c r="BP18" s="30" t="s">
        <v>921</v>
      </c>
      <c r="BQ18" s="14">
        <f>[1]!FechaTR($I$1,BP18)</f>
        <v>45110</v>
      </c>
      <c r="BR18" s="16">
        <f t="shared" si="4"/>
        <v>45110</v>
      </c>
      <c r="BS18" s="17">
        <f t="shared" si="14"/>
        <v>0.99249270899999997</v>
      </c>
      <c r="BV18" t="s">
        <v>375</v>
      </c>
      <c r="BW18" t="s">
        <v>237</v>
      </c>
      <c r="BX18">
        <v>0.33435599999999999</v>
      </c>
      <c r="CA18" s="30" t="s">
        <v>921</v>
      </c>
      <c r="CB18" s="14">
        <f>[1]!FechaTR($I$1,CA18)</f>
        <v>45110</v>
      </c>
      <c r="CC18" s="16">
        <f t="shared" si="5"/>
        <v>45110</v>
      </c>
      <c r="CD18" s="17">
        <f t="shared" si="15"/>
        <v>0.33435599999999999</v>
      </c>
      <c r="CL18" s="1"/>
      <c r="CM18" s="14">
        <f>[1]!FechaTR($I$1,CL18)</f>
        <v>0</v>
      </c>
      <c r="CN18" s="16">
        <f t="shared" si="6"/>
        <v>0</v>
      </c>
      <c r="CO18" s="17">
        <f t="shared" si="16"/>
        <v>0</v>
      </c>
      <c r="CW18" s="1"/>
      <c r="CX18" s="14">
        <f>[1]!FechaTR($I$1,CW18)</f>
        <v>0</v>
      </c>
      <c r="CY18" s="16">
        <f t="shared" si="7"/>
        <v>0</v>
      </c>
      <c r="CZ18" s="17">
        <f t="shared" si="17"/>
        <v>0</v>
      </c>
      <c r="DC18" t="s">
        <v>770</v>
      </c>
      <c r="DD18" t="s">
        <v>234</v>
      </c>
      <c r="DE18">
        <v>0.99579547599999996</v>
      </c>
      <c r="DH18" s="30" t="s">
        <v>921</v>
      </c>
      <c r="DI18" s="14">
        <f>[1]!FechaTR($I$1,DH18)</f>
        <v>45110</v>
      </c>
      <c r="DJ18" s="16">
        <f t="shared" si="8"/>
        <v>45110</v>
      </c>
      <c r="DK18" s="17">
        <f t="shared" si="19"/>
        <v>0.99579547599999996</v>
      </c>
      <c r="DN18" t="s">
        <v>770</v>
      </c>
      <c r="DO18" t="s">
        <v>237</v>
      </c>
      <c r="DP18">
        <v>0.186811</v>
      </c>
      <c r="DS18" s="30" t="s">
        <v>921</v>
      </c>
      <c r="DT18" s="14">
        <f>[1]!FechaTR($I$1,DS18)</f>
        <v>45110</v>
      </c>
      <c r="DU18" s="16">
        <f t="shared" si="9"/>
        <v>45110</v>
      </c>
      <c r="DV18" s="17">
        <f t="shared" si="18"/>
        <v>0.186811</v>
      </c>
    </row>
    <row r="19" spans="1:126" x14ac:dyDescent="0.25">
      <c r="A19" s="11"/>
      <c r="B19" s="13" t="s">
        <v>269</v>
      </c>
      <c r="C19" s="11">
        <v>0.16658199999999998</v>
      </c>
      <c r="D19" s="11"/>
      <c r="E19" s="13" t="s">
        <v>320</v>
      </c>
      <c r="F19" s="11">
        <v>0.23288399999999998</v>
      </c>
      <c r="G19" s="11"/>
      <c r="H19" s="13" t="s">
        <v>372</v>
      </c>
      <c r="I19" s="11">
        <v>0.22973099999999999</v>
      </c>
      <c r="J19" s="11"/>
      <c r="K19" s="13" t="s">
        <v>645</v>
      </c>
      <c r="L19" s="11">
        <v>0.3977</v>
      </c>
      <c r="M19" s="11"/>
      <c r="N19" s="13" t="s">
        <v>767</v>
      </c>
      <c r="O19" s="11">
        <v>0.10111299999999999</v>
      </c>
      <c r="R19" t="s">
        <v>273</v>
      </c>
      <c r="S19" t="s">
        <v>234</v>
      </c>
      <c r="T19">
        <v>0.99223971399999999</v>
      </c>
      <c r="W19" s="30" t="s">
        <v>922</v>
      </c>
      <c r="X19" s="14">
        <f>[1]!FechaTR($I$1,W19)</f>
        <v>45201</v>
      </c>
      <c r="Y19" s="16">
        <f t="shared" si="0"/>
        <v>45201</v>
      </c>
      <c r="Z19" s="17">
        <f t="shared" si="10"/>
        <v>0.99223971399999999</v>
      </c>
      <c r="AC19" t="s">
        <v>273</v>
      </c>
      <c r="AD19" t="s">
        <v>237</v>
      </c>
      <c r="AE19">
        <v>0.31125399999999998</v>
      </c>
      <c r="AH19" s="30" t="s">
        <v>922</v>
      </c>
      <c r="AI19" s="14">
        <f>[1]!FechaTR($I$1,AH19)</f>
        <v>45201</v>
      </c>
      <c r="AJ19" s="16">
        <f t="shared" si="1"/>
        <v>45201</v>
      </c>
      <c r="AK19" s="17">
        <f t="shared" si="11"/>
        <v>0.31125399999999998</v>
      </c>
      <c r="AN19" s="6"/>
      <c r="AO19" t="s">
        <v>324</v>
      </c>
      <c r="AP19" t="s">
        <v>234</v>
      </c>
      <c r="AQ19">
        <v>0.99063593999999999</v>
      </c>
      <c r="AT19" s="30" t="s">
        <v>922</v>
      </c>
      <c r="AU19" s="14">
        <f>[1]!FechaTR($I$1,AT19)</f>
        <v>45201</v>
      </c>
      <c r="AV19" s="16">
        <f t="shared" si="2"/>
        <v>45201</v>
      </c>
      <c r="AW19" s="17">
        <f t="shared" si="12"/>
        <v>0.99063593999999999</v>
      </c>
      <c r="AZ19" t="s">
        <v>324</v>
      </c>
      <c r="BA19" t="s">
        <v>237</v>
      </c>
      <c r="BB19">
        <v>0.376004</v>
      </c>
      <c r="BE19" s="30" t="s">
        <v>922</v>
      </c>
      <c r="BF19" s="14">
        <f>[1]!FechaTR($I$1,BE19)</f>
        <v>45201</v>
      </c>
      <c r="BG19" s="16">
        <f t="shared" si="3"/>
        <v>45201</v>
      </c>
      <c r="BH19" s="17">
        <f t="shared" si="13"/>
        <v>0.376004</v>
      </c>
      <c r="BK19" t="s">
        <v>376</v>
      </c>
      <c r="BL19" t="s">
        <v>234</v>
      </c>
      <c r="BM19">
        <v>0.99036616</v>
      </c>
      <c r="BN19">
        <v>0.99392412100000005</v>
      </c>
      <c r="BP19" s="30" t="s">
        <v>922</v>
      </c>
      <c r="BQ19" s="14">
        <f>[1]!FechaTR($I$1,BP19)</f>
        <v>45201</v>
      </c>
      <c r="BR19" s="16">
        <f t="shared" si="4"/>
        <v>45201</v>
      </c>
      <c r="BS19" s="17">
        <f t="shared" si="14"/>
        <v>0.99036616</v>
      </c>
      <c r="BV19" t="s">
        <v>376</v>
      </c>
      <c r="BW19" t="s">
        <v>237</v>
      </c>
      <c r="BX19">
        <v>0.38690999999999998</v>
      </c>
      <c r="CA19" s="30" t="s">
        <v>922</v>
      </c>
      <c r="CB19" s="14">
        <f>[1]!FechaTR($I$1,CA19)</f>
        <v>45201</v>
      </c>
      <c r="CC19" s="16">
        <f t="shared" si="5"/>
        <v>45201</v>
      </c>
      <c r="CD19" s="17">
        <f t="shared" si="15"/>
        <v>0.38690999999999998</v>
      </c>
      <c r="CL19" s="1"/>
      <c r="CM19" s="14">
        <f>[1]!FechaTR($I$1,CL19)</f>
        <v>0</v>
      </c>
      <c r="CN19" s="16">
        <f t="shared" si="6"/>
        <v>0</v>
      </c>
      <c r="CO19" s="17">
        <f t="shared" si="16"/>
        <v>0</v>
      </c>
      <c r="CW19" s="1"/>
      <c r="CX19" s="14">
        <f>[1]!FechaTR($I$1,CW19)</f>
        <v>0</v>
      </c>
      <c r="CY19" s="16">
        <f t="shared" si="7"/>
        <v>0</v>
      </c>
      <c r="CZ19" s="17">
        <f t="shared" si="17"/>
        <v>0</v>
      </c>
      <c r="DC19" t="s">
        <v>771</v>
      </c>
      <c r="DD19" t="s">
        <v>234</v>
      </c>
      <c r="DE19">
        <v>0.99422114399999995</v>
      </c>
      <c r="DH19" s="30" t="s">
        <v>922</v>
      </c>
      <c r="DI19" s="14">
        <f>[1]!FechaTR($I$1,DH19)</f>
        <v>45201</v>
      </c>
      <c r="DJ19" s="16">
        <f t="shared" si="8"/>
        <v>45201</v>
      </c>
      <c r="DK19" s="17">
        <f t="shared" si="19"/>
        <v>0.99422114399999995</v>
      </c>
      <c r="DN19" t="s">
        <v>771</v>
      </c>
      <c r="DO19" t="s">
        <v>237</v>
      </c>
      <c r="DP19">
        <v>0.231459</v>
      </c>
      <c r="DS19" s="30" t="s">
        <v>922</v>
      </c>
      <c r="DT19" s="14">
        <f>[1]!FechaTR($I$1,DS19)</f>
        <v>45201</v>
      </c>
      <c r="DU19" s="16">
        <f t="shared" si="9"/>
        <v>45201</v>
      </c>
      <c r="DV19" s="17">
        <f t="shared" si="18"/>
        <v>0.231459</v>
      </c>
    </row>
    <row r="20" spans="1:126" x14ac:dyDescent="0.25">
      <c r="A20" s="11"/>
      <c r="B20" s="13" t="s">
        <v>270</v>
      </c>
      <c r="C20" s="11">
        <v>0.190799</v>
      </c>
      <c r="D20" s="11"/>
      <c r="E20" s="13" t="s">
        <v>321</v>
      </c>
      <c r="F20" s="11">
        <v>0.25554299999999996</v>
      </c>
      <c r="G20" s="11"/>
      <c r="H20" s="13" t="s">
        <v>373</v>
      </c>
      <c r="I20" s="11">
        <v>0.25487399999999999</v>
      </c>
      <c r="J20" s="11"/>
      <c r="K20" s="13" t="s">
        <v>646</v>
      </c>
      <c r="L20" s="11">
        <v>0.43990000000000001</v>
      </c>
      <c r="M20" s="11"/>
      <c r="N20" s="13" t="s">
        <v>768</v>
      </c>
      <c r="O20" s="11">
        <v>0.12031</v>
      </c>
      <c r="R20" t="s">
        <v>274</v>
      </c>
      <c r="S20" t="s">
        <v>234</v>
      </c>
      <c r="T20">
        <v>0.98996964300000001</v>
      </c>
      <c r="W20" s="30" t="s">
        <v>923</v>
      </c>
      <c r="X20" s="14">
        <f>[1]!FechaTR($I$1,W20)</f>
        <v>45293</v>
      </c>
      <c r="Y20" s="16">
        <f t="shared" si="0"/>
        <v>45293</v>
      </c>
      <c r="Z20" s="17">
        <f t="shared" si="10"/>
        <v>0.98996964300000001</v>
      </c>
      <c r="AC20" t="s">
        <v>274</v>
      </c>
      <c r="AD20" t="s">
        <v>237</v>
      </c>
      <c r="AE20">
        <v>0.36606699999999998</v>
      </c>
      <c r="AH20" s="30" t="s">
        <v>923</v>
      </c>
      <c r="AI20" s="14">
        <f>[1]!FechaTR($I$1,AH20)</f>
        <v>45293</v>
      </c>
      <c r="AJ20" s="16">
        <f t="shared" si="1"/>
        <v>45293</v>
      </c>
      <c r="AK20" s="17">
        <f t="shared" si="11"/>
        <v>0.36606699999999998</v>
      </c>
      <c r="AN20" s="6"/>
      <c r="AO20" t="s">
        <v>325</v>
      </c>
      <c r="AP20" t="s">
        <v>234</v>
      </c>
      <c r="AQ20">
        <v>0.98795010400000005</v>
      </c>
      <c r="AT20" s="30" t="s">
        <v>923</v>
      </c>
      <c r="AU20" s="14">
        <f>[1]!FechaTR($I$1,AT20)</f>
        <v>45293</v>
      </c>
      <c r="AV20" s="16">
        <f t="shared" si="2"/>
        <v>45293</v>
      </c>
      <c r="AW20" s="17">
        <f t="shared" si="12"/>
        <v>0.98795010400000005</v>
      </c>
      <c r="AZ20" t="s">
        <v>325</v>
      </c>
      <c r="BA20" t="s">
        <v>237</v>
      </c>
      <c r="BB20">
        <v>0.440384</v>
      </c>
      <c r="BE20" s="30" t="s">
        <v>923</v>
      </c>
      <c r="BF20" s="14">
        <f>[1]!FechaTR($I$1,BE20)</f>
        <v>45293</v>
      </c>
      <c r="BG20" s="16">
        <f t="shared" si="3"/>
        <v>45293</v>
      </c>
      <c r="BH20" s="17">
        <f t="shared" si="13"/>
        <v>0.440384</v>
      </c>
      <c r="BK20" t="s">
        <v>377</v>
      </c>
      <c r="BL20" t="s">
        <v>234</v>
      </c>
      <c r="BM20">
        <v>0.98747304400000002</v>
      </c>
      <c r="BN20">
        <v>0.99298344999999999</v>
      </c>
      <c r="BP20" s="30" t="s">
        <v>923</v>
      </c>
      <c r="BQ20" s="14">
        <f>[1]!FechaTR($I$1,BP20)</f>
        <v>45293</v>
      </c>
      <c r="BR20" s="16">
        <f t="shared" si="4"/>
        <v>45293</v>
      </c>
      <c r="BS20" s="17">
        <f t="shared" si="14"/>
        <v>0.98747304400000002</v>
      </c>
      <c r="BV20" t="s">
        <v>377</v>
      </c>
      <c r="BW20" t="s">
        <v>237</v>
      </c>
      <c r="BX20">
        <v>0.45796900000000001</v>
      </c>
      <c r="CA20" s="30" t="s">
        <v>923</v>
      </c>
      <c r="CB20" s="14">
        <f>[1]!FechaTR($I$1,CA20)</f>
        <v>45293</v>
      </c>
      <c r="CC20" s="16">
        <f t="shared" si="5"/>
        <v>45293</v>
      </c>
      <c r="CD20" s="17">
        <f t="shared" si="15"/>
        <v>0.45796900000000001</v>
      </c>
      <c r="CL20" s="1"/>
      <c r="CM20" s="14">
        <f>[1]!FechaTR($I$1,CL20)</f>
        <v>0</v>
      </c>
      <c r="CN20" s="16">
        <f t="shared" si="6"/>
        <v>0</v>
      </c>
      <c r="CO20" s="17">
        <f t="shared" si="16"/>
        <v>0</v>
      </c>
      <c r="CW20" s="1"/>
      <c r="CX20" s="14">
        <f>[1]!FechaTR($I$1,CW20)</f>
        <v>0</v>
      </c>
      <c r="CY20" s="16">
        <f t="shared" si="7"/>
        <v>0</v>
      </c>
      <c r="CZ20" s="17">
        <f t="shared" si="17"/>
        <v>0</v>
      </c>
      <c r="DC20" t="s">
        <v>772</v>
      </c>
      <c r="DD20" t="s">
        <v>234</v>
      </c>
      <c r="DE20">
        <v>0.99221283800000004</v>
      </c>
      <c r="DH20" s="30" t="s">
        <v>923</v>
      </c>
      <c r="DI20" s="14">
        <f>[1]!FechaTR($I$1,DH20)</f>
        <v>45293</v>
      </c>
      <c r="DJ20" s="16">
        <f t="shared" si="8"/>
        <v>45293</v>
      </c>
      <c r="DK20" s="17">
        <f t="shared" si="19"/>
        <v>0.99221283800000004</v>
      </c>
      <c r="DN20" t="s">
        <v>772</v>
      </c>
      <c r="DO20" t="s">
        <v>237</v>
      </c>
      <c r="DP20">
        <v>0.28376200000000001</v>
      </c>
      <c r="DS20" s="30" t="s">
        <v>923</v>
      </c>
      <c r="DT20" s="14">
        <f>[1]!FechaTR($I$1,DS20)</f>
        <v>45293</v>
      </c>
      <c r="DU20" s="16">
        <f t="shared" si="9"/>
        <v>45293</v>
      </c>
      <c r="DV20" s="17">
        <f t="shared" si="18"/>
        <v>0.28376200000000001</v>
      </c>
    </row>
    <row r="21" spans="1:126" x14ac:dyDescent="0.25">
      <c r="A21" s="11"/>
      <c r="B21" s="13" t="s">
        <v>271</v>
      </c>
      <c r="C21" s="11">
        <v>0.22223399999999999</v>
      </c>
      <c r="D21" s="11"/>
      <c r="E21" s="13" t="s">
        <v>322</v>
      </c>
      <c r="F21" s="11">
        <v>0.28820799999999996</v>
      </c>
      <c r="G21" s="11"/>
      <c r="H21" s="13" t="s">
        <v>374</v>
      </c>
      <c r="I21" s="11">
        <v>0.28966999999999998</v>
      </c>
      <c r="J21" s="11"/>
      <c r="K21" s="13" t="s">
        <v>647</v>
      </c>
      <c r="L21" s="11">
        <v>0.48270000000000002</v>
      </c>
      <c r="M21" s="11"/>
      <c r="N21" s="13" t="s">
        <v>769</v>
      </c>
      <c r="O21" s="11">
        <v>0.14760599999999999</v>
      </c>
      <c r="R21" t="s">
        <v>275</v>
      </c>
      <c r="S21" t="s">
        <v>234</v>
      </c>
      <c r="T21">
        <v>0.98731548700000005</v>
      </c>
      <c r="W21" s="30" t="s">
        <v>924</v>
      </c>
      <c r="X21" s="14">
        <f>[1]!FechaTR($I$1,W21)</f>
        <v>45384</v>
      </c>
      <c r="Y21" s="16">
        <f t="shared" si="0"/>
        <v>45384</v>
      </c>
      <c r="Z21" s="17">
        <f t="shared" si="10"/>
        <v>0.98731548700000005</v>
      </c>
      <c r="AC21" t="s">
        <v>275</v>
      </c>
      <c r="AD21" t="s">
        <v>237</v>
      </c>
      <c r="AE21">
        <v>0.425649</v>
      </c>
      <c r="AH21" s="30" t="s">
        <v>924</v>
      </c>
      <c r="AI21" s="14">
        <f>[1]!FechaTR($I$1,AH21)</f>
        <v>45384</v>
      </c>
      <c r="AJ21" s="16">
        <f t="shared" si="1"/>
        <v>45384</v>
      </c>
      <c r="AK21" s="17">
        <f t="shared" si="11"/>
        <v>0.425649</v>
      </c>
      <c r="AN21" s="6"/>
      <c r="AO21" t="s">
        <v>326</v>
      </c>
      <c r="AP21" t="s">
        <v>234</v>
      </c>
      <c r="AQ21">
        <v>0.98485208700000004</v>
      </c>
      <c r="AT21" s="30" t="s">
        <v>924</v>
      </c>
      <c r="AU21" s="14">
        <f>[1]!FechaTR($I$1,AT21)</f>
        <v>45384</v>
      </c>
      <c r="AV21" s="16">
        <f t="shared" si="2"/>
        <v>45384</v>
      </c>
      <c r="AW21" s="17">
        <f t="shared" si="12"/>
        <v>0.98485208700000004</v>
      </c>
      <c r="AZ21" t="s">
        <v>326</v>
      </c>
      <c r="BA21" t="s">
        <v>237</v>
      </c>
      <c r="BB21">
        <v>0.509158</v>
      </c>
      <c r="BE21" s="30" t="s">
        <v>924</v>
      </c>
      <c r="BF21" s="14">
        <f>[1]!FechaTR($I$1,BE21)</f>
        <v>45384</v>
      </c>
      <c r="BG21" s="16">
        <f t="shared" si="3"/>
        <v>45384</v>
      </c>
      <c r="BH21" s="17">
        <f t="shared" si="13"/>
        <v>0.509158</v>
      </c>
      <c r="BK21" t="s">
        <v>378</v>
      </c>
      <c r="BL21" t="s">
        <v>234</v>
      </c>
      <c r="BM21">
        <v>0.98376297499999998</v>
      </c>
      <c r="BN21">
        <v>0.99155088199999997</v>
      </c>
      <c r="BP21" s="30" t="s">
        <v>924</v>
      </c>
      <c r="BQ21" s="14">
        <f>[1]!FechaTR($I$1,BP21)</f>
        <v>45384</v>
      </c>
      <c r="BR21" s="16">
        <f t="shared" si="4"/>
        <v>45384</v>
      </c>
      <c r="BS21" s="17">
        <f t="shared" si="14"/>
        <v>0.98376297499999998</v>
      </c>
      <c r="BV21" t="s">
        <v>378</v>
      </c>
      <c r="BW21" t="s">
        <v>237</v>
      </c>
      <c r="BX21">
        <v>0.54616799999999999</v>
      </c>
      <c r="CA21" s="30" t="s">
        <v>924</v>
      </c>
      <c r="CB21" s="14">
        <f>[1]!FechaTR($I$1,CA21)</f>
        <v>45384</v>
      </c>
      <c r="CC21" s="16">
        <f t="shared" si="5"/>
        <v>45384</v>
      </c>
      <c r="CD21" s="17">
        <f t="shared" si="15"/>
        <v>0.54616799999999999</v>
      </c>
      <c r="CL21" s="1"/>
      <c r="CM21" s="14">
        <f>[1]!FechaTR($I$1,CL21)</f>
        <v>0</v>
      </c>
      <c r="CN21" s="16">
        <f t="shared" si="6"/>
        <v>0</v>
      </c>
      <c r="CO21" s="17">
        <f t="shared" si="16"/>
        <v>0</v>
      </c>
      <c r="CW21" s="1"/>
      <c r="CX21" s="14">
        <f>[1]!FechaTR($I$1,CW21)</f>
        <v>0</v>
      </c>
      <c r="CY21" s="16">
        <f t="shared" si="7"/>
        <v>0</v>
      </c>
      <c r="CZ21" s="17">
        <f t="shared" si="17"/>
        <v>0</v>
      </c>
      <c r="DC21" t="s">
        <v>773</v>
      </c>
      <c r="DD21" t="s">
        <v>234</v>
      </c>
      <c r="DE21">
        <v>0.98978428900000004</v>
      </c>
      <c r="DH21" s="30" t="s">
        <v>924</v>
      </c>
      <c r="DI21" s="14">
        <f>[1]!FechaTR($I$1,DH21)</f>
        <v>45384</v>
      </c>
      <c r="DJ21" s="16">
        <f t="shared" si="8"/>
        <v>45384</v>
      </c>
      <c r="DK21" s="17">
        <f t="shared" si="19"/>
        <v>0.98978428900000004</v>
      </c>
      <c r="DN21" t="s">
        <v>773</v>
      </c>
      <c r="DO21" t="s">
        <v>237</v>
      </c>
      <c r="DP21">
        <v>0.34223500000000001</v>
      </c>
      <c r="DS21" s="30" t="s">
        <v>924</v>
      </c>
      <c r="DT21" s="14">
        <f>[1]!FechaTR($I$1,DS21)</f>
        <v>45384</v>
      </c>
      <c r="DU21" s="16">
        <f t="shared" si="9"/>
        <v>45384</v>
      </c>
      <c r="DV21" s="17">
        <f t="shared" si="18"/>
        <v>0.34223500000000001</v>
      </c>
    </row>
    <row r="22" spans="1:126" x14ac:dyDescent="0.25">
      <c r="A22" s="11"/>
      <c r="B22" s="13" t="s">
        <v>272</v>
      </c>
      <c r="C22" s="11">
        <v>0.26189499999999999</v>
      </c>
      <c r="D22" s="11"/>
      <c r="E22" s="13" t="s">
        <v>323</v>
      </c>
      <c r="F22" s="11">
        <v>0.32555200000000001</v>
      </c>
      <c r="G22" s="11"/>
      <c r="H22" s="13" t="s">
        <v>375</v>
      </c>
      <c r="I22" s="11">
        <v>0.33036399999999999</v>
      </c>
      <c r="J22" s="11"/>
      <c r="K22" s="13" t="s">
        <v>648</v>
      </c>
      <c r="L22" s="11">
        <v>0.52600000000000002</v>
      </c>
      <c r="M22" s="11"/>
      <c r="N22" s="13" t="s">
        <v>770</v>
      </c>
      <c r="O22" s="11">
        <v>0.18340499999999998</v>
      </c>
      <c r="R22" t="s">
        <v>276</v>
      </c>
      <c r="S22" t="s">
        <v>234</v>
      </c>
      <c r="T22">
        <v>0.98424808100000005</v>
      </c>
      <c r="W22" s="30" t="s">
        <v>925</v>
      </c>
      <c r="X22" s="14">
        <f>[1]!FechaTR($I$1,W22)</f>
        <v>45475</v>
      </c>
      <c r="Y22" s="16">
        <f t="shared" si="0"/>
        <v>45475</v>
      </c>
      <c r="Z22" s="17">
        <f t="shared" si="10"/>
        <v>0.98424808100000005</v>
      </c>
      <c r="AC22" t="s">
        <v>276</v>
      </c>
      <c r="AD22" t="s">
        <v>237</v>
      </c>
      <c r="AE22">
        <v>0.48900399999999999</v>
      </c>
      <c r="AH22" s="30" t="s">
        <v>925</v>
      </c>
      <c r="AI22" s="14">
        <f>[1]!FechaTR($I$1,AH22)</f>
        <v>45475</v>
      </c>
      <c r="AJ22" s="16">
        <f t="shared" si="1"/>
        <v>45475</v>
      </c>
      <c r="AK22" s="17">
        <f t="shared" si="11"/>
        <v>0.48900399999999999</v>
      </c>
      <c r="AN22" s="6"/>
      <c r="AO22" t="s">
        <v>327</v>
      </c>
      <c r="AP22" t="s">
        <v>234</v>
      </c>
      <c r="AQ22">
        <v>0.98138803900000005</v>
      </c>
      <c r="AT22" s="30" t="s">
        <v>925</v>
      </c>
      <c r="AU22" s="14">
        <f>[1]!FechaTR($I$1,AT22)</f>
        <v>45475</v>
      </c>
      <c r="AV22" s="16">
        <f t="shared" si="2"/>
        <v>45475</v>
      </c>
      <c r="AW22" s="17">
        <f t="shared" si="12"/>
        <v>0.98138803900000005</v>
      </c>
      <c r="AZ22" t="s">
        <v>327</v>
      </c>
      <c r="BA22" t="s">
        <v>237</v>
      </c>
      <c r="BB22">
        <v>0.57889000000000002</v>
      </c>
      <c r="BE22" s="30" t="s">
        <v>925</v>
      </c>
      <c r="BF22" s="14">
        <f>[1]!FechaTR($I$1,BE22)</f>
        <v>45475</v>
      </c>
      <c r="BG22" s="16">
        <f t="shared" si="3"/>
        <v>45475</v>
      </c>
      <c r="BH22" s="17">
        <f t="shared" si="13"/>
        <v>0.57889000000000002</v>
      </c>
      <c r="BK22" t="s">
        <v>379</v>
      </c>
      <c r="BL22" t="s">
        <v>234</v>
      </c>
      <c r="BM22">
        <v>0.97974731000000004</v>
      </c>
      <c r="BN22">
        <v>0.98999848899999998</v>
      </c>
      <c r="BP22" s="30" t="s">
        <v>925</v>
      </c>
      <c r="BQ22" s="14">
        <f>[1]!FechaTR($I$1,BP22)</f>
        <v>45475</v>
      </c>
      <c r="BR22" s="16">
        <f t="shared" si="4"/>
        <v>45475</v>
      </c>
      <c r="BS22" s="17">
        <f t="shared" si="14"/>
        <v>0.97974731000000004</v>
      </c>
      <c r="BV22" t="s">
        <v>379</v>
      </c>
      <c r="BW22" t="s">
        <v>237</v>
      </c>
      <c r="BX22">
        <v>0.63060899999999998</v>
      </c>
      <c r="CA22" s="30" t="s">
        <v>925</v>
      </c>
      <c r="CB22" s="14">
        <f>[1]!FechaTR($I$1,CA22)</f>
        <v>45475</v>
      </c>
      <c r="CC22" s="16">
        <f t="shared" si="5"/>
        <v>45475</v>
      </c>
      <c r="CD22" s="17">
        <f t="shared" si="15"/>
        <v>0.63060899999999998</v>
      </c>
      <c r="CL22" s="1"/>
      <c r="CM22" s="14">
        <f>[1]!FechaTR($I$1,CL22)</f>
        <v>0</v>
      </c>
      <c r="CN22" s="16">
        <f t="shared" si="6"/>
        <v>0</v>
      </c>
      <c r="CO22" s="17">
        <f t="shared" si="16"/>
        <v>0</v>
      </c>
      <c r="CW22" s="1"/>
      <c r="CX22" s="14">
        <f>[1]!FechaTR($I$1,CW22)</f>
        <v>0</v>
      </c>
      <c r="CY22" s="16">
        <f t="shared" si="7"/>
        <v>0</v>
      </c>
      <c r="CZ22" s="17">
        <f t="shared" si="17"/>
        <v>0</v>
      </c>
      <c r="DC22" t="s">
        <v>774</v>
      </c>
      <c r="DD22" t="s">
        <v>234</v>
      </c>
      <c r="DE22">
        <v>0.98689950599999998</v>
      </c>
      <c r="DH22" s="30" t="s">
        <v>925</v>
      </c>
      <c r="DI22" s="14">
        <f>[1]!FechaTR($I$1,DH22)</f>
        <v>45475</v>
      </c>
      <c r="DJ22" s="16">
        <f t="shared" si="8"/>
        <v>45475</v>
      </c>
      <c r="DK22" s="17">
        <f t="shared" si="19"/>
        <v>0.98689950599999998</v>
      </c>
      <c r="DN22" t="s">
        <v>774</v>
      </c>
      <c r="DO22" t="s">
        <v>237</v>
      </c>
      <c r="DP22">
        <v>0.40598000000000001</v>
      </c>
      <c r="DS22" s="30" t="s">
        <v>925</v>
      </c>
      <c r="DT22" s="14">
        <f>[1]!FechaTR($I$1,DS22)</f>
        <v>45475</v>
      </c>
      <c r="DU22" s="16">
        <f t="shared" si="9"/>
        <v>45475</v>
      </c>
      <c r="DV22" s="17">
        <f t="shared" si="18"/>
        <v>0.40598000000000001</v>
      </c>
    </row>
    <row r="23" spans="1:126" x14ac:dyDescent="0.25">
      <c r="A23" s="11"/>
      <c r="B23" s="13" t="s">
        <v>273</v>
      </c>
      <c r="C23" s="11">
        <v>0.30885199999999996</v>
      </c>
      <c r="D23" s="11"/>
      <c r="E23" s="13" t="s">
        <v>324</v>
      </c>
      <c r="F23" s="11">
        <v>0.373087</v>
      </c>
      <c r="G23" s="11"/>
      <c r="H23" s="13" t="s">
        <v>376</v>
      </c>
      <c r="I23" s="11">
        <v>0.38137799999999999</v>
      </c>
      <c r="J23" s="11"/>
      <c r="K23" s="13" t="s">
        <v>649</v>
      </c>
      <c r="L23" s="11">
        <v>0.57150000000000001</v>
      </c>
      <c r="M23" s="11"/>
      <c r="N23" s="13" t="s">
        <v>771</v>
      </c>
      <c r="O23" s="11">
        <v>0.22678299999999998</v>
      </c>
      <c r="R23" t="s">
        <v>277</v>
      </c>
      <c r="S23" t="s">
        <v>234</v>
      </c>
      <c r="T23">
        <v>0.98075063600000001</v>
      </c>
      <c r="W23" s="30" t="s">
        <v>926</v>
      </c>
      <c r="X23" s="14">
        <f>[1]!FechaTR($I$1,W23)</f>
        <v>45567</v>
      </c>
      <c r="Y23" s="16">
        <f t="shared" si="0"/>
        <v>45567</v>
      </c>
      <c r="Z23" s="17">
        <f t="shared" si="10"/>
        <v>0.98075063600000001</v>
      </c>
      <c r="AC23" t="s">
        <v>277</v>
      </c>
      <c r="AD23" t="s">
        <v>237</v>
      </c>
      <c r="AE23">
        <v>0.55579800000000001</v>
      </c>
      <c r="AH23" s="30" t="s">
        <v>926</v>
      </c>
      <c r="AI23" s="14">
        <f>[1]!FechaTR($I$1,AH23)</f>
        <v>45567</v>
      </c>
      <c r="AJ23" s="16">
        <f t="shared" si="1"/>
        <v>45567</v>
      </c>
      <c r="AK23" s="17">
        <f t="shared" si="11"/>
        <v>0.55579800000000001</v>
      </c>
      <c r="AN23" s="6"/>
      <c r="AO23" t="s">
        <v>328</v>
      </c>
      <c r="AP23" t="s">
        <v>234</v>
      </c>
      <c r="AQ23">
        <v>0.97753559800000001</v>
      </c>
      <c r="AT23" s="30" t="s">
        <v>926</v>
      </c>
      <c r="AU23" s="14">
        <f>[1]!FechaTR($I$1,AT23)</f>
        <v>45567</v>
      </c>
      <c r="AV23" s="16">
        <f t="shared" si="2"/>
        <v>45567</v>
      </c>
      <c r="AW23" s="17">
        <f t="shared" si="12"/>
        <v>0.97753559800000001</v>
      </c>
      <c r="AZ23" t="s">
        <v>328</v>
      </c>
      <c r="BA23" t="s">
        <v>237</v>
      </c>
      <c r="BB23">
        <v>0.64999499999999999</v>
      </c>
      <c r="BE23" s="30" t="s">
        <v>926</v>
      </c>
      <c r="BF23" s="14">
        <f>[1]!FechaTR($I$1,BE23)</f>
        <v>45567</v>
      </c>
      <c r="BG23" s="16">
        <f t="shared" si="3"/>
        <v>45567</v>
      </c>
      <c r="BH23" s="17">
        <f t="shared" si="13"/>
        <v>0.64999499999999999</v>
      </c>
      <c r="BK23" t="s">
        <v>380</v>
      </c>
      <c r="BL23" t="s">
        <v>234</v>
      </c>
      <c r="BM23">
        <v>0.97549358500000005</v>
      </c>
      <c r="BN23">
        <v>0.98836833999999996</v>
      </c>
      <c r="BP23" s="30" t="s">
        <v>926</v>
      </c>
      <c r="BQ23" s="14">
        <f>[1]!FechaTR($I$1,BP23)</f>
        <v>45567</v>
      </c>
      <c r="BR23" s="16">
        <f t="shared" si="4"/>
        <v>45567</v>
      </c>
      <c r="BS23" s="17">
        <f t="shared" si="14"/>
        <v>0.97549358500000005</v>
      </c>
      <c r="BV23" t="s">
        <v>380</v>
      </c>
      <c r="BW23" t="s">
        <v>237</v>
      </c>
      <c r="BX23">
        <v>0.71003000000000005</v>
      </c>
      <c r="CA23" s="30" t="s">
        <v>926</v>
      </c>
      <c r="CB23" s="14">
        <f>[1]!FechaTR($I$1,CA23)</f>
        <v>45567</v>
      </c>
      <c r="CC23" s="16">
        <f t="shared" si="5"/>
        <v>45567</v>
      </c>
      <c r="CD23" s="17">
        <f t="shared" si="15"/>
        <v>0.71003000000000005</v>
      </c>
      <c r="CL23" s="1"/>
      <c r="CM23" s="14">
        <f>[1]!FechaTR($I$1,CL23)</f>
        <v>0</v>
      </c>
      <c r="CN23" s="16">
        <f t="shared" si="6"/>
        <v>0</v>
      </c>
      <c r="CO23" s="17">
        <f t="shared" si="16"/>
        <v>0</v>
      </c>
      <c r="CW23" s="1"/>
      <c r="CX23" s="14">
        <f>[1]!FechaTR($I$1,CW23)</f>
        <v>0</v>
      </c>
      <c r="CY23" s="16">
        <f t="shared" si="7"/>
        <v>0</v>
      </c>
      <c r="CZ23" s="17">
        <f t="shared" si="17"/>
        <v>0</v>
      </c>
      <c r="DC23" t="s">
        <v>775</v>
      </c>
      <c r="DD23" t="s">
        <v>234</v>
      </c>
      <c r="DE23">
        <v>0.98355630500000002</v>
      </c>
      <c r="DH23" s="30" t="s">
        <v>926</v>
      </c>
      <c r="DI23" s="14">
        <f>[1]!FechaTR($I$1,DH23)</f>
        <v>45567</v>
      </c>
      <c r="DJ23" s="16">
        <f t="shared" si="8"/>
        <v>45567</v>
      </c>
      <c r="DK23" s="17">
        <f t="shared" si="19"/>
        <v>0.98355630500000002</v>
      </c>
      <c r="DN23" t="s">
        <v>775</v>
      </c>
      <c r="DO23" t="s">
        <v>237</v>
      </c>
      <c r="DP23">
        <v>0.47392000000000001</v>
      </c>
      <c r="DS23" s="30" t="s">
        <v>926</v>
      </c>
      <c r="DT23" s="14">
        <f>[1]!FechaTR($I$1,DS23)</f>
        <v>45567</v>
      </c>
      <c r="DU23" s="16">
        <f t="shared" si="9"/>
        <v>45567</v>
      </c>
      <c r="DV23" s="17">
        <f t="shared" si="18"/>
        <v>0.47392000000000001</v>
      </c>
    </row>
    <row r="24" spans="1:126" x14ac:dyDescent="0.25">
      <c r="A24" s="11"/>
      <c r="B24" s="13" t="s">
        <v>274</v>
      </c>
      <c r="C24" s="11">
        <v>0.36160799999999998</v>
      </c>
      <c r="D24" s="11"/>
      <c r="E24" s="13" t="s">
        <v>325</v>
      </c>
      <c r="F24" s="11">
        <v>0.435006</v>
      </c>
      <c r="G24" s="11"/>
      <c r="H24" s="13" t="s">
        <v>377</v>
      </c>
      <c r="I24" s="11">
        <v>0.45093099999999997</v>
      </c>
      <c r="J24" s="11"/>
      <c r="K24" s="13" t="s">
        <v>650</v>
      </c>
      <c r="L24" s="11">
        <v>0.62109999999999999</v>
      </c>
      <c r="M24" s="11"/>
      <c r="N24" s="13" t="s">
        <v>772</v>
      </c>
      <c r="O24" s="11">
        <v>0.27646999999999999</v>
      </c>
      <c r="R24" t="s">
        <v>278</v>
      </c>
      <c r="S24" t="s">
        <v>234</v>
      </c>
      <c r="T24">
        <v>0.97688801400000003</v>
      </c>
      <c r="W24" s="30" t="s">
        <v>927</v>
      </c>
      <c r="X24" s="14">
        <f>[1]!FechaTR($I$1,W24)</f>
        <v>45659</v>
      </c>
      <c r="Y24" s="16">
        <f t="shared" si="0"/>
        <v>45659</v>
      </c>
      <c r="Z24" s="17">
        <f t="shared" si="10"/>
        <v>0.97688801400000003</v>
      </c>
      <c r="AC24" t="s">
        <v>278</v>
      </c>
      <c r="AD24" t="s">
        <v>237</v>
      </c>
      <c r="AE24">
        <v>0.62401499999999999</v>
      </c>
      <c r="AH24" s="30" t="s">
        <v>927</v>
      </c>
      <c r="AI24" s="14">
        <f>[1]!FechaTR($I$1,AH24)</f>
        <v>45659</v>
      </c>
      <c r="AJ24" s="16">
        <f t="shared" si="1"/>
        <v>45659</v>
      </c>
      <c r="AK24" s="17">
        <f t="shared" si="11"/>
        <v>0.62401499999999999</v>
      </c>
      <c r="AN24" s="6"/>
      <c r="AO24" t="s">
        <v>329</v>
      </c>
      <c r="AP24" t="s">
        <v>234</v>
      </c>
      <c r="AQ24">
        <v>0.97334698100000006</v>
      </c>
      <c r="AT24" s="30" t="s">
        <v>927</v>
      </c>
      <c r="AU24" s="14">
        <f>[1]!FechaTR($I$1,AT24)</f>
        <v>45659</v>
      </c>
      <c r="AV24" s="16">
        <f t="shared" si="2"/>
        <v>45659</v>
      </c>
      <c r="AW24" s="17">
        <f t="shared" si="12"/>
        <v>0.97334698100000006</v>
      </c>
      <c r="AZ24" t="s">
        <v>329</v>
      </c>
      <c r="BA24" t="s">
        <v>237</v>
      </c>
      <c r="BB24">
        <v>0.72127300000000005</v>
      </c>
      <c r="BE24" s="30" t="s">
        <v>927</v>
      </c>
      <c r="BF24" s="14">
        <f>[1]!FechaTR($I$1,BE24)</f>
        <v>45659</v>
      </c>
      <c r="BG24" s="16">
        <f t="shared" si="3"/>
        <v>45659</v>
      </c>
      <c r="BH24" s="17">
        <f t="shared" si="13"/>
        <v>0.72127300000000005</v>
      </c>
      <c r="BK24" t="s">
        <v>381</v>
      </c>
      <c r="BL24" t="s">
        <v>234</v>
      </c>
      <c r="BM24">
        <v>0.97099059099999996</v>
      </c>
      <c r="BN24">
        <v>0.98655324</v>
      </c>
      <c r="BP24" s="30" t="s">
        <v>927</v>
      </c>
      <c r="BQ24" s="14">
        <f>[1]!FechaTR($I$1,BP24)</f>
        <v>45659</v>
      </c>
      <c r="BR24" s="16">
        <f t="shared" si="4"/>
        <v>45659</v>
      </c>
      <c r="BS24" s="17">
        <f t="shared" si="14"/>
        <v>0.97099059099999996</v>
      </c>
      <c r="BV24" t="s">
        <v>381</v>
      </c>
      <c r="BW24" t="s">
        <v>237</v>
      </c>
      <c r="BX24">
        <v>0.786242</v>
      </c>
      <c r="CA24" s="30" t="s">
        <v>927</v>
      </c>
      <c r="CB24" s="14">
        <f>[1]!FechaTR($I$1,CA24)</f>
        <v>45659</v>
      </c>
      <c r="CC24" s="16">
        <f t="shared" si="5"/>
        <v>45659</v>
      </c>
      <c r="CD24" s="17">
        <f t="shared" si="15"/>
        <v>0.786242</v>
      </c>
      <c r="CL24" s="1"/>
      <c r="CM24" s="14">
        <f>[1]!FechaTR($I$1,CL24)</f>
        <v>0</v>
      </c>
      <c r="CN24" s="16">
        <f t="shared" si="6"/>
        <v>0</v>
      </c>
      <c r="CO24" s="17">
        <f t="shared" si="16"/>
        <v>0</v>
      </c>
      <c r="CW24" s="1"/>
      <c r="CX24" s="14">
        <f>[1]!FechaTR($I$1,CW24)</f>
        <v>0</v>
      </c>
      <c r="CY24" s="16">
        <f t="shared" si="7"/>
        <v>0</v>
      </c>
      <c r="CZ24" s="17">
        <f t="shared" si="17"/>
        <v>0</v>
      </c>
      <c r="DC24" t="s">
        <v>776</v>
      </c>
      <c r="DD24" t="s">
        <v>234</v>
      </c>
      <c r="DE24">
        <v>0.97983499100000004</v>
      </c>
      <c r="DH24" s="30" t="s">
        <v>927</v>
      </c>
      <c r="DI24" s="14">
        <f>[1]!FechaTR($I$1,DH24)</f>
        <v>45659</v>
      </c>
      <c r="DJ24" s="16">
        <f t="shared" si="8"/>
        <v>45659</v>
      </c>
      <c r="DK24" s="17">
        <f t="shared" si="19"/>
        <v>0.97983499100000004</v>
      </c>
      <c r="DN24" t="s">
        <v>776</v>
      </c>
      <c r="DO24" t="s">
        <v>237</v>
      </c>
      <c r="DP24">
        <v>0.54341399999999995</v>
      </c>
      <c r="DS24" s="30" t="s">
        <v>927</v>
      </c>
      <c r="DT24" s="14">
        <f>[1]!FechaTR($I$1,DS24)</f>
        <v>45659</v>
      </c>
      <c r="DU24" s="16">
        <f t="shared" si="9"/>
        <v>45659</v>
      </c>
      <c r="DV24" s="17">
        <f t="shared" si="18"/>
        <v>0.54341399999999995</v>
      </c>
    </row>
    <row r="25" spans="1:126" x14ac:dyDescent="0.25">
      <c r="A25" s="11"/>
      <c r="B25" s="13" t="s">
        <v>275</v>
      </c>
      <c r="C25" s="11">
        <v>0.41918099999999997</v>
      </c>
      <c r="D25" s="11"/>
      <c r="E25" s="13" t="s">
        <v>326</v>
      </c>
      <c r="F25" s="11">
        <v>0.50174399999999997</v>
      </c>
      <c r="G25" s="11"/>
      <c r="H25" s="13" t="s">
        <v>378</v>
      </c>
      <c r="I25" s="11">
        <v>0.54196999999999995</v>
      </c>
      <c r="J25" s="11"/>
      <c r="K25" s="13" t="s">
        <v>651</v>
      </c>
      <c r="L25" s="11">
        <v>0.67270000000000008</v>
      </c>
      <c r="M25" s="11"/>
      <c r="N25" s="13" t="s">
        <v>773</v>
      </c>
      <c r="O25" s="11">
        <v>0.33155000000000001</v>
      </c>
      <c r="R25" t="s">
        <v>279</v>
      </c>
      <c r="S25" t="s">
        <v>234</v>
      </c>
      <c r="T25">
        <v>0.97278813099999994</v>
      </c>
      <c r="W25" s="30" t="s">
        <v>928</v>
      </c>
      <c r="X25" s="14">
        <f>[1]!FechaTR($I$1,W25)</f>
        <v>45749</v>
      </c>
      <c r="Y25" s="16">
        <f t="shared" si="0"/>
        <v>45749</v>
      </c>
      <c r="Z25" s="17">
        <f t="shared" si="10"/>
        <v>0.97278813099999994</v>
      </c>
      <c r="AC25" t="s">
        <v>279</v>
      </c>
      <c r="AD25" t="s">
        <v>237</v>
      </c>
      <c r="AE25">
        <v>0.69115800000000005</v>
      </c>
      <c r="AH25" s="30" t="s">
        <v>928</v>
      </c>
      <c r="AI25" s="14">
        <f>[1]!FechaTR($I$1,AH25)</f>
        <v>45749</v>
      </c>
      <c r="AJ25" s="16">
        <f t="shared" si="1"/>
        <v>45749</v>
      </c>
      <c r="AK25" s="17">
        <f t="shared" si="11"/>
        <v>0.69115800000000005</v>
      </c>
      <c r="AN25" s="6"/>
      <c r="AO25" t="s">
        <v>330</v>
      </c>
      <c r="AP25" t="s">
        <v>234</v>
      </c>
      <c r="AQ25">
        <v>0.96893961799999995</v>
      </c>
      <c r="AT25" s="30" t="s">
        <v>928</v>
      </c>
      <c r="AU25" s="14">
        <f>[1]!FechaTR($I$1,AT25)</f>
        <v>45749</v>
      </c>
      <c r="AV25" s="16">
        <f t="shared" si="2"/>
        <v>45749</v>
      </c>
      <c r="AW25" s="17">
        <f t="shared" si="12"/>
        <v>0.96893961799999995</v>
      </c>
      <c r="AZ25" t="s">
        <v>330</v>
      </c>
      <c r="BA25" t="s">
        <v>237</v>
      </c>
      <c r="BB25">
        <v>0.790856</v>
      </c>
      <c r="BE25" s="30" t="s">
        <v>928</v>
      </c>
      <c r="BF25" s="14">
        <f>[1]!FechaTR($I$1,BE25)</f>
        <v>45749</v>
      </c>
      <c r="BG25" s="16">
        <f t="shared" si="3"/>
        <v>45749</v>
      </c>
      <c r="BH25" s="17">
        <f t="shared" si="13"/>
        <v>0.790856</v>
      </c>
      <c r="BK25" t="s">
        <v>382</v>
      </c>
      <c r="BL25" t="s">
        <v>234</v>
      </c>
      <c r="BM25">
        <v>0.96629191800000003</v>
      </c>
      <c r="BN25">
        <v>0.98462106299999996</v>
      </c>
      <c r="BP25" s="30" t="s">
        <v>928</v>
      </c>
      <c r="BQ25" s="14">
        <f>[1]!FechaTR($I$1,BP25)</f>
        <v>45749</v>
      </c>
      <c r="BR25" s="16">
        <f t="shared" si="4"/>
        <v>45749</v>
      </c>
      <c r="BS25" s="17">
        <f t="shared" si="14"/>
        <v>0.96629191800000003</v>
      </c>
      <c r="BV25" t="s">
        <v>382</v>
      </c>
      <c r="BW25" t="s">
        <v>237</v>
      </c>
      <c r="BX25">
        <v>0.859734</v>
      </c>
      <c r="CA25" s="30" t="s">
        <v>928</v>
      </c>
      <c r="CB25" s="14">
        <f>[1]!FechaTR($I$1,CA25)</f>
        <v>45749</v>
      </c>
      <c r="CC25" s="16">
        <f t="shared" si="5"/>
        <v>45749</v>
      </c>
      <c r="CD25" s="17">
        <f t="shared" si="15"/>
        <v>0.859734</v>
      </c>
      <c r="CL25" s="1"/>
      <c r="CM25" s="14">
        <f>[1]!FechaTR($I$1,CL25)</f>
        <v>0</v>
      </c>
      <c r="CN25" s="16">
        <f t="shared" si="6"/>
        <v>0</v>
      </c>
      <c r="CO25" s="17">
        <f t="shared" si="16"/>
        <v>0</v>
      </c>
      <c r="CW25" s="1"/>
      <c r="CX25" s="14">
        <f>[1]!FechaTR($I$1,CW25)</f>
        <v>0</v>
      </c>
      <c r="CY25" s="16">
        <f t="shared" si="7"/>
        <v>0</v>
      </c>
      <c r="CZ25" s="17">
        <f t="shared" si="17"/>
        <v>0</v>
      </c>
      <c r="DC25" t="s">
        <v>777</v>
      </c>
      <c r="DD25" t="s">
        <v>234</v>
      </c>
      <c r="DE25">
        <v>0.97587780700000004</v>
      </c>
      <c r="DH25" s="30" t="s">
        <v>928</v>
      </c>
      <c r="DI25" s="14">
        <f>[1]!FechaTR($I$1,DH25)</f>
        <v>45749</v>
      </c>
      <c r="DJ25" s="16">
        <f t="shared" si="8"/>
        <v>45749</v>
      </c>
      <c r="DK25" s="17">
        <f t="shared" si="19"/>
        <v>0.97587780700000004</v>
      </c>
      <c r="DN25" t="s">
        <v>777</v>
      </c>
      <c r="DO25" t="s">
        <v>237</v>
      </c>
      <c r="DP25">
        <v>0.61147399999999996</v>
      </c>
      <c r="DS25" s="30" t="s">
        <v>928</v>
      </c>
      <c r="DT25" s="14">
        <f>[1]!FechaTR($I$1,DS25)</f>
        <v>45749</v>
      </c>
      <c r="DU25" s="16">
        <f t="shared" si="9"/>
        <v>45749</v>
      </c>
      <c r="DV25" s="17">
        <f t="shared" si="18"/>
        <v>0.61147399999999996</v>
      </c>
    </row>
    <row r="26" spans="1:126" x14ac:dyDescent="0.25">
      <c r="A26" s="11"/>
      <c r="B26" s="13" t="s">
        <v>276</v>
      </c>
      <c r="C26" s="11">
        <v>0.48063299999999998</v>
      </c>
      <c r="D26" s="11"/>
      <c r="E26" s="13" t="s">
        <v>327</v>
      </c>
      <c r="F26" s="11">
        <v>0.56932099999999997</v>
      </c>
      <c r="G26" s="11"/>
      <c r="H26" s="13" t="s">
        <v>379</v>
      </c>
      <c r="I26" s="11">
        <v>0.62603799999999998</v>
      </c>
      <c r="J26" s="11"/>
      <c r="K26" s="13" t="s">
        <v>652</v>
      </c>
      <c r="L26" s="11">
        <v>0.72630000000000006</v>
      </c>
      <c r="M26" s="11"/>
      <c r="N26" s="13" t="s">
        <v>774</v>
      </c>
      <c r="O26" s="11">
        <v>0.391268</v>
      </c>
      <c r="R26" t="s">
        <v>280</v>
      </c>
      <c r="S26" t="s">
        <v>234</v>
      </c>
      <c r="T26">
        <v>0.96835348200000004</v>
      </c>
      <c r="W26" s="30" t="s">
        <v>929</v>
      </c>
      <c r="X26" s="14">
        <f>[1]!FechaTR($I$1,W26)</f>
        <v>45840</v>
      </c>
      <c r="Y26" s="16">
        <f t="shared" si="0"/>
        <v>45840</v>
      </c>
      <c r="Z26" s="17">
        <f t="shared" si="10"/>
        <v>0.96835348200000004</v>
      </c>
      <c r="AC26" t="s">
        <v>280</v>
      </c>
      <c r="AD26" t="s">
        <v>237</v>
      </c>
      <c r="AE26">
        <v>0.75867200000000001</v>
      </c>
      <c r="AH26" s="30" t="s">
        <v>929</v>
      </c>
      <c r="AI26" s="14">
        <f>[1]!FechaTR($I$1,AH26)</f>
        <v>45840</v>
      </c>
      <c r="AJ26" s="16">
        <f t="shared" si="1"/>
        <v>45840</v>
      </c>
      <c r="AK26" s="17">
        <f t="shared" si="11"/>
        <v>0.75867200000000001</v>
      </c>
      <c r="AN26" s="6"/>
      <c r="AO26" t="s">
        <v>331</v>
      </c>
      <c r="AP26" t="s">
        <v>234</v>
      </c>
      <c r="AQ26">
        <v>0.96419155999999995</v>
      </c>
      <c r="AT26" s="30" t="s">
        <v>929</v>
      </c>
      <c r="AU26" s="14">
        <f>[1]!FechaTR($I$1,AT26)</f>
        <v>45840</v>
      </c>
      <c r="AV26" s="16">
        <f t="shared" si="2"/>
        <v>45840</v>
      </c>
      <c r="AW26" s="17">
        <f t="shared" si="12"/>
        <v>0.96419155999999995</v>
      </c>
      <c r="AZ26" t="s">
        <v>331</v>
      </c>
      <c r="BA26" t="s">
        <v>237</v>
      </c>
      <c r="BB26">
        <v>0.86072300000000002</v>
      </c>
      <c r="BE26" s="30" t="s">
        <v>929</v>
      </c>
      <c r="BF26" s="14">
        <f>[1]!FechaTR($I$1,BE26)</f>
        <v>45840</v>
      </c>
      <c r="BG26" s="16">
        <f t="shared" si="3"/>
        <v>45840</v>
      </c>
      <c r="BH26" s="17">
        <f t="shared" si="13"/>
        <v>0.86072300000000002</v>
      </c>
      <c r="BK26" t="s">
        <v>383</v>
      </c>
      <c r="BL26" t="s">
        <v>234</v>
      </c>
      <c r="BM26">
        <v>0.96120946100000004</v>
      </c>
      <c r="BN26">
        <v>0.98248014400000006</v>
      </c>
      <c r="BP26" s="30" t="s">
        <v>929</v>
      </c>
      <c r="BQ26" s="14">
        <f>[1]!FechaTR($I$1,BP26)</f>
        <v>45840</v>
      </c>
      <c r="BR26" s="16">
        <f t="shared" si="4"/>
        <v>45840</v>
      </c>
      <c r="BS26" s="17">
        <f t="shared" si="14"/>
        <v>0.96120946100000004</v>
      </c>
      <c r="BV26" t="s">
        <v>383</v>
      </c>
      <c r="BW26" t="s">
        <v>237</v>
      </c>
      <c r="BX26">
        <v>0.93418000000000001</v>
      </c>
      <c r="CA26" s="30" t="s">
        <v>929</v>
      </c>
      <c r="CB26" s="14">
        <f>[1]!FechaTR($I$1,CA26)</f>
        <v>45840</v>
      </c>
      <c r="CC26" s="16">
        <f t="shared" si="5"/>
        <v>45840</v>
      </c>
      <c r="CD26" s="17">
        <f t="shared" si="15"/>
        <v>0.93418000000000001</v>
      </c>
      <c r="CL26" s="1"/>
      <c r="CM26" s="14">
        <f>[1]!FechaTR($I$1,CL26)</f>
        <v>0</v>
      </c>
      <c r="CN26" s="16">
        <f t="shared" si="6"/>
        <v>0</v>
      </c>
      <c r="CO26" s="17">
        <f t="shared" si="16"/>
        <v>0</v>
      </c>
      <c r="CW26" s="1"/>
      <c r="CX26" s="14">
        <f>[1]!FechaTR($I$1,CW26)</f>
        <v>0</v>
      </c>
      <c r="CY26" s="16">
        <f t="shared" si="7"/>
        <v>0</v>
      </c>
      <c r="CZ26" s="17">
        <f t="shared" si="17"/>
        <v>0</v>
      </c>
      <c r="DC26" t="s">
        <v>778</v>
      </c>
      <c r="DD26" t="s">
        <v>234</v>
      </c>
      <c r="DE26">
        <v>0.97160675100000005</v>
      </c>
      <c r="DH26" s="30" t="s">
        <v>929</v>
      </c>
      <c r="DI26" s="14">
        <f>[1]!FechaTR($I$1,DH26)</f>
        <v>45840</v>
      </c>
      <c r="DJ26" s="16">
        <f t="shared" si="8"/>
        <v>45840</v>
      </c>
      <c r="DK26" s="17">
        <f t="shared" si="19"/>
        <v>0.97160675100000005</v>
      </c>
      <c r="DN26" t="s">
        <v>778</v>
      </c>
      <c r="DO26" t="s">
        <v>237</v>
      </c>
      <c r="DP26">
        <v>0.67927700000000002</v>
      </c>
      <c r="DS26" s="30" t="s">
        <v>929</v>
      </c>
      <c r="DT26" s="14">
        <f>[1]!FechaTR($I$1,DS26)</f>
        <v>45840</v>
      </c>
      <c r="DU26" s="16">
        <f t="shared" si="9"/>
        <v>45840</v>
      </c>
      <c r="DV26" s="17">
        <f t="shared" si="18"/>
        <v>0.67927700000000002</v>
      </c>
    </row>
    <row r="27" spans="1:126" x14ac:dyDescent="0.25">
      <c r="A27" s="11"/>
      <c r="B27" s="13" t="s">
        <v>277</v>
      </c>
      <c r="C27" s="11">
        <v>0.54676999999999998</v>
      </c>
      <c r="D27" s="11"/>
      <c r="E27" s="13" t="s">
        <v>328</v>
      </c>
      <c r="F27" s="11">
        <v>0.63941599999999998</v>
      </c>
      <c r="G27" s="11"/>
      <c r="H27" s="13" t="s">
        <v>380</v>
      </c>
      <c r="I27" s="11">
        <v>0.70367400000000002</v>
      </c>
      <c r="J27" s="11"/>
      <c r="K27" s="13" t="s">
        <v>653</v>
      </c>
      <c r="L27" s="11">
        <v>0.78620000000000001</v>
      </c>
      <c r="M27" s="11"/>
      <c r="N27" s="13" t="s">
        <v>775</v>
      </c>
      <c r="O27" s="11">
        <v>0.45635599999999998</v>
      </c>
      <c r="R27" t="s">
        <v>281</v>
      </c>
      <c r="S27" t="s">
        <v>234</v>
      </c>
      <c r="T27">
        <v>0.96361680599999999</v>
      </c>
      <c r="W27" s="30" t="s">
        <v>930</v>
      </c>
      <c r="X27" s="14">
        <f>[1]!FechaTR($I$1,W27)</f>
        <v>45932</v>
      </c>
      <c r="Y27" s="16">
        <f t="shared" si="0"/>
        <v>45932</v>
      </c>
      <c r="Z27" s="17">
        <f t="shared" si="10"/>
        <v>0.96361680599999999</v>
      </c>
      <c r="AC27" t="s">
        <v>281</v>
      </c>
      <c r="AD27" t="s">
        <v>237</v>
      </c>
      <c r="AE27">
        <v>0.82572900000000005</v>
      </c>
      <c r="AH27" s="30" t="s">
        <v>930</v>
      </c>
      <c r="AI27" s="14">
        <f>[1]!FechaTR($I$1,AH27)</f>
        <v>45932</v>
      </c>
      <c r="AJ27" s="16">
        <f t="shared" si="1"/>
        <v>45932</v>
      </c>
      <c r="AK27" s="17">
        <f t="shared" si="11"/>
        <v>0.82572900000000005</v>
      </c>
      <c r="AN27" s="6"/>
      <c r="AO27" t="s">
        <v>332</v>
      </c>
      <c r="AP27" t="s">
        <v>234</v>
      </c>
      <c r="AQ27">
        <v>0.95913397700000003</v>
      </c>
      <c r="AT27" s="30" t="s">
        <v>930</v>
      </c>
      <c r="AU27" s="14">
        <f>[1]!FechaTR($I$1,AT27)</f>
        <v>45932</v>
      </c>
      <c r="AV27" s="16">
        <f t="shared" si="2"/>
        <v>45932</v>
      </c>
      <c r="AW27" s="17">
        <f t="shared" si="12"/>
        <v>0.95913397700000003</v>
      </c>
      <c r="AZ27" t="s">
        <v>332</v>
      </c>
      <c r="BA27" t="s">
        <v>237</v>
      </c>
      <c r="BB27">
        <v>0.93010099999999996</v>
      </c>
      <c r="BE27" s="30" t="s">
        <v>930</v>
      </c>
      <c r="BF27" s="14">
        <f>[1]!FechaTR($I$1,BE27)</f>
        <v>45932</v>
      </c>
      <c r="BG27" s="16">
        <f t="shared" si="3"/>
        <v>45932</v>
      </c>
      <c r="BH27" s="17">
        <f t="shared" si="13"/>
        <v>0.93010099999999996</v>
      </c>
      <c r="BK27" t="s">
        <v>384</v>
      </c>
      <c r="BL27" t="s">
        <v>234</v>
      </c>
      <c r="BM27">
        <v>0.95577247600000004</v>
      </c>
      <c r="BN27">
        <v>0.98013694699999998</v>
      </c>
      <c r="BP27" s="30" t="s">
        <v>930</v>
      </c>
      <c r="BQ27" s="14">
        <f>[1]!FechaTR($I$1,BP27)</f>
        <v>45932</v>
      </c>
      <c r="BR27" s="16">
        <f t="shared" si="4"/>
        <v>45932</v>
      </c>
      <c r="BS27" s="17">
        <f t="shared" si="14"/>
        <v>0.95577247600000004</v>
      </c>
      <c r="BV27" t="s">
        <v>384</v>
      </c>
      <c r="BW27" t="s">
        <v>237</v>
      </c>
      <c r="BX27">
        <v>1.0087569999999999</v>
      </c>
      <c r="CA27" s="30" t="s">
        <v>930</v>
      </c>
      <c r="CB27" s="14">
        <f>[1]!FechaTR($I$1,CA27)</f>
        <v>45932</v>
      </c>
      <c r="CC27" s="16">
        <f t="shared" si="5"/>
        <v>45932</v>
      </c>
      <c r="CD27" s="17">
        <f t="shared" si="15"/>
        <v>1.0087569999999999</v>
      </c>
      <c r="CL27" s="1"/>
      <c r="CM27" s="14">
        <f>[1]!FechaTR($I$1,CL27)</f>
        <v>0</v>
      </c>
      <c r="CN27" s="16">
        <f t="shared" si="6"/>
        <v>0</v>
      </c>
      <c r="CO27" s="17">
        <f t="shared" si="16"/>
        <v>0</v>
      </c>
      <c r="CW27" s="1"/>
      <c r="CX27" s="14">
        <f>[1]!FechaTR($I$1,CW27)</f>
        <v>0</v>
      </c>
      <c r="CY27" s="16">
        <f t="shared" si="7"/>
        <v>0</v>
      </c>
      <c r="CZ27" s="17">
        <f t="shared" si="17"/>
        <v>0</v>
      </c>
      <c r="DC27" t="s">
        <v>779</v>
      </c>
      <c r="DD27" t="s">
        <v>234</v>
      </c>
      <c r="DE27">
        <v>0.96706024700000004</v>
      </c>
      <c r="DH27" s="30" t="s">
        <v>930</v>
      </c>
      <c r="DI27" s="14">
        <f>[1]!FechaTR($I$1,DH27)</f>
        <v>45932</v>
      </c>
      <c r="DJ27" s="16">
        <f t="shared" si="8"/>
        <v>45932</v>
      </c>
      <c r="DK27" s="17">
        <f t="shared" si="19"/>
        <v>0.96706024700000004</v>
      </c>
      <c r="DN27" t="s">
        <v>779</v>
      </c>
      <c r="DO27" t="s">
        <v>237</v>
      </c>
      <c r="DP27">
        <v>0.74595900000000004</v>
      </c>
      <c r="DS27" s="30" t="s">
        <v>930</v>
      </c>
      <c r="DT27" s="14">
        <f>[1]!FechaTR($I$1,DS27)</f>
        <v>45932</v>
      </c>
      <c r="DU27" s="16">
        <f t="shared" si="9"/>
        <v>45932</v>
      </c>
      <c r="DV27" s="17">
        <f t="shared" si="18"/>
        <v>0.74595900000000004</v>
      </c>
    </row>
    <row r="28" spans="1:126" x14ac:dyDescent="0.25">
      <c r="A28" s="11"/>
      <c r="B28" s="13" t="s">
        <v>278</v>
      </c>
      <c r="C28" s="11">
        <v>0.61178900000000003</v>
      </c>
      <c r="D28" s="11"/>
      <c r="E28" s="13" t="s">
        <v>329</v>
      </c>
      <c r="F28" s="11">
        <v>0.70708700000000002</v>
      </c>
      <c r="G28" s="11"/>
      <c r="H28" s="13" t="s">
        <v>381</v>
      </c>
      <c r="I28" s="11">
        <v>0.77435799999999999</v>
      </c>
      <c r="J28" s="11"/>
      <c r="K28" s="13" t="s">
        <v>654</v>
      </c>
      <c r="L28" s="11">
        <v>0.8458</v>
      </c>
      <c r="M28" s="11"/>
      <c r="N28" s="13" t="s">
        <v>776</v>
      </c>
      <c r="O28" s="11">
        <v>0.52113699999999996</v>
      </c>
      <c r="R28" t="s">
        <v>282</v>
      </c>
      <c r="S28" t="s">
        <v>234</v>
      </c>
      <c r="T28">
        <v>0.95867059799999998</v>
      </c>
      <c r="W28" s="30" t="s">
        <v>931</v>
      </c>
      <c r="X28" s="14">
        <f>[1]!FechaTR($I$1,W28)</f>
        <v>46024</v>
      </c>
      <c r="Y28" s="16">
        <f t="shared" si="0"/>
        <v>46024</v>
      </c>
      <c r="Z28" s="17">
        <f t="shared" si="10"/>
        <v>0.95867059799999998</v>
      </c>
      <c r="AC28" t="s">
        <v>282</v>
      </c>
      <c r="AD28" t="s">
        <v>237</v>
      </c>
      <c r="AE28">
        <v>0.89086600000000005</v>
      </c>
      <c r="AH28" s="30" t="s">
        <v>931</v>
      </c>
      <c r="AI28" s="14">
        <f>[1]!FechaTR($I$1,AH28)</f>
        <v>46024</v>
      </c>
      <c r="AJ28" s="16">
        <f t="shared" si="1"/>
        <v>46024</v>
      </c>
      <c r="AK28" s="17">
        <f t="shared" si="11"/>
        <v>0.89086600000000005</v>
      </c>
      <c r="AN28" s="6"/>
      <c r="AO28" t="s">
        <v>333</v>
      </c>
      <c r="AP28" t="s">
        <v>234</v>
      </c>
      <c r="AQ28">
        <v>0.95386504000000005</v>
      </c>
      <c r="AT28" s="30" t="s">
        <v>931</v>
      </c>
      <c r="AU28" s="14">
        <f>[1]!FechaTR($I$1,AT28)</f>
        <v>46024</v>
      </c>
      <c r="AV28" s="16">
        <f t="shared" si="2"/>
        <v>46024</v>
      </c>
      <c r="AW28" s="17">
        <f t="shared" si="12"/>
        <v>0.95386504000000005</v>
      </c>
      <c r="AZ28" t="s">
        <v>333</v>
      </c>
      <c r="BA28" t="s">
        <v>237</v>
      </c>
      <c r="BB28">
        <v>0.99746199999999996</v>
      </c>
      <c r="BE28" s="30" t="s">
        <v>931</v>
      </c>
      <c r="BF28" s="14">
        <f>[1]!FechaTR($I$1,BE28)</f>
        <v>46024</v>
      </c>
      <c r="BG28" s="16">
        <f t="shared" si="3"/>
        <v>46024</v>
      </c>
      <c r="BH28" s="17">
        <f t="shared" si="13"/>
        <v>0.99746199999999996</v>
      </c>
      <c r="BK28" t="s">
        <v>385</v>
      </c>
      <c r="BL28" t="s">
        <v>234</v>
      </c>
      <c r="BM28">
        <v>0.95009863999999999</v>
      </c>
      <c r="BN28">
        <v>0.97760857000000001</v>
      </c>
      <c r="BP28" s="30" t="s">
        <v>931</v>
      </c>
      <c r="BQ28" s="14">
        <f>[1]!FechaTR($I$1,BP28)</f>
        <v>46024</v>
      </c>
      <c r="BR28" s="16">
        <f t="shared" si="4"/>
        <v>46024</v>
      </c>
      <c r="BS28" s="17">
        <f t="shared" si="14"/>
        <v>0.95009863999999999</v>
      </c>
      <c r="BV28" t="s">
        <v>385</v>
      </c>
      <c r="BW28" t="s">
        <v>237</v>
      </c>
      <c r="BX28">
        <v>1.0814630000000001</v>
      </c>
      <c r="CA28" s="30" t="s">
        <v>931</v>
      </c>
      <c r="CB28" s="14">
        <f>[1]!FechaTR($I$1,CA28)</f>
        <v>46024</v>
      </c>
      <c r="CC28" s="16">
        <f t="shared" si="5"/>
        <v>46024</v>
      </c>
      <c r="CD28" s="17">
        <f t="shared" si="15"/>
        <v>1.0814630000000001</v>
      </c>
      <c r="CL28" s="1"/>
      <c r="CM28" s="14">
        <f>[1]!FechaTR($I$1,CL28)</f>
        <v>0</v>
      </c>
      <c r="CN28" s="16">
        <f t="shared" si="6"/>
        <v>0</v>
      </c>
      <c r="CO28" s="17">
        <f t="shared" si="16"/>
        <v>0</v>
      </c>
      <c r="CW28" s="1"/>
      <c r="CX28" s="14">
        <f>[1]!FechaTR($I$1,CW28)</f>
        <v>0</v>
      </c>
      <c r="CY28" s="16">
        <f t="shared" si="7"/>
        <v>0</v>
      </c>
      <c r="CZ28" s="17">
        <f t="shared" si="17"/>
        <v>0</v>
      </c>
      <c r="DC28" t="s">
        <v>780</v>
      </c>
      <c r="DD28" t="s">
        <v>234</v>
      </c>
      <c r="DE28">
        <v>0.96233137899999999</v>
      </c>
      <c r="DH28" s="30" t="s">
        <v>931</v>
      </c>
      <c r="DI28" s="14">
        <f>[1]!FechaTR($I$1,DH28)</f>
        <v>46024</v>
      </c>
      <c r="DJ28" s="16">
        <f t="shared" si="8"/>
        <v>46024</v>
      </c>
      <c r="DK28" s="17">
        <f t="shared" si="19"/>
        <v>0.96233137899999999</v>
      </c>
      <c r="DN28" t="s">
        <v>780</v>
      </c>
      <c r="DO28" t="s">
        <v>237</v>
      </c>
      <c r="DP28">
        <v>0.81009699999999996</v>
      </c>
      <c r="DS28" s="30" t="s">
        <v>931</v>
      </c>
      <c r="DT28" s="14">
        <f>[1]!FechaTR($I$1,DS28)</f>
        <v>46024</v>
      </c>
      <c r="DU28" s="16">
        <f t="shared" si="9"/>
        <v>46024</v>
      </c>
      <c r="DV28" s="17">
        <f t="shared" si="18"/>
        <v>0.81009699999999996</v>
      </c>
    </row>
    <row r="29" spans="1:126" x14ac:dyDescent="0.25">
      <c r="A29" s="11"/>
      <c r="B29" s="13" t="s">
        <v>279</v>
      </c>
      <c r="C29" s="11">
        <v>0.67661099999999996</v>
      </c>
      <c r="D29" s="11"/>
      <c r="E29" s="13" t="s">
        <v>330</v>
      </c>
      <c r="F29" s="11">
        <v>0.774231</v>
      </c>
      <c r="G29" s="11"/>
      <c r="H29" s="13" t="s">
        <v>382</v>
      </c>
      <c r="I29" s="11">
        <v>0.84396399999999994</v>
      </c>
      <c r="J29" s="11"/>
      <c r="K29" s="13" t="s">
        <v>655</v>
      </c>
      <c r="L29" s="11">
        <v>0.90600000000000003</v>
      </c>
      <c r="M29" s="11"/>
      <c r="N29" s="13" t="s">
        <v>777</v>
      </c>
      <c r="O29" s="11">
        <v>0.58653500000000003</v>
      </c>
      <c r="R29" t="s">
        <v>283</v>
      </c>
      <c r="S29" t="s">
        <v>234</v>
      </c>
      <c r="T29">
        <v>0.95367269600000004</v>
      </c>
      <c r="W29" s="30" t="s">
        <v>932</v>
      </c>
      <c r="X29" s="14">
        <f>[1]!FechaTR($I$1,W29)</f>
        <v>46114</v>
      </c>
      <c r="Y29" s="16">
        <f t="shared" si="0"/>
        <v>46114</v>
      </c>
      <c r="Z29" s="17">
        <f t="shared" si="10"/>
        <v>0.95367269600000004</v>
      </c>
      <c r="AC29" t="s">
        <v>283</v>
      </c>
      <c r="AD29" t="s">
        <v>237</v>
      </c>
      <c r="AE29">
        <v>0.95216100000000004</v>
      </c>
      <c r="AH29" s="30" t="s">
        <v>932</v>
      </c>
      <c r="AI29" s="14">
        <f>[1]!FechaTR($I$1,AH29)</f>
        <v>46114</v>
      </c>
      <c r="AJ29" s="16">
        <f t="shared" si="1"/>
        <v>46114</v>
      </c>
      <c r="AK29" s="17">
        <f t="shared" si="11"/>
        <v>0.95216100000000004</v>
      </c>
      <c r="AN29" s="6"/>
      <c r="AO29" t="s">
        <v>334</v>
      </c>
      <c r="AP29" t="s">
        <v>234</v>
      </c>
      <c r="AQ29">
        <v>0.94855183399999998</v>
      </c>
      <c r="AT29" s="30" t="s">
        <v>932</v>
      </c>
      <c r="AU29" s="14">
        <f>[1]!FechaTR($I$1,AT29)</f>
        <v>46114</v>
      </c>
      <c r="AV29" s="16">
        <f t="shared" si="2"/>
        <v>46114</v>
      </c>
      <c r="AW29" s="17">
        <f t="shared" si="12"/>
        <v>0.94855183399999998</v>
      </c>
      <c r="AZ29" t="s">
        <v>334</v>
      </c>
      <c r="BA29" t="s">
        <v>237</v>
      </c>
      <c r="BB29">
        <v>1.060808</v>
      </c>
      <c r="BE29" s="30" t="s">
        <v>932</v>
      </c>
      <c r="BF29" s="14">
        <f>[1]!FechaTR($I$1,BE29)</f>
        <v>46114</v>
      </c>
      <c r="BG29" s="16">
        <f t="shared" si="3"/>
        <v>46114</v>
      </c>
      <c r="BH29" s="17">
        <f t="shared" si="13"/>
        <v>1.060808</v>
      </c>
      <c r="BK29" t="s">
        <v>386</v>
      </c>
      <c r="BL29" t="s">
        <v>234</v>
      </c>
      <c r="BM29">
        <v>0.944380149</v>
      </c>
      <c r="BN29">
        <v>0.97491210699999997</v>
      </c>
      <c r="BP29" s="30" t="s">
        <v>932</v>
      </c>
      <c r="BQ29" s="14">
        <f>[1]!FechaTR($I$1,BP29)</f>
        <v>46114</v>
      </c>
      <c r="BR29" s="16">
        <f t="shared" si="4"/>
        <v>46114</v>
      </c>
      <c r="BS29" s="17">
        <f t="shared" si="14"/>
        <v>0.944380149</v>
      </c>
      <c r="BV29" t="s">
        <v>386</v>
      </c>
      <c r="BW29" t="s">
        <v>237</v>
      </c>
      <c r="BX29">
        <v>1.149837</v>
      </c>
      <c r="CA29" s="30" t="s">
        <v>932</v>
      </c>
      <c r="CB29" s="14">
        <f>[1]!FechaTR($I$1,CA29)</f>
        <v>46114</v>
      </c>
      <c r="CC29" s="16">
        <f t="shared" si="5"/>
        <v>46114</v>
      </c>
      <c r="CD29" s="17">
        <f t="shared" si="15"/>
        <v>1.149837</v>
      </c>
      <c r="CL29" s="1"/>
      <c r="CM29" s="14">
        <f>[1]!FechaTR($I$1,CL29)</f>
        <v>0</v>
      </c>
      <c r="CN29" s="16">
        <f t="shared" si="6"/>
        <v>0</v>
      </c>
      <c r="CO29" s="17">
        <f t="shared" si="16"/>
        <v>0</v>
      </c>
      <c r="CW29" s="1"/>
      <c r="CX29" s="14">
        <f>[1]!FechaTR($I$1,CW29)</f>
        <v>0</v>
      </c>
      <c r="CY29" s="16">
        <f t="shared" si="7"/>
        <v>0</v>
      </c>
      <c r="CZ29" s="17">
        <f t="shared" si="17"/>
        <v>0</v>
      </c>
      <c r="DC29" t="s">
        <v>781</v>
      </c>
      <c r="DD29" t="s">
        <v>234</v>
      </c>
      <c r="DE29">
        <v>0.95757454900000005</v>
      </c>
      <c r="DH29" s="30" t="s">
        <v>932</v>
      </c>
      <c r="DI29" s="14">
        <f>[1]!FechaTR($I$1,DH29)</f>
        <v>46114</v>
      </c>
      <c r="DJ29" s="16">
        <f t="shared" si="8"/>
        <v>46114</v>
      </c>
      <c r="DK29" s="17">
        <f t="shared" si="19"/>
        <v>0.95757454900000005</v>
      </c>
      <c r="DN29" t="s">
        <v>781</v>
      </c>
      <c r="DO29" t="s">
        <v>237</v>
      </c>
      <c r="DP29">
        <v>0.86984600000000001</v>
      </c>
      <c r="DS29" s="30" t="s">
        <v>932</v>
      </c>
      <c r="DT29" s="14">
        <f>[1]!FechaTR($I$1,DS29)</f>
        <v>46114</v>
      </c>
      <c r="DU29" s="16">
        <f t="shared" si="9"/>
        <v>46114</v>
      </c>
      <c r="DV29" s="17">
        <f t="shared" si="18"/>
        <v>0.86984600000000001</v>
      </c>
    </row>
    <row r="30" spans="1:126" x14ac:dyDescent="0.25">
      <c r="A30" s="11"/>
      <c r="B30" s="13" t="s">
        <v>280</v>
      </c>
      <c r="C30" s="11">
        <v>0.74039199999999994</v>
      </c>
      <c r="D30" s="11"/>
      <c r="E30" s="13" t="s">
        <v>331</v>
      </c>
      <c r="F30" s="11">
        <v>0.84051599999999993</v>
      </c>
      <c r="G30" s="11"/>
      <c r="H30" s="13" t="s">
        <v>383</v>
      </c>
      <c r="I30" s="11">
        <v>0.91438999999999993</v>
      </c>
      <c r="J30" s="11"/>
      <c r="K30" s="13" t="s">
        <v>656</v>
      </c>
      <c r="L30" s="11">
        <v>0.96620000000000006</v>
      </c>
      <c r="M30" s="11"/>
      <c r="N30" s="13" t="s">
        <v>778</v>
      </c>
      <c r="O30" s="11">
        <v>0.651617</v>
      </c>
      <c r="R30" t="s">
        <v>284</v>
      </c>
      <c r="S30" t="s">
        <v>234</v>
      </c>
      <c r="T30">
        <v>0.94849974999999997</v>
      </c>
      <c r="W30" s="30" t="s">
        <v>933</v>
      </c>
      <c r="X30" s="14">
        <f>[1]!FechaTR($I$1,W30)</f>
        <v>46205</v>
      </c>
      <c r="Y30" s="16">
        <f t="shared" si="0"/>
        <v>46205</v>
      </c>
      <c r="Z30" s="17">
        <f t="shared" si="10"/>
        <v>0.94849974999999997</v>
      </c>
      <c r="AC30" t="s">
        <v>284</v>
      </c>
      <c r="AD30" t="s">
        <v>237</v>
      </c>
      <c r="AE30">
        <v>1.011279</v>
      </c>
      <c r="AH30" s="30" t="s">
        <v>933</v>
      </c>
      <c r="AI30" s="14">
        <f>[1]!FechaTR($I$1,AH30)</f>
        <v>46205</v>
      </c>
      <c r="AJ30" s="16">
        <f t="shared" si="1"/>
        <v>46205</v>
      </c>
      <c r="AK30" s="17">
        <f t="shared" si="11"/>
        <v>1.011279</v>
      </c>
      <c r="AN30" s="6"/>
      <c r="AO30" t="s">
        <v>335</v>
      </c>
      <c r="AP30" t="s">
        <v>234</v>
      </c>
      <c r="AQ30">
        <v>0.94306237000000004</v>
      </c>
      <c r="AT30" s="30" t="s">
        <v>933</v>
      </c>
      <c r="AU30" s="14">
        <f>[1]!FechaTR($I$1,AT30)</f>
        <v>46205</v>
      </c>
      <c r="AV30" s="16">
        <f t="shared" si="2"/>
        <v>46205</v>
      </c>
      <c r="AW30" s="17">
        <f t="shared" si="12"/>
        <v>0.94306237000000004</v>
      </c>
      <c r="AZ30" t="s">
        <v>335</v>
      </c>
      <c r="BA30" t="s">
        <v>237</v>
      </c>
      <c r="BB30">
        <v>1.121853</v>
      </c>
      <c r="BE30" s="30" t="s">
        <v>933</v>
      </c>
      <c r="BF30" s="14">
        <f>[1]!FechaTR($I$1,BE30)</f>
        <v>46205</v>
      </c>
      <c r="BG30" s="16">
        <f t="shared" si="3"/>
        <v>46205</v>
      </c>
      <c r="BH30" s="17">
        <f t="shared" si="13"/>
        <v>1.121853</v>
      </c>
      <c r="BK30" t="s">
        <v>387</v>
      </c>
      <c r="BL30" t="s">
        <v>234</v>
      </c>
      <c r="BM30">
        <v>0.93848588399999999</v>
      </c>
      <c r="BN30">
        <v>0.97206306799999997</v>
      </c>
      <c r="BP30" s="30" t="s">
        <v>933</v>
      </c>
      <c r="BQ30" s="14">
        <f>[1]!FechaTR($I$1,BP30)</f>
        <v>46205</v>
      </c>
      <c r="BR30" s="16">
        <f t="shared" si="4"/>
        <v>46205</v>
      </c>
      <c r="BS30" s="17">
        <f t="shared" si="14"/>
        <v>0.93848588399999999</v>
      </c>
      <c r="BV30" t="s">
        <v>387</v>
      </c>
      <c r="BW30" t="s">
        <v>237</v>
      </c>
      <c r="BX30">
        <v>1.2155100000000001</v>
      </c>
      <c r="CA30" s="30" t="s">
        <v>933</v>
      </c>
      <c r="CB30" s="14">
        <f>[1]!FechaTR($I$1,CA30)</f>
        <v>46205</v>
      </c>
      <c r="CC30" s="16">
        <f t="shared" si="5"/>
        <v>46205</v>
      </c>
      <c r="CD30" s="17">
        <f t="shared" si="15"/>
        <v>1.2155100000000001</v>
      </c>
      <c r="CL30" s="1"/>
      <c r="CM30" s="14">
        <f>[1]!FechaTR($I$1,CL30)</f>
        <v>0</v>
      </c>
      <c r="CN30" s="16">
        <f t="shared" si="6"/>
        <v>0</v>
      </c>
      <c r="CO30" s="17">
        <f t="shared" si="16"/>
        <v>0</v>
      </c>
      <c r="CW30" s="1"/>
      <c r="CX30" s="14">
        <f>[1]!FechaTR($I$1,CW30)</f>
        <v>0</v>
      </c>
      <c r="CY30" s="16">
        <f t="shared" si="7"/>
        <v>0</v>
      </c>
      <c r="CZ30" s="17">
        <f t="shared" si="17"/>
        <v>0</v>
      </c>
      <c r="DC30" t="s">
        <v>782</v>
      </c>
      <c r="DD30" t="s">
        <v>234</v>
      </c>
      <c r="DE30">
        <v>0.95267251500000005</v>
      </c>
      <c r="DH30" s="30" t="s">
        <v>933</v>
      </c>
      <c r="DI30" s="14">
        <f>[1]!FechaTR($I$1,DH30)</f>
        <v>46205</v>
      </c>
      <c r="DJ30" s="16">
        <f t="shared" si="8"/>
        <v>46205</v>
      </c>
      <c r="DK30" s="17">
        <f t="shared" si="19"/>
        <v>0.95267251500000005</v>
      </c>
      <c r="DN30" t="s">
        <v>782</v>
      </c>
      <c r="DO30" t="s">
        <v>237</v>
      </c>
      <c r="DP30">
        <v>0.92693300000000001</v>
      </c>
      <c r="DS30" s="30" t="s">
        <v>933</v>
      </c>
      <c r="DT30" s="14">
        <f>[1]!FechaTR($I$1,DS30)</f>
        <v>46205</v>
      </c>
      <c r="DU30" s="16">
        <f t="shared" si="9"/>
        <v>46205</v>
      </c>
      <c r="DV30" s="17">
        <f t="shared" si="18"/>
        <v>0.92693300000000001</v>
      </c>
    </row>
    <row r="31" spans="1:126" x14ac:dyDescent="0.25">
      <c r="A31" s="11"/>
      <c r="B31" s="13" t="s">
        <v>281</v>
      </c>
      <c r="C31" s="11">
        <v>0.802674</v>
      </c>
      <c r="D31" s="11"/>
      <c r="E31" s="13" t="s">
        <v>332</v>
      </c>
      <c r="F31" s="11">
        <v>0.90539899999999995</v>
      </c>
      <c r="G31" s="11"/>
      <c r="H31" s="13" t="s">
        <v>384</v>
      </c>
      <c r="I31" s="11">
        <v>0.98459699999999994</v>
      </c>
      <c r="J31" s="11"/>
      <c r="K31" s="13" t="s">
        <v>657</v>
      </c>
      <c r="L31" s="11">
        <v>1.026</v>
      </c>
      <c r="M31" s="11"/>
      <c r="N31" s="13" t="s">
        <v>779</v>
      </c>
      <c r="O31" s="11">
        <v>0.71536899999999992</v>
      </c>
      <c r="R31" t="s">
        <v>285</v>
      </c>
      <c r="S31" t="s">
        <v>234</v>
      </c>
      <c r="T31">
        <v>0.94317478300000002</v>
      </c>
      <c r="W31" s="30" t="s">
        <v>934</v>
      </c>
      <c r="X31" s="14">
        <f>[1]!FechaTR($I$1,W31)</f>
        <v>46297</v>
      </c>
      <c r="Y31" s="16">
        <f t="shared" si="0"/>
        <v>46297</v>
      </c>
      <c r="Z31" s="17">
        <f t="shared" si="10"/>
        <v>0.94317478300000002</v>
      </c>
      <c r="AC31" t="s">
        <v>285</v>
      </c>
      <c r="AD31" t="s">
        <v>237</v>
      </c>
      <c r="AE31">
        <v>1.0680430000000001</v>
      </c>
      <c r="AH31" s="30" t="s">
        <v>934</v>
      </c>
      <c r="AI31" s="14">
        <f>[1]!FechaTR($I$1,AH31)</f>
        <v>46297</v>
      </c>
      <c r="AJ31" s="16">
        <f t="shared" si="1"/>
        <v>46297</v>
      </c>
      <c r="AK31" s="17">
        <f t="shared" si="11"/>
        <v>1.0680430000000001</v>
      </c>
      <c r="AN31" s="6"/>
      <c r="AO31" t="s">
        <v>336</v>
      </c>
      <c r="AP31" t="s">
        <v>234</v>
      </c>
      <c r="AQ31">
        <v>0.93742021499999995</v>
      </c>
      <c r="AT31" s="30" t="s">
        <v>934</v>
      </c>
      <c r="AU31" s="14">
        <f>[1]!FechaTR($I$1,AT31)</f>
        <v>46297</v>
      </c>
      <c r="AV31" s="16">
        <f t="shared" si="2"/>
        <v>46297</v>
      </c>
      <c r="AW31" s="17">
        <f t="shared" si="12"/>
        <v>0.93742021499999995</v>
      </c>
      <c r="AZ31" t="s">
        <v>336</v>
      </c>
      <c r="BA31" t="s">
        <v>237</v>
      </c>
      <c r="BB31">
        <v>1.180426</v>
      </c>
      <c r="BE31" s="30" t="s">
        <v>934</v>
      </c>
      <c r="BF31" s="14">
        <f>[1]!FechaTR($I$1,BE31)</f>
        <v>46297</v>
      </c>
      <c r="BG31" s="16">
        <f t="shared" si="3"/>
        <v>46297</v>
      </c>
      <c r="BH31" s="17">
        <f t="shared" si="13"/>
        <v>1.180426</v>
      </c>
      <c r="BK31" t="s">
        <v>388</v>
      </c>
      <c r="BL31" t="s">
        <v>234</v>
      </c>
      <c r="BM31">
        <v>0.93244793400000003</v>
      </c>
      <c r="BN31">
        <v>0.96907061500000002</v>
      </c>
      <c r="BP31" s="30" t="s">
        <v>934</v>
      </c>
      <c r="BQ31" s="14">
        <f>[1]!FechaTR($I$1,BP31)</f>
        <v>46297</v>
      </c>
      <c r="BR31" s="16">
        <f t="shared" si="4"/>
        <v>46297</v>
      </c>
      <c r="BS31" s="17">
        <f t="shared" si="14"/>
        <v>0.93244793400000003</v>
      </c>
      <c r="BV31" t="s">
        <v>388</v>
      </c>
      <c r="BW31" t="s">
        <v>237</v>
      </c>
      <c r="BX31">
        <v>1.2781899999999999</v>
      </c>
      <c r="CA31" s="30" t="s">
        <v>934</v>
      </c>
      <c r="CB31" s="14">
        <f>[1]!FechaTR($I$1,CA31)</f>
        <v>46297</v>
      </c>
      <c r="CC31" s="16">
        <f t="shared" si="5"/>
        <v>46297</v>
      </c>
      <c r="CD31" s="17">
        <f t="shared" si="15"/>
        <v>1.2781899999999999</v>
      </c>
      <c r="CL31" s="1"/>
      <c r="CM31" s="14">
        <f>[1]!FechaTR($I$1,CL31)</f>
        <v>0</v>
      </c>
      <c r="CN31" s="16">
        <f t="shared" si="6"/>
        <v>0</v>
      </c>
      <c r="CO31" s="17">
        <f t="shared" si="16"/>
        <v>0</v>
      </c>
      <c r="CW31" s="1"/>
      <c r="CX31" s="14">
        <f>[1]!FechaTR($I$1,CW31)</f>
        <v>0</v>
      </c>
      <c r="CY31" s="16">
        <f t="shared" si="7"/>
        <v>0</v>
      </c>
      <c r="CZ31" s="17">
        <f t="shared" si="17"/>
        <v>0</v>
      </c>
      <c r="DC31" t="s">
        <v>783</v>
      </c>
      <c r="DD31" t="s">
        <v>234</v>
      </c>
      <c r="DE31">
        <v>0.94763513600000004</v>
      </c>
      <c r="DH31" s="30" t="s">
        <v>934</v>
      </c>
      <c r="DI31" s="14">
        <f>[1]!FechaTR($I$1,DH31)</f>
        <v>46297</v>
      </c>
      <c r="DJ31" s="16">
        <f t="shared" si="8"/>
        <v>46297</v>
      </c>
      <c r="DK31" s="17">
        <f t="shared" si="19"/>
        <v>0.94763513600000004</v>
      </c>
      <c r="DN31" t="s">
        <v>783</v>
      </c>
      <c r="DO31" t="s">
        <v>237</v>
      </c>
      <c r="DP31">
        <v>0.981491</v>
      </c>
      <c r="DS31" s="30" t="s">
        <v>934</v>
      </c>
      <c r="DT31" s="14">
        <f>[1]!FechaTR($I$1,DS31)</f>
        <v>46297</v>
      </c>
      <c r="DU31" s="16">
        <f t="shared" si="9"/>
        <v>46297</v>
      </c>
      <c r="DV31" s="17">
        <f t="shared" si="18"/>
        <v>0.981491</v>
      </c>
    </row>
    <row r="32" spans="1:126" x14ac:dyDescent="0.25">
      <c r="A32" s="11"/>
      <c r="B32" s="13" t="s">
        <v>282</v>
      </c>
      <c r="C32" s="11">
        <v>0.86313600000000001</v>
      </c>
      <c r="D32" s="11"/>
      <c r="E32" s="13" t="s">
        <v>333</v>
      </c>
      <c r="F32" s="11">
        <v>0.96837799999999996</v>
      </c>
      <c r="G32" s="11"/>
      <c r="H32" s="13" t="s">
        <v>385</v>
      </c>
      <c r="I32" s="11">
        <v>1.053142</v>
      </c>
      <c r="J32" s="11"/>
      <c r="K32" s="13" t="s">
        <v>658</v>
      </c>
      <c r="L32" s="11">
        <v>1.0851</v>
      </c>
      <c r="M32" s="11"/>
      <c r="N32" s="13" t="s">
        <v>780</v>
      </c>
      <c r="O32" s="11">
        <v>0.77689999999999992</v>
      </c>
      <c r="R32" t="s">
        <v>286</v>
      </c>
      <c r="S32" t="s">
        <v>234</v>
      </c>
      <c r="T32">
        <v>0.93765922800000001</v>
      </c>
      <c r="W32" s="30" t="s">
        <v>935</v>
      </c>
      <c r="X32" s="14">
        <f>[1]!FechaTR($I$1,W32)</f>
        <v>46391</v>
      </c>
      <c r="Y32" s="16">
        <f t="shared" si="0"/>
        <v>46391</v>
      </c>
      <c r="Z32" s="17">
        <f t="shared" si="10"/>
        <v>0.93765922800000001</v>
      </c>
      <c r="AC32" t="s">
        <v>286</v>
      </c>
      <c r="AD32" t="s">
        <v>237</v>
      </c>
      <c r="AE32">
        <v>1.1229199999999999</v>
      </c>
      <c r="AH32" s="30" t="s">
        <v>935</v>
      </c>
      <c r="AI32" s="14">
        <f>[1]!FechaTR($I$1,AH32)</f>
        <v>46391</v>
      </c>
      <c r="AJ32" s="16">
        <f t="shared" si="1"/>
        <v>46391</v>
      </c>
      <c r="AK32" s="17">
        <f t="shared" si="11"/>
        <v>1.1229199999999999</v>
      </c>
      <c r="AN32" s="6"/>
      <c r="AO32" t="s">
        <v>337</v>
      </c>
      <c r="AP32" t="s">
        <v>234</v>
      </c>
      <c r="AQ32">
        <v>0.93158354200000004</v>
      </c>
      <c r="AT32" s="30" t="s">
        <v>935</v>
      </c>
      <c r="AU32" s="14">
        <f>[1]!FechaTR($I$1,AT32)</f>
        <v>46391</v>
      </c>
      <c r="AV32" s="16">
        <f t="shared" si="2"/>
        <v>46391</v>
      </c>
      <c r="AW32" s="17">
        <f t="shared" si="12"/>
        <v>0.93158354200000004</v>
      </c>
      <c r="AZ32" t="s">
        <v>337</v>
      </c>
      <c r="BA32" t="s">
        <v>237</v>
      </c>
      <c r="BB32">
        <v>1.237025</v>
      </c>
      <c r="BE32" s="30" t="s">
        <v>935</v>
      </c>
      <c r="BF32" s="14">
        <f>[1]!FechaTR($I$1,BE32)</f>
        <v>46391</v>
      </c>
      <c r="BG32" s="16">
        <f t="shared" si="3"/>
        <v>46391</v>
      </c>
      <c r="BH32" s="17">
        <f t="shared" si="13"/>
        <v>1.237025</v>
      </c>
      <c r="BK32" t="s">
        <v>389</v>
      </c>
      <c r="BL32" t="s">
        <v>234</v>
      </c>
      <c r="BM32">
        <v>0.92622775199999996</v>
      </c>
      <c r="BN32">
        <v>0.96594232000000002</v>
      </c>
      <c r="BP32" s="30" t="s">
        <v>935</v>
      </c>
      <c r="BQ32" s="14">
        <f>[1]!FechaTR($I$1,BP32)</f>
        <v>46391</v>
      </c>
      <c r="BR32" s="16">
        <f t="shared" si="4"/>
        <v>46391</v>
      </c>
      <c r="BS32" s="17">
        <f t="shared" si="14"/>
        <v>0.92622775199999996</v>
      </c>
      <c r="BV32" t="s">
        <v>389</v>
      </c>
      <c r="BW32" t="s">
        <v>237</v>
      </c>
      <c r="BX32">
        <v>1.338336</v>
      </c>
      <c r="CA32" s="30" t="s">
        <v>935</v>
      </c>
      <c r="CB32" s="14">
        <f>[1]!FechaTR($I$1,CA32)</f>
        <v>46391</v>
      </c>
      <c r="CC32" s="16">
        <f t="shared" si="5"/>
        <v>46391</v>
      </c>
      <c r="CD32" s="17">
        <f t="shared" si="15"/>
        <v>1.338336</v>
      </c>
      <c r="CL32" s="1"/>
      <c r="CM32" s="14">
        <f>[1]!FechaTR($I$1,CL32)</f>
        <v>0</v>
      </c>
      <c r="CN32" s="16">
        <f t="shared" si="6"/>
        <v>0</v>
      </c>
      <c r="CO32" s="17">
        <f t="shared" si="16"/>
        <v>0</v>
      </c>
      <c r="CW32" s="1"/>
      <c r="CX32" s="14">
        <f>[1]!FechaTR($I$1,CW32)</f>
        <v>0</v>
      </c>
      <c r="CY32" s="16">
        <f t="shared" si="7"/>
        <v>0</v>
      </c>
      <c r="CZ32" s="17">
        <f t="shared" si="17"/>
        <v>0</v>
      </c>
      <c r="DC32" t="s">
        <v>784</v>
      </c>
      <c r="DD32" t="s">
        <v>234</v>
      </c>
      <c r="DE32">
        <v>0.94241024900000003</v>
      </c>
      <c r="DH32" s="30" t="s">
        <v>935</v>
      </c>
      <c r="DI32" s="14">
        <f>[1]!FechaTR($I$1,DH32)</f>
        <v>46391</v>
      </c>
      <c r="DJ32" s="16">
        <f t="shared" si="8"/>
        <v>46391</v>
      </c>
      <c r="DK32" s="17">
        <f t="shared" si="19"/>
        <v>0.94241024900000003</v>
      </c>
      <c r="DN32" t="s">
        <v>784</v>
      </c>
      <c r="DO32" t="s">
        <v>237</v>
      </c>
      <c r="DP32">
        <v>1.0342960000000001</v>
      </c>
      <c r="DS32" s="30" t="s">
        <v>935</v>
      </c>
      <c r="DT32" s="14">
        <f>[1]!FechaTR($I$1,DS32)</f>
        <v>46391</v>
      </c>
      <c r="DU32" s="16">
        <f t="shared" si="9"/>
        <v>46391</v>
      </c>
      <c r="DV32" s="17">
        <f t="shared" si="18"/>
        <v>1.0342960000000001</v>
      </c>
    </row>
    <row r="33" spans="1:126" x14ac:dyDescent="0.25">
      <c r="A33" s="11"/>
      <c r="B33" s="13" t="s">
        <v>283</v>
      </c>
      <c r="C33" s="11">
        <v>0.92151299999999992</v>
      </c>
      <c r="D33" s="11"/>
      <c r="E33" s="13" t="s">
        <v>334</v>
      </c>
      <c r="F33" s="11">
        <v>1.0290349999999999</v>
      </c>
      <c r="G33" s="11"/>
      <c r="H33" s="13" t="s">
        <v>386</v>
      </c>
      <c r="I33" s="11">
        <v>1.1188339999999999</v>
      </c>
      <c r="J33" s="11"/>
      <c r="K33" s="13" t="s">
        <v>659</v>
      </c>
      <c r="L33" s="11">
        <v>1.1437000000000002</v>
      </c>
      <c r="M33" s="11"/>
      <c r="N33" s="13" t="s">
        <v>781</v>
      </c>
      <c r="O33" s="11">
        <v>0.83548099999999992</v>
      </c>
      <c r="R33" t="s">
        <v>287</v>
      </c>
      <c r="S33" t="s">
        <v>234</v>
      </c>
      <c r="T33">
        <v>0.93244893799999995</v>
      </c>
      <c r="W33" s="30" t="s">
        <v>936</v>
      </c>
      <c r="X33" s="14">
        <f>[1]!FechaTR($I$1,W33)</f>
        <v>46479</v>
      </c>
      <c r="Y33" s="16">
        <f t="shared" si="0"/>
        <v>46479</v>
      </c>
      <c r="Z33" s="17">
        <f t="shared" si="10"/>
        <v>0.93244893799999995</v>
      </c>
      <c r="AC33" t="s">
        <v>287</v>
      </c>
      <c r="AD33" t="s">
        <v>237</v>
      </c>
      <c r="AE33">
        <v>1.1714260000000001</v>
      </c>
      <c r="AH33" s="30" t="s">
        <v>936</v>
      </c>
      <c r="AI33" s="14">
        <f>[1]!FechaTR($I$1,AH33)</f>
        <v>46479</v>
      </c>
      <c r="AJ33" s="16">
        <f t="shared" si="1"/>
        <v>46479</v>
      </c>
      <c r="AK33" s="17">
        <f t="shared" si="11"/>
        <v>1.1714260000000001</v>
      </c>
      <c r="AN33" s="6"/>
      <c r="AO33" t="s">
        <v>338</v>
      </c>
      <c r="AP33" t="s">
        <v>234</v>
      </c>
      <c r="AQ33">
        <v>0.926075396</v>
      </c>
      <c r="AT33" s="30" t="s">
        <v>936</v>
      </c>
      <c r="AU33" s="14">
        <f>[1]!FechaTR($I$1,AT33)</f>
        <v>46479</v>
      </c>
      <c r="AV33" s="16">
        <f t="shared" si="2"/>
        <v>46479</v>
      </c>
      <c r="AW33" s="17">
        <f t="shared" si="12"/>
        <v>0.926075396</v>
      </c>
      <c r="AZ33" t="s">
        <v>338</v>
      </c>
      <c r="BA33" t="s">
        <v>237</v>
      </c>
      <c r="BB33">
        <v>1.2870379999999999</v>
      </c>
      <c r="BE33" s="30" t="s">
        <v>936</v>
      </c>
      <c r="BF33" s="14">
        <f>[1]!FechaTR($I$1,BE33)</f>
        <v>46479</v>
      </c>
      <c r="BG33" s="16">
        <f t="shared" si="3"/>
        <v>46479</v>
      </c>
      <c r="BH33" s="17">
        <f t="shared" si="13"/>
        <v>1.2870379999999999</v>
      </c>
      <c r="BK33" t="s">
        <v>390</v>
      </c>
      <c r="BL33" t="s">
        <v>234</v>
      </c>
      <c r="BM33">
        <v>0.92038598299999996</v>
      </c>
      <c r="BN33">
        <v>0.96264928800000005</v>
      </c>
      <c r="BP33" s="30" t="s">
        <v>936</v>
      </c>
      <c r="BQ33" s="14">
        <f>[1]!FechaTR($I$1,BP33)</f>
        <v>46479</v>
      </c>
      <c r="BR33" s="16">
        <f t="shared" si="4"/>
        <v>46479</v>
      </c>
      <c r="BS33" s="17">
        <f t="shared" si="14"/>
        <v>0.92038598299999996</v>
      </c>
      <c r="BV33" t="s">
        <v>390</v>
      </c>
      <c r="BW33" t="s">
        <v>237</v>
      </c>
      <c r="BX33">
        <v>1.391027</v>
      </c>
      <c r="CA33" s="30" t="s">
        <v>936</v>
      </c>
      <c r="CB33" s="14">
        <f>[1]!FechaTR($I$1,CA33)</f>
        <v>46479</v>
      </c>
      <c r="CC33" s="16">
        <f t="shared" si="5"/>
        <v>46479</v>
      </c>
      <c r="CD33" s="17">
        <f t="shared" si="15"/>
        <v>1.391027</v>
      </c>
      <c r="CL33" s="1"/>
      <c r="CM33" s="14">
        <f>[1]!FechaTR($I$1,CL33)</f>
        <v>0</v>
      </c>
      <c r="CN33" s="16">
        <f t="shared" si="6"/>
        <v>0</v>
      </c>
      <c r="CO33" s="17">
        <f t="shared" si="16"/>
        <v>0</v>
      </c>
      <c r="CW33" s="1"/>
      <c r="CX33" s="14">
        <f>[1]!FechaTR($I$1,CW33)</f>
        <v>0</v>
      </c>
      <c r="CY33" s="16">
        <f t="shared" si="7"/>
        <v>0</v>
      </c>
      <c r="CZ33" s="17">
        <f t="shared" si="17"/>
        <v>0</v>
      </c>
      <c r="DC33" t="s">
        <v>785</v>
      </c>
      <c r="DD33" t="s">
        <v>234</v>
      </c>
      <c r="DE33">
        <v>0.93745340799999999</v>
      </c>
      <c r="DH33" s="30" t="s">
        <v>936</v>
      </c>
      <c r="DI33" s="14">
        <f>[1]!FechaTR($I$1,DH33)</f>
        <v>46479</v>
      </c>
      <c r="DJ33" s="16">
        <f t="shared" si="8"/>
        <v>46479</v>
      </c>
      <c r="DK33" s="17">
        <f t="shared" si="19"/>
        <v>0.93745340799999999</v>
      </c>
      <c r="DN33" t="s">
        <v>785</v>
      </c>
      <c r="DO33" t="s">
        <v>237</v>
      </c>
      <c r="DP33">
        <v>1.0812919999999999</v>
      </c>
      <c r="DS33" s="30" t="s">
        <v>936</v>
      </c>
      <c r="DT33" s="14">
        <f>[1]!FechaTR($I$1,DS33)</f>
        <v>46479</v>
      </c>
      <c r="DU33" s="16">
        <f t="shared" si="9"/>
        <v>46479</v>
      </c>
      <c r="DV33" s="17">
        <f t="shared" si="18"/>
        <v>1.0812919999999999</v>
      </c>
    </row>
    <row r="34" spans="1:126" x14ac:dyDescent="0.25">
      <c r="A34" s="11"/>
      <c r="B34" s="13" t="s">
        <v>284</v>
      </c>
      <c r="C34" s="11">
        <v>0.97759599999999991</v>
      </c>
      <c r="D34" s="11"/>
      <c r="E34" s="13" t="s">
        <v>335</v>
      </c>
      <c r="F34" s="11">
        <v>1.0870579999999999</v>
      </c>
      <c r="G34" s="11"/>
      <c r="H34" s="13" t="s">
        <v>387</v>
      </c>
      <c r="I34" s="11">
        <v>1.1808749999999999</v>
      </c>
      <c r="J34" s="11"/>
      <c r="K34" s="13" t="s">
        <v>660</v>
      </c>
      <c r="L34" s="11">
        <v>1.1998</v>
      </c>
      <c r="M34" s="11"/>
      <c r="N34" s="13" t="s">
        <v>782</v>
      </c>
      <c r="O34" s="11">
        <v>0.89066000000000001</v>
      </c>
      <c r="R34" t="s">
        <v>288</v>
      </c>
      <c r="S34" t="s">
        <v>234</v>
      </c>
      <c r="T34">
        <v>0.92703225099999997</v>
      </c>
      <c r="W34" s="30" t="s">
        <v>937</v>
      </c>
      <c r="X34" s="14">
        <f>[1]!FechaTR($I$1,W34)</f>
        <v>46570</v>
      </c>
      <c r="Y34" s="16">
        <f t="shared" si="0"/>
        <v>46570</v>
      </c>
      <c r="Z34" s="17">
        <f t="shared" si="10"/>
        <v>0.92703225099999997</v>
      </c>
      <c r="AC34" t="s">
        <v>288</v>
      </c>
      <c r="AD34" t="s">
        <v>237</v>
      </c>
      <c r="AE34">
        <v>1.2187079999999999</v>
      </c>
      <c r="AH34" s="30" t="s">
        <v>937</v>
      </c>
      <c r="AI34" s="14">
        <f>[1]!FechaTR($I$1,AH34)</f>
        <v>46570</v>
      </c>
      <c r="AJ34" s="16">
        <f t="shared" si="1"/>
        <v>46570</v>
      </c>
      <c r="AK34" s="17">
        <f t="shared" si="11"/>
        <v>1.2187079999999999</v>
      </c>
      <c r="AN34" s="6"/>
      <c r="AO34" t="s">
        <v>339</v>
      </c>
      <c r="AP34" t="s">
        <v>234</v>
      </c>
      <c r="AQ34">
        <v>0.92035407800000002</v>
      </c>
      <c r="AT34" s="30" t="s">
        <v>937</v>
      </c>
      <c r="AU34" s="14">
        <f>[1]!FechaTR($I$1,AT34)</f>
        <v>46570</v>
      </c>
      <c r="AV34" s="16">
        <f t="shared" si="2"/>
        <v>46570</v>
      </c>
      <c r="AW34" s="17">
        <f t="shared" si="12"/>
        <v>0.92035407800000002</v>
      </c>
      <c r="AZ34" t="s">
        <v>339</v>
      </c>
      <c r="BA34" t="s">
        <v>237</v>
      </c>
      <c r="BB34">
        <v>1.335774</v>
      </c>
      <c r="BE34" s="30" t="s">
        <v>937</v>
      </c>
      <c r="BF34" s="14">
        <f>[1]!FechaTR($I$1,BE34)</f>
        <v>46570</v>
      </c>
      <c r="BG34" s="16">
        <f t="shared" si="3"/>
        <v>46570</v>
      </c>
      <c r="BH34" s="17">
        <f t="shared" si="13"/>
        <v>1.335774</v>
      </c>
      <c r="BK34" t="s">
        <v>391</v>
      </c>
      <c r="BL34" t="s">
        <v>234</v>
      </c>
      <c r="BM34">
        <v>0.91434864900000001</v>
      </c>
      <c r="BN34">
        <v>0.95930990400000005</v>
      </c>
      <c r="BP34" s="30" t="s">
        <v>937</v>
      </c>
      <c r="BQ34" s="14">
        <f>[1]!FechaTR($I$1,BP34)</f>
        <v>46570</v>
      </c>
      <c r="BR34" s="16">
        <f t="shared" si="4"/>
        <v>46570</v>
      </c>
      <c r="BS34" s="17">
        <f t="shared" si="14"/>
        <v>0.91434864900000001</v>
      </c>
      <c r="BV34" t="s">
        <v>391</v>
      </c>
      <c r="BW34" t="s">
        <v>237</v>
      </c>
      <c r="BX34">
        <v>1.441891</v>
      </c>
      <c r="CA34" s="30" t="s">
        <v>937</v>
      </c>
      <c r="CB34" s="14">
        <f>[1]!FechaTR($I$1,CA34)</f>
        <v>46570</v>
      </c>
      <c r="CC34" s="16">
        <f t="shared" si="5"/>
        <v>46570</v>
      </c>
      <c r="CD34" s="17">
        <f t="shared" si="15"/>
        <v>1.441891</v>
      </c>
      <c r="CL34" s="1"/>
      <c r="CM34" s="14">
        <f>[1]!FechaTR($I$1,CL34)</f>
        <v>0</v>
      </c>
      <c r="CN34" s="16">
        <f t="shared" si="6"/>
        <v>0</v>
      </c>
      <c r="CO34" s="17">
        <f t="shared" si="16"/>
        <v>0</v>
      </c>
      <c r="CW34" s="1"/>
      <c r="CX34" s="14">
        <f>[1]!FechaTR($I$1,CW34)</f>
        <v>0</v>
      </c>
      <c r="CY34" s="16">
        <f t="shared" si="7"/>
        <v>0</v>
      </c>
      <c r="CZ34" s="17">
        <f t="shared" si="17"/>
        <v>0</v>
      </c>
      <c r="DC34" t="s">
        <v>786</v>
      </c>
      <c r="DD34" t="s">
        <v>234</v>
      </c>
      <c r="DE34">
        <v>0.93226708400000002</v>
      </c>
      <c r="DH34" s="30" t="s">
        <v>937</v>
      </c>
      <c r="DI34" s="14">
        <f>[1]!FechaTR($I$1,DH34)</f>
        <v>46570</v>
      </c>
      <c r="DJ34" s="16">
        <f t="shared" si="8"/>
        <v>46570</v>
      </c>
      <c r="DK34" s="17">
        <f t="shared" si="19"/>
        <v>0.93226708400000002</v>
      </c>
      <c r="DN34" t="s">
        <v>786</v>
      </c>
      <c r="DO34" t="s">
        <v>237</v>
      </c>
      <c r="DP34">
        <v>1.1276250000000001</v>
      </c>
      <c r="DS34" s="30" t="s">
        <v>937</v>
      </c>
      <c r="DT34" s="14">
        <f>[1]!FechaTR($I$1,DS34)</f>
        <v>46570</v>
      </c>
      <c r="DU34" s="16">
        <f t="shared" si="9"/>
        <v>46570</v>
      </c>
      <c r="DV34" s="17">
        <f t="shared" si="18"/>
        <v>1.1276250000000001</v>
      </c>
    </row>
    <row r="35" spans="1:126" x14ac:dyDescent="0.25">
      <c r="A35" s="11"/>
      <c r="B35" s="13" t="s">
        <v>285</v>
      </c>
      <c r="C35" s="11">
        <v>1.03128</v>
      </c>
      <c r="D35" s="11"/>
      <c r="E35" s="13" t="s">
        <v>336</v>
      </c>
      <c r="F35" s="11">
        <v>1.1423479999999999</v>
      </c>
      <c r="G35" s="11"/>
      <c r="H35" s="13" t="s">
        <v>388</v>
      </c>
      <c r="I35" s="11">
        <v>1.239368</v>
      </c>
      <c r="J35" s="11"/>
      <c r="K35" s="13" t="s">
        <v>661</v>
      </c>
      <c r="L35" s="11">
        <v>1.2554000000000001</v>
      </c>
      <c r="M35" s="11"/>
      <c r="N35" s="13" t="s">
        <v>783</v>
      </c>
      <c r="O35" s="11">
        <v>0.94267000000000001</v>
      </c>
      <c r="R35" t="s">
        <v>289</v>
      </c>
      <c r="S35" t="s">
        <v>234</v>
      </c>
      <c r="T35">
        <v>0.92141073200000001</v>
      </c>
      <c r="W35" s="30" t="s">
        <v>938</v>
      </c>
      <c r="X35" s="14">
        <f>[1]!FechaTR($I$1,W35)</f>
        <v>46664</v>
      </c>
      <c r="Y35" s="16">
        <f t="shared" si="0"/>
        <v>46664</v>
      </c>
      <c r="Z35" s="17">
        <f t="shared" si="10"/>
        <v>0.92141073200000001</v>
      </c>
      <c r="AC35" t="s">
        <v>289</v>
      </c>
      <c r="AD35" t="s">
        <v>237</v>
      </c>
      <c r="AE35">
        <v>1.264769</v>
      </c>
      <c r="AH35" s="30" t="s">
        <v>938</v>
      </c>
      <c r="AI35" s="14">
        <f>[1]!FechaTR($I$1,AH35)</f>
        <v>46664</v>
      </c>
      <c r="AJ35" s="16">
        <f t="shared" si="1"/>
        <v>46664</v>
      </c>
      <c r="AK35" s="17">
        <f t="shared" si="11"/>
        <v>1.264769</v>
      </c>
      <c r="AN35" s="6"/>
      <c r="AO35" t="s">
        <v>340</v>
      </c>
      <c r="AP35" t="s">
        <v>234</v>
      </c>
      <c r="AQ35">
        <v>0.91442462800000002</v>
      </c>
      <c r="AT35" s="30" t="s">
        <v>938</v>
      </c>
      <c r="AU35" s="14">
        <f>[1]!FechaTR($I$1,AT35)</f>
        <v>46664</v>
      </c>
      <c r="AV35" s="16">
        <f t="shared" si="2"/>
        <v>46664</v>
      </c>
      <c r="AW35" s="17">
        <f t="shared" si="12"/>
        <v>0.91442462800000002</v>
      </c>
      <c r="AZ35" t="s">
        <v>340</v>
      </c>
      <c r="BA35" t="s">
        <v>237</v>
      </c>
      <c r="BB35">
        <v>1.383184</v>
      </c>
      <c r="BE35" s="30" t="s">
        <v>938</v>
      </c>
      <c r="BF35" s="14">
        <f>[1]!FechaTR($I$1,BE35)</f>
        <v>46664</v>
      </c>
      <c r="BG35" s="16">
        <f t="shared" si="3"/>
        <v>46664</v>
      </c>
      <c r="BH35" s="17">
        <f t="shared" si="13"/>
        <v>1.383184</v>
      </c>
      <c r="BK35" t="s">
        <v>392</v>
      </c>
      <c r="BL35" t="s">
        <v>234</v>
      </c>
      <c r="BM35">
        <v>0.90811151499999998</v>
      </c>
      <c r="BN35">
        <v>0.95579076200000002</v>
      </c>
      <c r="BP35" s="30" t="s">
        <v>938</v>
      </c>
      <c r="BQ35" s="14">
        <f>[1]!FechaTR($I$1,BP35)</f>
        <v>46664</v>
      </c>
      <c r="BR35" s="16">
        <f t="shared" si="4"/>
        <v>46664</v>
      </c>
      <c r="BS35" s="17">
        <f t="shared" si="14"/>
        <v>0.90811151499999998</v>
      </c>
      <c r="BV35" t="s">
        <v>392</v>
      </c>
      <c r="BW35" t="s">
        <v>237</v>
      </c>
      <c r="BX35">
        <v>1.4910939999999999</v>
      </c>
      <c r="CA35" s="30" t="s">
        <v>938</v>
      </c>
      <c r="CB35" s="14">
        <f>[1]!FechaTR($I$1,CA35)</f>
        <v>46664</v>
      </c>
      <c r="CC35" s="16">
        <f t="shared" si="5"/>
        <v>46664</v>
      </c>
      <c r="CD35" s="17">
        <f t="shared" si="15"/>
        <v>1.4910939999999999</v>
      </c>
      <c r="CL35" s="1"/>
      <c r="CM35" s="14">
        <f>[1]!FechaTR($I$1,CL35)</f>
        <v>0</v>
      </c>
      <c r="CN35" s="16">
        <f t="shared" si="6"/>
        <v>0</v>
      </c>
      <c r="CO35" s="17">
        <f t="shared" si="16"/>
        <v>0</v>
      </c>
      <c r="CW35" s="1"/>
      <c r="CX35" s="14">
        <f>[1]!FechaTR($I$1,CW35)</f>
        <v>0</v>
      </c>
      <c r="CY35" s="16">
        <f t="shared" si="7"/>
        <v>0</v>
      </c>
      <c r="CZ35" s="17">
        <f t="shared" si="17"/>
        <v>0</v>
      </c>
      <c r="DC35" t="s">
        <v>787</v>
      </c>
      <c r="DD35" t="s">
        <v>234</v>
      </c>
      <c r="DE35">
        <v>0.92685167599999996</v>
      </c>
      <c r="DH35" s="30" t="s">
        <v>938</v>
      </c>
      <c r="DI35" s="14">
        <f>[1]!FechaTR($I$1,DH35)</f>
        <v>46664</v>
      </c>
      <c r="DJ35" s="16">
        <f t="shared" si="8"/>
        <v>46664</v>
      </c>
      <c r="DK35" s="17">
        <f t="shared" si="19"/>
        <v>0.92685167599999996</v>
      </c>
      <c r="DN35" t="s">
        <v>787</v>
      </c>
      <c r="DO35" t="s">
        <v>237</v>
      </c>
      <c r="DP35">
        <v>1.1732590000000001</v>
      </c>
      <c r="DS35" s="30" t="s">
        <v>938</v>
      </c>
      <c r="DT35" s="14">
        <f>[1]!FechaTR($I$1,DS35)</f>
        <v>46664</v>
      </c>
      <c r="DU35" s="16">
        <f t="shared" si="9"/>
        <v>46664</v>
      </c>
      <c r="DV35" s="17">
        <f t="shared" si="18"/>
        <v>1.1732590000000001</v>
      </c>
    </row>
    <row r="36" spans="1:126" x14ac:dyDescent="0.25">
      <c r="A36" s="11"/>
      <c r="B36" s="13" t="s">
        <v>286</v>
      </c>
      <c r="C36" s="11">
        <v>1.0830340000000001</v>
      </c>
      <c r="D36" s="11"/>
      <c r="E36" s="13" t="s">
        <v>337</v>
      </c>
      <c r="F36" s="11">
        <v>1.1954129999999998</v>
      </c>
      <c r="G36" s="11"/>
      <c r="H36" s="13" t="s">
        <v>389</v>
      </c>
      <c r="I36" s="11">
        <v>1.295175</v>
      </c>
      <c r="J36" s="11"/>
      <c r="K36" s="13" t="s">
        <v>662</v>
      </c>
      <c r="L36" s="11">
        <v>1.3106</v>
      </c>
      <c r="M36" s="11"/>
      <c r="N36" s="13" t="s">
        <v>784</v>
      </c>
      <c r="O36" s="11">
        <v>0.99237299999999995</v>
      </c>
      <c r="R36" t="s">
        <v>290</v>
      </c>
      <c r="S36" t="s">
        <v>234</v>
      </c>
      <c r="T36">
        <v>0.91594344100000002</v>
      </c>
      <c r="W36" s="30" t="s">
        <v>939</v>
      </c>
      <c r="X36" s="14">
        <f>[1]!FechaTR($I$1,W36)</f>
        <v>46755</v>
      </c>
      <c r="Y36" s="16">
        <f t="shared" si="0"/>
        <v>46755</v>
      </c>
      <c r="Z36" s="17">
        <f t="shared" si="10"/>
        <v>0.91594344100000002</v>
      </c>
      <c r="AC36" t="s">
        <v>290</v>
      </c>
      <c r="AD36" t="s">
        <v>237</v>
      </c>
      <c r="AE36">
        <v>1.306978</v>
      </c>
      <c r="AH36" s="30" t="s">
        <v>939</v>
      </c>
      <c r="AI36" s="14">
        <f>[1]!FechaTR($I$1,AH36)</f>
        <v>46755</v>
      </c>
      <c r="AJ36" s="16">
        <f t="shared" si="1"/>
        <v>46755</v>
      </c>
      <c r="AK36" s="17">
        <f t="shared" si="11"/>
        <v>1.306978</v>
      </c>
      <c r="AN36" s="6"/>
      <c r="AO36" t="s">
        <v>341</v>
      </c>
      <c r="AP36" t="s">
        <v>234</v>
      </c>
      <c r="AQ36">
        <v>0.90866949500000005</v>
      </c>
      <c r="AT36" s="30" t="s">
        <v>939</v>
      </c>
      <c r="AU36" s="14">
        <f>[1]!FechaTR($I$1,AT36)</f>
        <v>46755</v>
      </c>
      <c r="AV36" s="16">
        <f t="shared" si="2"/>
        <v>46755</v>
      </c>
      <c r="AW36" s="17">
        <f t="shared" si="12"/>
        <v>0.90866949500000005</v>
      </c>
      <c r="AZ36" t="s">
        <v>341</v>
      </c>
      <c r="BA36" t="s">
        <v>237</v>
      </c>
      <c r="BB36">
        <v>1.426507</v>
      </c>
      <c r="BE36" s="30" t="s">
        <v>939</v>
      </c>
      <c r="BF36" s="14">
        <f>[1]!FechaTR($I$1,BE36)</f>
        <v>46755</v>
      </c>
      <c r="BG36" s="16">
        <f t="shared" si="3"/>
        <v>46755</v>
      </c>
      <c r="BH36" s="17">
        <f t="shared" si="13"/>
        <v>1.426507</v>
      </c>
      <c r="BK36" t="s">
        <v>393</v>
      </c>
      <c r="BL36" t="s">
        <v>234</v>
      </c>
      <c r="BM36">
        <v>0.90206063700000005</v>
      </c>
      <c r="BN36">
        <v>0.95222124900000005</v>
      </c>
      <c r="BP36" s="30" t="s">
        <v>939</v>
      </c>
      <c r="BQ36" s="14">
        <f>[1]!FechaTR($I$1,BP36)</f>
        <v>46755</v>
      </c>
      <c r="BR36" s="16">
        <f t="shared" si="4"/>
        <v>46755</v>
      </c>
      <c r="BS36" s="17">
        <f t="shared" si="14"/>
        <v>0.90206063700000005</v>
      </c>
      <c r="BV36" t="s">
        <v>393</v>
      </c>
      <c r="BW36" t="s">
        <v>237</v>
      </c>
      <c r="BX36">
        <v>1.5360640000000001</v>
      </c>
      <c r="CA36" s="30" t="s">
        <v>939</v>
      </c>
      <c r="CB36" s="14">
        <f>[1]!FechaTR($I$1,CA36)</f>
        <v>46755</v>
      </c>
      <c r="CC36" s="16">
        <f t="shared" si="5"/>
        <v>46755</v>
      </c>
      <c r="CD36" s="17">
        <f t="shared" si="15"/>
        <v>1.5360640000000001</v>
      </c>
      <c r="CL36" s="1"/>
      <c r="CM36" s="14">
        <f>[1]!FechaTR($I$1,CL36)</f>
        <v>0</v>
      </c>
      <c r="CN36" s="16">
        <f t="shared" si="6"/>
        <v>0</v>
      </c>
      <c r="CO36" s="17">
        <f t="shared" si="16"/>
        <v>0</v>
      </c>
      <c r="CW36" s="1"/>
      <c r="CX36" s="14">
        <f>[1]!FechaTR($I$1,CW36)</f>
        <v>0</v>
      </c>
      <c r="CY36" s="16">
        <f t="shared" si="7"/>
        <v>0</v>
      </c>
      <c r="CZ36" s="17">
        <f t="shared" si="17"/>
        <v>0</v>
      </c>
      <c r="DC36" t="s">
        <v>788</v>
      </c>
      <c r="DD36" t="s">
        <v>234</v>
      </c>
      <c r="DE36">
        <v>0.92155919399999997</v>
      </c>
      <c r="DH36" s="30" t="s">
        <v>939</v>
      </c>
      <c r="DI36" s="14">
        <f>[1]!FechaTR($I$1,DH36)</f>
        <v>46755</v>
      </c>
      <c r="DJ36" s="16">
        <f t="shared" si="8"/>
        <v>46755</v>
      </c>
      <c r="DK36" s="17">
        <f t="shared" si="19"/>
        <v>0.92155919399999997</v>
      </c>
      <c r="DN36" t="s">
        <v>788</v>
      </c>
      <c r="DO36" t="s">
        <v>237</v>
      </c>
      <c r="DP36">
        <v>1.2154400000000001</v>
      </c>
      <c r="DS36" s="30" t="s">
        <v>939</v>
      </c>
      <c r="DT36" s="14">
        <f>[1]!FechaTR($I$1,DS36)</f>
        <v>46755</v>
      </c>
      <c r="DU36" s="16">
        <f t="shared" si="9"/>
        <v>46755</v>
      </c>
      <c r="DV36" s="17">
        <f t="shared" si="18"/>
        <v>1.2154400000000001</v>
      </c>
    </row>
    <row r="37" spans="1:126" x14ac:dyDescent="0.25">
      <c r="A37" s="11"/>
      <c r="B37" s="13" t="s">
        <v>287</v>
      </c>
      <c r="C37" s="11">
        <v>1.131141</v>
      </c>
      <c r="D37" s="11"/>
      <c r="E37" s="13" t="s">
        <v>338</v>
      </c>
      <c r="F37" s="11">
        <v>1.2445169999999999</v>
      </c>
      <c r="G37" s="11"/>
      <c r="H37" s="13" t="s">
        <v>390</v>
      </c>
      <c r="I37" s="11">
        <v>1.3467499999999999</v>
      </c>
      <c r="J37" s="11"/>
      <c r="K37" s="13" t="s">
        <v>663</v>
      </c>
      <c r="L37" s="11">
        <v>1.3648</v>
      </c>
      <c r="M37" s="11"/>
      <c r="N37" s="13" t="s">
        <v>785</v>
      </c>
      <c r="O37" s="11">
        <v>1.0384709999999999</v>
      </c>
      <c r="R37" t="s">
        <v>291</v>
      </c>
      <c r="S37" t="s">
        <v>234</v>
      </c>
      <c r="T37">
        <v>0.91045161200000002</v>
      </c>
      <c r="W37" s="30" t="s">
        <v>940</v>
      </c>
      <c r="X37" s="14">
        <f>[1]!FechaTR($I$1,W37)</f>
        <v>46846</v>
      </c>
      <c r="Y37" s="16">
        <f t="shared" si="0"/>
        <v>46846</v>
      </c>
      <c r="Z37" s="17">
        <f t="shared" si="10"/>
        <v>0.91045161200000002</v>
      </c>
      <c r="AC37" t="s">
        <v>291</v>
      </c>
      <c r="AD37" t="s">
        <v>237</v>
      </c>
      <c r="AE37">
        <v>1.3476360000000001</v>
      </c>
      <c r="AH37" s="30" t="s">
        <v>940</v>
      </c>
      <c r="AI37" s="14">
        <f>[1]!FechaTR($I$1,AH37)</f>
        <v>46846</v>
      </c>
      <c r="AJ37" s="16">
        <f t="shared" si="1"/>
        <v>46846</v>
      </c>
      <c r="AK37" s="17">
        <f t="shared" si="11"/>
        <v>1.3476360000000001</v>
      </c>
      <c r="AN37" s="6"/>
      <c r="AO37" t="s">
        <v>342</v>
      </c>
      <c r="AP37" t="s">
        <v>234</v>
      </c>
      <c r="AQ37">
        <v>0.90290358999999998</v>
      </c>
      <c r="AT37" s="30" t="s">
        <v>940</v>
      </c>
      <c r="AU37" s="14">
        <f>[1]!FechaTR($I$1,AT37)</f>
        <v>46846</v>
      </c>
      <c r="AV37" s="16">
        <f t="shared" si="2"/>
        <v>46846</v>
      </c>
      <c r="AW37" s="17">
        <f t="shared" si="12"/>
        <v>0.90290358999999998</v>
      </c>
      <c r="AZ37" t="s">
        <v>342</v>
      </c>
      <c r="BA37" t="s">
        <v>237</v>
      </c>
      <c r="BB37">
        <v>1.468097</v>
      </c>
      <c r="BE37" s="30" t="s">
        <v>940</v>
      </c>
      <c r="BF37" s="14">
        <f>[1]!FechaTR($I$1,BE37)</f>
        <v>46846</v>
      </c>
      <c r="BG37" s="16">
        <f t="shared" si="3"/>
        <v>46846</v>
      </c>
      <c r="BH37" s="17">
        <f t="shared" si="13"/>
        <v>1.468097</v>
      </c>
      <c r="BK37" t="s">
        <v>394</v>
      </c>
      <c r="BL37" t="s">
        <v>234</v>
      </c>
      <c r="BM37">
        <v>0.89598529800000004</v>
      </c>
      <c r="BN37">
        <v>0.94853957099999997</v>
      </c>
      <c r="BP37" s="30" t="s">
        <v>940</v>
      </c>
      <c r="BQ37" s="14">
        <f>[1]!FechaTR($I$1,BP37)</f>
        <v>46846</v>
      </c>
      <c r="BR37" s="16">
        <f t="shared" si="4"/>
        <v>46846</v>
      </c>
      <c r="BS37" s="17">
        <f t="shared" si="14"/>
        <v>0.89598529800000004</v>
      </c>
      <c r="BV37" t="s">
        <v>394</v>
      </c>
      <c r="BW37" t="s">
        <v>237</v>
      </c>
      <c r="BX37">
        <v>1.579523</v>
      </c>
      <c r="CA37" s="30" t="s">
        <v>940</v>
      </c>
      <c r="CB37" s="14">
        <f>[1]!FechaTR($I$1,CA37)</f>
        <v>46846</v>
      </c>
      <c r="CC37" s="16">
        <f t="shared" si="5"/>
        <v>46846</v>
      </c>
      <c r="CD37" s="17">
        <f t="shared" si="15"/>
        <v>1.579523</v>
      </c>
      <c r="CL37" s="1"/>
      <c r="CM37" s="14">
        <f>[1]!FechaTR($I$1,CL37)</f>
        <v>0</v>
      </c>
      <c r="CN37" s="16">
        <f t="shared" si="6"/>
        <v>0</v>
      </c>
      <c r="CO37" s="17">
        <f t="shared" si="16"/>
        <v>0</v>
      </c>
      <c r="CW37" s="1"/>
      <c r="CX37" s="14">
        <f>[1]!FechaTR($I$1,CW37)</f>
        <v>0</v>
      </c>
      <c r="CY37" s="16">
        <f t="shared" si="7"/>
        <v>0</v>
      </c>
      <c r="CZ37" s="17">
        <f t="shared" si="17"/>
        <v>0</v>
      </c>
      <c r="DC37" t="s">
        <v>789</v>
      </c>
      <c r="DD37" t="s">
        <v>234</v>
      </c>
      <c r="DE37">
        <v>0.91622385900000003</v>
      </c>
      <c r="DH37" s="30" t="s">
        <v>940</v>
      </c>
      <c r="DI37" s="14">
        <f>[1]!FechaTR($I$1,DH37)</f>
        <v>46846</v>
      </c>
      <c r="DJ37" s="16">
        <f t="shared" si="8"/>
        <v>46846</v>
      </c>
      <c r="DK37" s="17">
        <f t="shared" si="19"/>
        <v>0.91622385900000003</v>
      </c>
      <c r="DN37" t="s">
        <v>789</v>
      </c>
      <c r="DO37" t="s">
        <v>237</v>
      </c>
      <c r="DP37">
        <v>1.2562819999999999</v>
      </c>
      <c r="DS37" s="30" t="s">
        <v>940</v>
      </c>
      <c r="DT37" s="14">
        <f>[1]!FechaTR($I$1,DS37)</f>
        <v>46846</v>
      </c>
      <c r="DU37" s="16">
        <f t="shared" si="9"/>
        <v>46846</v>
      </c>
      <c r="DV37" s="17">
        <f t="shared" si="18"/>
        <v>1.2562819999999999</v>
      </c>
    </row>
    <row r="38" spans="1:126" x14ac:dyDescent="0.25">
      <c r="A38" s="11"/>
      <c r="B38" s="13" t="s">
        <v>288</v>
      </c>
      <c r="C38" s="11">
        <v>1.177691</v>
      </c>
      <c r="D38" s="11"/>
      <c r="E38" s="13" t="s">
        <v>339</v>
      </c>
      <c r="F38" s="11">
        <v>1.2918319999999999</v>
      </c>
      <c r="G38" s="11"/>
      <c r="H38" s="13" t="s">
        <v>391</v>
      </c>
      <c r="I38" s="11">
        <v>1.396574</v>
      </c>
      <c r="J38" s="11"/>
      <c r="K38" s="13" t="s">
        <v>664</v>
      </c>
      <c r="L38" s="11">
        <v>1.4177</v>
      </c>
      <c r="M38" s="11"/>
      <c r="N38" s="13" t="s">
        <v>786</v>
      </c>
      <c r="O38" s="11">
        <v>1.0832519999999999</v>
      </c>
      <c r="R38" t="s">
        <v>292</v>
      </c>
      <c r="S38" t="s">
        <v>234</v>
      </c>
      <c r="T38">
        <v>0.90493828200000004</v>
      </c>
      <c r="W38" s="30" t="s">
        <v>941</v>
      </c>
      <c r="X38" s="14">
        <f>[1]!FechaTR($I$1,W38)</f>
        <v>46937</v>
      </c>
      <c r="Y38" s="16">
        <f t="shared" si="0"/>
        <v>46937</v>
      </c>
      <c r="Z38" s="17">
        <f t="shared" si="10"/>
        <v>0.90493828200000004</v>
      </c>
      <c r="AC38" t="s">
        <v>292</v>
      </c>
      <c r="AD38" t="s">
        <v>237</v>
      </c>
      <c r="AE38">
        <v>1.385858</v>
      </c>
      <c r="AH38" s="30" t="s">
        <v>941</v>
      </c>
      <c r="AI38" s="14">
        <f>[1]!FechaTR($I$1,AH38)</f>
        <v>46937</v>
      </c>
      <c r="AJ38" s="16">
        <f t="shared" si="1"/>
        <v>46937</v>
      </c>
      <c r="AK38" s="17">
        <f t="shared" si="11"/>
        <v>1.385858</v>
      </c>
      <c r="AN38" s="6"/>
      <c r="AO38" t="s">
        <v>343</v>
      </c>
      <c r="AP38" t="s">
        <v>234</v>
      </c>
      <c r="AQ38">
        <v>0.89713150200000003</v>
      </c>
      <c r="AT38" s="30" t="s">
        <v>941</v>
      </c>
      <c r="AU38" s="14">
        <f>[1]!FechaTR($I$1,AT38)</f>
        <v>46937</v>
      </c>
      <c r="AV38" s="16">
        <f t="shared" si="2"/>
        <v>46937</v>
      </c>
      <c r="AW38" s="17">
        <f t="shared" si="12"/>
        <v>0.89713150200000003</v>
      </c>
      <c r="AZ38" t="s">
        <v>343</v>
      </c>
      <c r="BA38" t="s">
        <v>237</v>
      </c>
      <c r="BB38">
        <v>1.5069680000000001</v>
      </c>
      <c r="BE38" s="30" t="s">
        <v>941</v>
      </c>
      <c r="BF38" s="14">
        <f>[1]!FechaTR($I$1,BE38)</f>
        <v>46937</v>
      </c>
      <c r="BG38" s="16">
        <f t="shared" si="3"/>
        <v>46937</v>
      </c>
      <c r="BH38" s="17">
        <f t="shared" si="13"/>
        <v>1.5069680000000001</v>
      </c>
      <c r="BK38" t="s">
        <v>395</v>
      </c>
      <c r="BL38" t="s">
        <v>234</v>
      </c>
      <c r="BM38">
        <v>0.88987868400000003</v>
      </c>
      <c r="BN38">
        <v>0.944838493</v>
      </c>
      <c r="BP38" s="30" t="s">
        <v>941</v>
      </c>
      <c r="BQ38" s="14">
        <f>[1]!FechaTR($I$1,BP38)</f>
        <v>46937</v>
      </c>
      <c r="BR38" s="16">
        <f t="shared" si="4"/>
        <v>46937</v>
      </c>
      <c r="BS38" s="17">
        <f t="shared" si="14"/>
        <v>0.88987868400000003</v>
      </c>
      <c r="BV38" t="s">
        <v>395</v>
      </c>
      <c r="BW38" t="s">
        <v>237</v>
      </c>
      <c r="BX38">
        <v>1.6205639999999999</v>
      </c>
      <c r="CA38" s="30" t="s">
        <v>941</v>
      </c>
      <c r="CB38" s="14">
        <f>[1]!FechaTR($I$1,CA38)</f>
        <v>46937</v>
      </c>
      <c r="CC38" s="16">
        <f t="shared" si="5"/>
        <v>46937</v>
      </c>
      <c r="CD38" s="17">
        <f t="shared" si="15"/>
        <v>1.6205639999999999</v>
      </c>
      <c r="CL38" s="1"/>
      <c r="CM38" s="14">
        <f>[1]!FechaTR($I$1,CL38)</f>
        <v>0</v>
      </c>
      <c r="CN38" s="16">
        <f t="shared" si="6"/>
        <v>0</v>
      </c>
      <c r="CO38" s="17">
        <f t="shared" si="16"/>
        <v>0</v>
      </c>
      <c r="CW38" s="1"/>
      <c r="CX38" s="14">
        <f>[1]!FechaTR($I$1,CW38)</f>
        <v>0</v>
      </c>
      <c r="CY38" s="16">
        <f t="shared" si="7"/>
        <v>0</v>
      </c>
      <c r="CZ38" s="17">
        <f t="shared" si="17"/>
        <v>0</v>
      </c>
      <c r="DC38" t="s">
        <v>790</v>
      </c>
      <c r="DD38" t="s">
        <v>234</v>
      </c>
      <c r="DE38">
        <v>0.91085184500000005</v>
      </c>
      <c r="DH38" s="30" t="s">
        <v>941</v>
      </c>
      <c r="DI38" s="14">
        <f>[1]!FechaTR($I$1,DH38)</f>
        <v>46937</v>
      </c>
      <c r="DJ38" s="16">
        <f t="shared" si="8"/>
        <v>46937</v>
      </c>
      <c r="DK38" s="17">
        <f t="shared" si="19"/>
        <v>0.91085184500000005</v>
      </c>
      <c r="DN38" t="s">
        <v>790</v>
      </c>
      <c r="DO38" t="s">
        <v>237</v>
      </c>
      <c r="DP38">
        <v>1.294907</v>
      </c>
      <c r="DS38" s="30" t="s">
        <v>941</v>
      </c>
      <c r="DT38" s="14">
        <f>[1]!FechaTR($I$1,DS38)</f>
        <v>46937</v>
      </c>
      <c r="DU38" s="16">
        <f t="shared" si="9"/>
        <v>46937</v>
      </c>
      <c r="DV38" s="17">
        <f t="shared" si="18"/>
        <v>1.294907</v>
      </c>
    </row>
    <row r="39" spans="1:126" x14ac:dyDescent="0.25">
      <c r="A39" s="11"/>
      <c r="B39" s="13" t="s">
        <v>289</v>
      </c>
      <c r="C39" s="11">
        <v>1.221184</v>
      </c>
      <c r="D39" s="11"/>
      <c r="E39" s="13" t="s">
        <v>340</v>
      </c>
      <c r="F39" s="11">
        <v>1.3359369999999999</v>
      </c>
      <c r="G39" s="11"/>
      <c r="H39" s="13" t="s">
        <v>392</v>
      </c>
      <c r="I39" s="11">
        <v>1.443136</v>
      </c>
      <c r="J39" s="11"/>
      <c r="K39" s="13" t="s">
        <v>665</v>
      </c>
      <c r="L39" s="11">
        <v>1.4701</v>
      </c>
      <c r="M39" s="11"/>
      <c r="N39" s="13" t="s">
        <v>787</v>
      </c>
      <c r="O39" s="11">
        <v>1.1254150000000001</v>
      </c>
      <c r="R39" t="s">
        <v>293</v>
      </c>
      <c r="S39" t="s">
        <v>234</v>
      </c>
      <c r="T39">
        <v>0.89941887399999998</v>
      </c>
      <c r="W39" s="30" t="s">
        <v>942</v>
      </c>
      <c r="X39" s="14">
        <f>[1]!FechaTR($I$1,W39)</f>
        <v>47028</v>
      </c>
      <c r="Y39" s="16">
        <f t="shared" si="0"/>
        <v>47028</v>
      </c>
      <c r="Z39" s="17">
        <f t="shared" si="10"/>
        <v>0.89941887399999998</v>
      </c>
      <c r="AC39" t="s">
        <v>293</v>
      </c>
      <c r="AD39" t="s">
        <v>237</v>
      </c>
      <c r="AE39">
        <v>1.422147</v>
      </c>
      <c r="AH39" s="30" t="s">
        <v>942</v>
      </c>
      <c r="AI39" s="14">
        <f>[1]!FechaTR($I$1,AH39)</f>
        <v>47028</v>
      </c>
      <c r="AJ39" s="16">
        <f t="shared" si="1"/>
        <v>47028</v>
      </c>
      <c r="AK39" s="17">
        <f t="shared" si="11"/>
        <v>1.422147</v>
      </c>
      <c r="AN39" s="6"/>
      <c r="AO39" t="s">
        <v>344</v>
      </c>
      <c r="AP39" t="s">
        <v>234</v>
      </c>
      <c r="AQ39">
        <v>0.89136100699999998</v>
      </c>
      <c r="AT39" s="30" t="s">
        <v>942</v>
      </c>
      <c r="AU39" s="14">
        <f>[1]!FechaTR($I$1,AT39)</f>
        <v>47028</v>
      </c>
      <c r="AV39" s="16">
        <f t="shared" si="2"/>
        <v>47028</v>
      </c>
      <c r="AW39" s="17">
        <f t="shared" si="12"/>
        <v>0.89136100699999998</v>
      </c>
      <c r="AZ39" t="s">
        <v>344</v>
      </c>
      <c r="BA39" t="s">
        <v>237</v>
      </c>
      <c r="BB39">
        <v>1.5438069999999999</v>
      </c>
      <c r="BE39" s="30" t="s">
        <v>942</v>
      </c>
      <c r="BF39" s="14">
        <f>[1]!FechaTR($I$1,BE39)</f>
        <v>47028</v>
      </c>
      <c r="BG39" s="16">
        <f t="shared" si="3"/>
        <v>47028</v>
      </c>
      <c r="BH39" s="17">
        <f t="shared" si="13"/>
        <v>1.5438069999999999</v>
      </c>
      <c r="BK39" t="s">
        <v>396</v>
      </c>
      <c r="BL39" t="s">
        <v>234</v>
      </c>
      <c r="BM39">
        <v>0.883755717</v>
      </c>
      <c r="BN39">
        <v>0.94107619300000001</v>
      </c>
      <c r="BP39" s="30" t="s">
        <v>942</v>
      </c>
      <c r="BQ39" s="14">
        <f>[1]!FechaTR($I$1,BP39)</f>
        <v>47028</v>
      </c>
      <c r="BR39" s="16">
        <f t="shared" si="4"/>
        <v>47028</v>
      </c>
      <c r="BS39" s="17">
        <f t="shared" si="14"/>
        <v>0.883755717</v>
      </c>
      <c r="BV39" t="s">
        <v>396</v>
      </c>
      <c r="BW39" t="s">
        <v>237</v>
      </c>
      <c r="BX39">
        <v>1.6597820000000001</v>
      </c>
      <c r="CA39" s="30" t="s">
        <v>942</v>
      </c>
      <c r="CB39" s="14">
        <f>[1]!FechaTR($I$1,CA39)</f>
        <v>47028</v>
      </c>
      <c r="CC39" s="16">
        <f t="shared" si="5"/>
        <v>47028</v>
      </c>
      <c r="CD39" s="17">
        <f t="shared" si="15"/>
        <v>1.6597820000000001</v>
      </c>
      <c r="CL39" s="1"/>
      <c r="CM39" s="14">
        <f>[1]!FechaTR($I$1,CL39)</f>
        <v>0</v>
      </c>
      <c r="CN39" s="16">
        <f t="shared" si="6"/>
        <v>0</v>
      </c>
      <c r="CO39" s="17">
        <f t="shared" si="16"/>
        <v>0</v>
      </c>
      <c r="CW39" s="1"/>
      <c r="CX39" s="14">
        <f>[1]!FechaTR($I$1,CW39)</f>
        <v>0</v>
      </c>
      <c r="CY39" s="16">
        <f t="shared" si="7"/>
        <v>0</v>
      </c>
      <c r="CZ39" s="17">
        <f t="shared" si="17"/>
        <v>0</v>
      </c>
      <c r="DC39" t="s">
        <v>791</v>
      </c>
      <c r="DD39" t="s">
        <v>234</v>
      </c>
      <c r="DE39">
        <v>0.90544932600000005</v>
      </c>
      <c r="DH39" s="30" t="s">
        <v>942</v>
      </c>
      <c r="DI39" s="14">
        <f>[1]!FechaTR($I$1,DH39)</f>
        <v>47028</v>
      </c>
      <c r="DJ39" s="16">
        <f t="shared" si="8"/>
        <v>47028</v>
      </c>
      <c r="DK39" s="17">
        <f t="shared" si="19"/>
        <v>0.90544932600000005</v>
      </c>
      <c r="DN39" t="s">
        <v>791</v>
      </c>
      <c r="DO39" t="s">
        <v>237</v>
      </c>
      <c r="DP39">
        <v>1.3319030000000001</v>
      </c>
      <c r="DS39" s="30" t="s">
        <v>942</v>
      </c>
      <c r="DT39" s="14">
        <f>[1]!FechaTR($I$1,DS39)</f>
        <v>47028</v>
      </c>
      <c r="DU39" s="16">
        <f t="shared" si="9"/>
        <v>47028</v>
      </c>
      <c r="DV39" s="17">
        <f t="shared" si="18"/>
        <v>1.3319030000000001</v>
      </c>
    </row>
    <row r="40" spans="1:126" x14ac:dyDescent="0.25">
      <c r="A40" s="11"/>
      <c r="B40" s="13" t="s">
        <v>290</v>
      </c>
      <c r="C40" s="11">
        <v>1.2626489999999999</v>
      </c>
      <c r="D40" s="11"/>
      <c r="E40" s="13" t="s">
        <v>341</v>
      </c>
      <c r="F40" s="11">
        <v>1.3779889999999999</v>
      </c>
      <c r="G40" s="11"/>
      <c r="H40" s="13" t="s">
        <v>393</v>
      </c>
      <c r="I40" s="11">
        <v>1.4875969999999998</v>
      </c>
      <c r="J40" s="11"/>
      <c r="K40" s="13" t="s">
        <v>666</v>
      </c>
      <c r="L40" s="11">
        <v>1.5215000000000001</v>
      </c>
      <c r="M40" s="11"/>
      <c r="N40" s="13" t="s">
        <v>788</v>
      </c>
      <c r="O40" s="11">
        <v>1.166056</v>
      </c>
      <c r="R40" t="s">
        <v>294</v>
      </c>
      <c r="S40" t="s">
        <v>234</v>
      </c>
      <c r="T40">
        <v>0.89385185700000003</v>
      </c>
      <c r="W40" s="30" t="s">
        <v>943</v>
      </c>
      <c r="X40" s="14">
        <f>[1]!FechaTR($I$1,W40)</f>
        <v>47120</v>
      </c>
      <c r="Y40" s="16">
        <f t="shared" si="0"/>
        <v>47120</v>
      </c>
      <c r="Z40" s="17">
        <f t="shared" si="10"/>
        <v>0.89385185700000003</v>
      </c>
      <c r="AC40" t="s">
        <v>294</v>
      </c>
      <c r="AD40" t="s">
        <v>237</v>
      </c>
      <c r="AE40">
        <v>1.4567859999999999</v>
      </c>
      <c r="AH40" s="30" t="s">
        <v>943</v>
      </c>
      <c r="AI40" s="14">
        <f>[1]!FechaTR($I$1,AH40)</f>
        <v>47120</v>
      </c>
      <c r="AJ40" s="16">
        <f t="shared" si="1"/>
        <v>47120</v>
      </c>
      <c r="AK40" s="17">
        <f t="shared" si="11"/>
        <v>1.4567859999999999</v>
      </c>
      <c r="AN40" s="6"/>
      <c r="AO40" t="s">
        <v>345</v>
      </c>
      <c r="AP40" t="s">
        <v>234</v>
      </c>
      <c r="AQ40">
        <v>0.88553755099999998</v>
      </c>
      <c r="AT40" s="30" t="s">
        <v>943</v>
      </c>
      <c r="AU40" s="14">
        <f>[1]!FechaTR($I$1,AT40)</f>
        <v>47120</v>
      </c>
      <c r="AV40" s="16">
        <f t="shared" si="2"/>
        <v>47120</v>
      </c>
      <c r="AW40" s="17">
        <f t="shared" si="12"/>
        <v>0.88553755099999998</v>
      </c>
      <c r="AZ40" t="s">
        <v>345</v>
      </c>
      <c r="BA40" t="s">
        <v>237</v>
      </c>
      <c r="BB40">
        <v>1.579059</v>
      </c>
      <c r="BE40" s="30" t="s">
        <v>943</v>
      </c>
      <c r="BF40" s="14">
        <f>[1]!FechaTR($I$1,BE40)</f>
        <v>47120</v>
      </c>
      <c r="BG40" s="16">
        <f t="shared" si="3"/>
        <v>47120</v>
      </c>
      <c r="BH40" s="17">
        <f t="shared" si="13"/>
        <v>1.579059</v>
      </c>
      <c r="BK40" t="s">
        <v>397</v>
      </c>
      <c r="BL40" t="s">
        <v>234</v>
      </c>
      <c r="BM40">
        <v>0.87757018099999995</v>
      </c>
      <c r="BN40">
        <v>0.93720434100000005</v>
      </c>
      <c r="BP40" s="30" t="s">
        <v>943</v>
      </c>
      <c r="BQ40" s="14">
        <f>[1]!FechaTR($I$1,BP40)</f>
        <v>47120</v>
      </c>
      <c r="BR40" s="16">
        <f t="shared" si="4"/>
        <v>47120</v>
      </c>
      <c r="BS40" s="17">
        <f t="shared" si="14"/>
        <v>0.87757018099999995</v>
      </c>
      <c r="BV40" t="s">
        <v>397</v>
      </c>
      <c r="BW40" t="s">
        <v>237</v>
      </c>
      <c r="BX40">
        <v>1.697452</v>
      </c>
      <c r="CA40" s="30" t="s">
        <v>943</v>
      </c>
      <c r="CB40" s="14">
        <f>[1]!FechaTR($I$1,CA40)</f>
        <v>47120</v>
      </c>
      <c r="CC40" s="16">
        <f t="shared" si="5"/>
        <v>47120</v>
      </c>
      <c r="CD40" s="17">
        <f t="shared" si="15"/>
        <v>1.697452</v>
      </c>
      <c r="CL40" s="1"/>
      <c r="CM40" s="14">
        <f>[1]!FechaTR($I$1,CL40)</f>
        <v>0</v>
      </c>
      <c r="CN40" s="16">
        <f t="shared" si="6"/>
        <v>0</v>
      </c>
      <c r="CO40" s="17">
        <f t="shared" si="16"/>
        <v>0</v>
      </c>
      <c r="CW40" s="1"/>
      <c r="CX40" s="14">
        <f>[1]!FechaTR($I$1,CW40)</f>
        <v>0</v>
      </c>
      <c r="CY40" s="16">
        <f t="shared" si="7"/>
        <v>0</v>
      </c>
      <c r="CZ40" s="17">
        <f t="shared" si="17"/>
        <v>0</v>
      </c>
      <c r="DC40" t="s">
        <v>792</v>
      </c>
      <c r="DD40" t="s">
        <v>234</v>
      </c>
      <c r="DE40">
        <v>0.89996272899999996</v>
      </c>
      <c r="DH40" s="30" t="s">
        <v>943</v>
      </c>
      <c r="DI40" s="14">
        <f>[1]!FechaTR($I$1,DH40)</f>
        <v>47120</v>
      </c>
      <c r="DJ40" s="16">
        <f t="shared" si="8"/>
        <v>47120</v>
      </c>
      <c r="DK40" s="17">
        <f t="shared" si="19"/>
        <v>0.89996272899999996</v>
      </c>
      <c r="DN40" t="s">
        <v>792</v>
      </c>
      <c r="DO40" t="s">
        <v>237</v>
      </c>
      <c r="DP40">
        <v>1.3677330000000001</v>
      </c>
      <c r="DS40" s="30" t="s">
        <v>943</v>
      </c>
      <c r="DT40" s="14">
        <f>[1]!FechaTR($I$1,DS40)</f>
        <v>47120</v>
      </c>
      <c r="DU40" s="16">
        <f t="shared" si="9"/>
        <v>47120</v>
      </c>
      <c r="DV40" s="17">
        <f t="shared" si="18"/>
        <v>1.3677330000000001</v>
      </c>
    </row>
    <row r="41" spans="1:126" x14ac:dyDescent="0.25">
      <c r="A41" s="11"/>
      <c r="B41" s="13" t="s">
        <v>291</v>
      </c>
      <c r="C41" s="11">
        <v>1.3017509999999999</v>
      </c>
      <c r="D41" s="11"/>
      <c r="E41" s="13" t="s">
        <v>342</v>
      </c>
      <c r="F41" s="11">
        <v>1.417789</v>
      </c>
      <c r="G41" s="11"/>
      <c r="H41" s="13" t="s">
        <v>394</v>
      </c>
      <c r="I41" s="11">
        <v>1.5297049999999999</v>
      </c>
      <c r="J41" s="11"/>
      <c r="K41" s="13" t="s">
        <v>667</v>
      </c>
      <c r="L41" s="11">
        <v>1.5718000000000001</v>
      </c>
      <c r="M41" s="11"/>
      <c r="N41" s="13" t="s">
        <v>789</v>
      </c>
      <c r="O41" s="11">
        <v>1.2049079999999999</v>
      </c>
      <c r="R41" t="s">
        <v>295</v>
      </c>
      <c r="S41" t="s">
        <v>234</v>
      </c>
      <c r="T41">
        <v>0.88843718599999999</v>
      </c>
      <c r="W41" s="30" t="s">
        <v>944</v>
      </c>
      <c r="X41" s="14">
        <f>[1]!FechaTR($I$1,W41)</f>
        <v>47210</v>
      </c>
      <c r="Y41" s="16">
        <f t="shared" si="0"/>
        <v>47210</v>
      </c>
      <c r="Z41" s="17">
        <f t="shared" si="10"/>
        <v>0.88843718599999999</v>
      </c>
      <c r="AC41" t="s">
        <v>295</v>
      </c>
      <c r="AD41" t="s">
        <v>237</v>
      </c>
      <c r="AE41">
        <v>1.4885999999999999</v>
      </c>
      <c r="AH41" s="30" t="s">
        <v>944</v>
      </c>
      <c r="AI41" s="14">
        <f>[1]!FechaTR($I$1,AH41)</f>
        <v>47210</v>
      </c>
      <c r="AJ41" s="16">
        <f t="shared" si="1"/>
        <v>47210</v>
      </c>
      <c r="AK41" s="17">
        <f t="shared" si="11"/>
        <v>1.4885999999999999</v>
      </c>
      <c r="AN41" s="6"/>
      <c r="AO41" t="s">
        <v>346</v>
      </c>
      <c r="AP41" t="s">
        <v>234</v>
      </c>
      <c r="AQ41">
        <v>0.879859422</v>
      </c>
      <c r="AT41" s="30" t="s">
        <v>944</v>
      </c>
      <c r="AU41" s="14">
        <f>[1]!FechaTR($I$1,AT41)</f>
        <v>47210</v>
      </c>
      <c r="AV41" s="16">
        <f t="shared" si="2"/>
        <v>47210</v>
      </c>
      <c r="AW41" s="17">
        <f t="shared" si="12"/>
        <v>0.879859422</v>
      </c>
      <c r="AZ41" t="s">
        <v>346</v>
      </c>
      <c r="BA41" t="s">
        <v>237</v>
      </c>
      <c r="BB41">
        <v>1.611669</v>
      </c>
      <c r="BE41" s="30" t="s">
        <v>944</v>
      </c>
      <c r="BF41" s="14">
        <f>[1]!FechaTR($I$1,BE41)</f>
        <v>47210</v>
      </c>
      <c r="BG41" s="16">
        <f t="shared" si="3"/>
        <v>47210</v>
      </c>
      <c r="BH41" s="17">
        <f t="shared" si="13"/>
        <v>1.611669</v>
      </c>
      <c r="BK41" t="s">
        <v>398</v>
      </c>
      <c r="BL41" t="s">
        <v>234</v>
      </c>
      <c r="BM41">
        <v>0.87154439100000003</v>
      </c>
      <c r="BN41">
        <v>0.93325788200000004</v>
      </c>
      <c r="BP41" s="30" t="s">
        <v>944</v>
      </c>
      <c r="BQ41" s="14">
        <f>[1]!FechaTR($I$1,BP41)</f>
        <v>47210</v>
      </c>
      <c r="BR41" s="16">
        <f t="shared" si="4"/>
        <v>47210</v>
      </c>
      <c r="BS41" s="17">
        <f t="shared" si="14"/>
        <v>0.87154439100000003</v>
      </c>
      <c r="BV41" t="s">
        <v>398</v>
      </c>
      <c r="BW41" t="s">
        <v>237</v>
      </c>
      <c r="BX41">
        <v>1.732262</v>
      </c>
      <c r="CA41" s="30" t="s">
        <v>944</v>
      </c>
      <c r="CB41" s="14">
        <f>[1]!FechaTR($I$1,CA41)</f>
        <v>47210</v>
      </c>
      <c r="CC41" s="16">
        <f t="shared" si="5"/>
        <v>47210</v>
      </c>
      <c r="CD41" s="17">
        <f t="shared" si="15"/>
        <v>1.732262</v>
      </c>
      <c r="CL41" s="1"/>
      <c r="CM41" s="14">
        <f>[1]!FechaTR($I$1,CL41)</f>
        <v>0</v>
      </c>
      <c r="CN41" s="16">
        <f t="shared" si="6"/>
        <v>0</v>
      </c>
      <c r="CO41" s="17">
        <f t="shared" si="16"/>
        <v>0</v>
      </c>
      <c r="CW41" s="1"/>
      <c r="CX41" s="14">
        <f>[1]!FechaTR($I$1,CW41)</f>
        <v>0</v>
      </c>
      <c r="CY41" s="16">
        <f t="shared" si="7"/>
        <v>0</v>
      </c>
      <c r="CZ41" s="17">
        <f t="shared" si="17"/>
        <v>0</v>
      </c>
      <c r="DC41" t="s">
        <v>793</v>
      </c>
      <c r="DD41" t="s">
        <v>234</v>
      </c>
      <c r="DE41">
        <v>0.89457747300000001</v>
      </c>
      <c r="DH41" s="30" t="s">
        <v>944</v>
      </c>
      <c r="DI41" s="14">
        <f>[1]!FechaTR($I$1,DH41)</f>
        <v>47210</v>
      </c>
      <c r="DJ41" s="16">
        <f t="shared" si="8"/>
        <v>47210</v>
      </c>
      <c r="DK41" s="17">
        <f t="shared" si="19"/>
        <v>0.89457747300000001</v>
      </c>
      <c r="DN41" t="s">
        <v>793</v>
      </c>
      <c r="DO41" t="s">
        <v>237</v>
      </c>
      <c r="DP41">
        <v>1.401322</v>
      </c>
      <c r="DS41" s="30" t="s">
        <v>944</v>
      </c>
      <c r="DT41" s="14">
        <f>[1]!FechaTR($I$1,DS41)</f>
        <v>47210</v>
      </c>
      <c r="DU41" s="16">
        <f t="shared" si="9"/>
        <v>47210</v>
      </c>
      <c r="DV41" s="17">
        <f t="shared" si="18"/>
        <v>1.401322</v>
      </c>
    </row>
    <row r="42" spans="1:126" x14ac:dyDescent="0.25">
      <c r="A42" s="11"/>
      <c r="B42" s="13" t="s">
        <v>292</v>
      </c>
      <c r="C42" s="11">
        <v>1.3380069999999999</v>
      </c>
      <c r="D42" s="11"/>
      <c r="E42" s="13" t="s">
        <v>343</v>
      </c>
      <c r="F42" s="11">
        <v>1.4548299999999998</v>
      </c>
      <c r="G42" s="11"/>
      <c r="H42" s="13" t="s">
        <v>395</v>
      </c>
      <c r="I42" s="11">
        <v>1.568862</v>
      </c>
      <c r="J42" s="11"/>
      <c r="K42" s="13" t="s">
        <v>668</v>
      </c>
      <c r="L42" s="11">
        <v>1.6218000000000001</v>
      </c>
      <c r="M42" s="11"/>
      <c r="N42" s="13" t="s">
        <v>790</v>
      </c>
      <c r="O42" s="11">
        <v>1.241595</v>
      </c>
      <c r="R42" t="s">
        <v>296</v>
      </c>
      <c r="S42" t="s">
        <v>234</v>
      </c>
      <c r="T42">
        <v>0.88300734400000003</v>
      </c>
      <c r="W42" s="30" t="s">
        <v>958</v>
      </c>
      <c r="X42" s="14">
        <f>[1]!FechaTR($I$1,W42)</f>
        <v>47301</v>
      </c>
      <c r="Y42" s="16">
        <f t="shared" si="0"/>
        <v>47301</v>
      </c>
      <c r="Z42" s="17">
        <f t="shared" si="10"/>
        <v>0.88300734400000003</v>
      </c>
      <c r="AC42" t="s">
        <v>296</v>
      </c>
      <c r="AD42" t="s">
        <v>237</v>
      </c>
      <c r="AE42">
        <v>1.518683</v>
      </c>
      <c r="AH42" s="30" t="s">
        <v>958</v>
      </c>
      <c r="AI42" s="14">
        <f>[1]!FechaTR($I$1,AH42)</f>
        <v>47301</v>
      </c>
      <c r="AJ42" s="16">
        <f t="shared" si="1"/>
        <v>47301</v>
      </c>
      <c r="AK42" s="17">
        <f t="shared" si="11"/>
        <v>1.518683</v>
      </c>
      <c r="AN42" s="6"/>
      <c r="AO42" t="s">
        <v>347</v>
      </c>
      <c r="AP42" t="s">
        <v>234</v>
      </c>
      <c r="AQ42">
        <v>0.87414347699999995</v>
      </c>
      <c r="AT42" s="30" t="s">
        <v>958</v>
      </c>
      <c r="AU42" s="14">
        <f>[1]!FechaTR($I$1,AT42)</f>
        <v>47301</v>
      </c>
      <c r="AV42" s="16">
        <f t="shared" si="2"/>
        <v>47301</v>
      </c>
      <c r="AW42" s="17">
        <f t="shared" si="12"/>
        <v>0.87414347699999995</v>
      </c>
      <c r="AZ42" t="s">
        <v>347</v>
      </c>
      <c r="BA42" t="s">
        <v>237</v>
      </c>
      <c r="BB42">
        <v>1.642835</v>
      </c>
      <c r="BE42" s="30" t="s">
        <v>958</v>
      </c>
      <c r="BF42" s="14">
        <f>[1]!FechaTR($I$1,BE42)</f>
        <v>47301</v>
      </c>
      <c r="BG42" s="16">
        <f t="shared" si="3"/>
        <v>47301</v>
      </c>
      <c r="BH42" s="17">
        <f t="shared" si="13"/>
        <v>1.642835</v>
      </c>
      <c r="BK42" t="s">
        <v>399</v>
      </c>
      <c r="BL42" t="s">
        <v>234</v>
      </c>
      <c r="BM42">
        <v>0.86549398399999999</v>
      </c>
      <c r="BN42">
        <v>0.92932251899999996</v>
      </c>
      <c r="BP42" s="30" t="s">
        <v>958</v>
      </c>
      <c r="BQ42" s="14">
        <f>[1]!FechaTR($I$1,BP42)</f>
        <v>47301</v>
      </c>
      <c r="BR42" s="16">
        <f t="shared" si="4"/>
        <v>47301</v>
      </c>
      <c r="BS42" s="17">
        <f t="shared" si="14"/>
        <v>0.86549398399999999</v>
      </c>
      <c r="BV42" t="s">
        <v>399</v>
      </c>
      <c r="BW42" t="s">
        <v>237</v>
      </c>
      <c r="BX42">
        <v>1.765352</v>
      </c>
      <c r="CA42" s="30" t="s">
        <v>958</v>
      </c>
      <c r="CB42" s="14">
        <f>[1]!FechaTR($I$1,CA42)</f>
        <v>47301</v>
      </c>
      <c r="CC42" s="16">
        <f t="shared" si="5"/>
        <v>47301</v>
      </c>
      <c r="CD42" s="17">
        <f t="shared" si="15"/>
        <v>1.765352</v>
      </c>
      <c r="CL42" s="1"/>
      <c r="CM42" s="14">
        <f>[1]!FechaTR($I$1,CL42)</f>
        <v>0</v>
      </c>
      <c r="CN42" s="16">
        <f t="shared" si="6"/>
        <v>0</v>
      </c>
      <c r="CO42" s="17">
        <f t="shared" si="16"/>
        <v>0</v>
      </c>
      <c r="CW42" s="1"/>
      <c r="CX42" s="14">
        <f>[1]!FechaTR($I$1,CW42)</f>
        <v>0</v>
      </c>
      <c r="CY42" s="16">
        <f t="shared" si="7"/>
        <v>0</v>
      </c>
      <c r="CZ42" s="17">
        <f t="shared" si="17"/>
        <v>0</v>
      </c>
      <c r="DC42" t="s">
        <v>794</v>
      </c>
      <c r="DD42" t="s">
        <v>234</v>
      </c>
      <c r="DE42">
        <v>0.88912048899999996</v>
      </c>
      <c r="DH42" s="30" t="s">
        <v>958</v>
      </c>
      <c r="DI42" s="14">
        <f>[1]!FechaTR($I$1,DH42)</f>
        <v>47301</v>
      </c>
      <c r="DJ42" s="16">
        <f t="shared" si="8"/>
        <v>47301</v>
      </c>
      <c r="DK42" s="17">
        <f t="shared" si="19"/>
        <v>0.88912048899999996</v>
      </c>
      <c r="DN42" t="s">
        <v>794</v>
      </c>
      <c r="DO42" t="s">
        <v>237</v>
      </c>
      <c r="DP42">
        <v>1.4338709999999999</v>
      </c>
      <c r="DS42" s="30" t="s">
        <v>958</v>
      </c>
      <c r="DT42" s="14">
        <f>[1]!FechaTR($I$1,DS42)</f>
        <v>47301</v>
      </c>
      <c r="DU42" s="16">
        <f t="shared" si="9"/>
        <v>47301</v>
      </c>
      <c r="DV42" s="17">
        <f t="shared" si="18"/>
        <v>1.4338709999999999</v>
      </c>
    </row>
    <row r="43" spans="1:126" x14ac:dyDescent="0.25">
      <c r="A43" s="11"/>
      <c r="B43" s="13" t="s">
        <v>293</v>
      </c>
      <c r="C43" s="11">
        <v>1.3724959999999999</v>
      </c>
      <c r="D43" s="11"/>
      <c r="E43" s="13" t="s">
        <v>344</v>
      </c>
      <c r="F43" s="11">
        <v>1.490227</v>
      </c>
      <c r="G43" s="11"/>
      <c r="H43" s="13" t="s">
        <v>396</v>
      </c>
      <c r="I43" s="11">
        <v>1.606263</v>
      </c>
      <c r="J43" s="11"/>
      <c r="K43" s="13" t="s">
        <v>669</v>
      </c>
      <c r="L43" s="11">
        <v>1.6696</v>
      </c>
      <c r="M43" s="11"/>
      <c r="N43" s="13" t="s">
        <v>791</v>
      </c>
      <c r="O43" s="11">
        <v>1.2770709999999998</v>
      </c>
      <c r="R43" t="s">
        <v>297</v>
      </c>
      <c r="S43" t="s">
        <v>234</v>
      </c>
      <c r="T43">
        <v>0.87755320599999997</v>
      </c>
      <c r="W43" s="30" t="s">
        <v>945</v>
      </c>
      <c r="X43" s="14">
        <f>[1]!FechaTR($I$1,W43)</f>
        <v>47393</v>
      </c>
      <c r="Y43" s="16">
        <f t="shared" si="0"/>
        <v>47393</v>
      </c>
      <c r="Z43" s="17">
        <f t="shared" si="10"/>
        <v>0.87755320599999997</v>
      </c>
      <c r="AC43" t="s">
        <v>297</v>
      </c>
      <c r="AD43" t="s">
        <v>237</v>
      </c>
      <c r="AE43">
        <v>1.5472900000000001</v>
      </c>
      <c r="AH43" s="30" t="s">
        <v>945</v>
      </c>
      <c r="AI43" s="14">
        <f>[1]!FechaTR($I$1,AH43)</f>
        <v>47393</v>
      </c>
      <c r="AJ43" s="16">
        <f t="shared" si="1"/>
        <v>47393</v>
      </c>
      <c r="AK43" s="17">
        <f t="shared" si="11"/>
        <v>1.5472900000000001</v>
      </c>
      <c r="AN43" s="6"/>
      <c r="AO43" t="s">
        <v>348</v>
      </c>
      <c r="AP43" t="s">
        <v>234</v>
      </c>
      <c r="AQ43">
        <v>0.86838704899999997</v>
      </c>
      <c r="AT43" s="30" t="s">
        <v>945</v>
      </c>
      <c r="AU43" s="14">
        <f>[1]!FechaTR($I$1,AT43)</f>
        <v>47393</v>
      </c>
      <c r="AV43" s="16">
        <f t="shared" si="2"/>
        <v>47393</v>
      </c>
      <c r="AW43" s="17">
        <f t="shared" si="12"/>
        <v>0.86838704899999997</v>
      </c>
      <c r="AZ43" t="s">
        <v>348</v>
      </c>
      <c r="BA43" t="s">
        <v>237</v>
      </c>
      <c r="BB43">
        <v>1.6727080000000001</v>
      </c>
      <c r="BE43" s="30" t="s">
        <v>945</v>
      </c>
      <c r="BF43" s="14">
        <f>[1]!FechaTR($I$1,BE43)</f>
        <v>47393</v>
      </c>
      <c r="BG43" s="16">
        <f t="shared" si="3"/>
        <v>47393</v>
      </c>
      <c r="BH43" s="17">
        <f t="shared" si="13"/>
        <v>1.6727080000000001</v>
      </c>
      <c r="BK43" t="s">
        <v>400</v>
      </c>
      <c r="BL43" t="s">
        <v>234</v>
      </c>
      <c r="BM43">
        <v>0.85941957300000005</v>
      </c>
      <c r="BN43">
        <v>0.92527942200000002</v>
      </c>
      <c r="BP43" s="30" t="s">
        <v>945</v>
      </c>
      <c r="BQ43" s="14">
        <f>[1]!FechaTR($I$1,BP43)</f>
        <v>47393</v>
      </c>
      <c r="BR43" s="16">
        <f t="shared" si="4"/>
        <v>47393</v>
      </c>
      <c r="BS43" s="17">
        <f t="shared" si="14"/>
        <v>0.85941957300000005</v>
      </c>
      <c r="BV43" t="s">
        <v>400</v>
      </c>
      <c r="BW43" t="s">
        <v>237</v>
      </c>
      <c r="BX43">
        <v>1.7968470000000001</v>
      </c>
      <c r="CA43" s="30" t="s">
        <v>945</v>
      </c>
      <c r="CB43" s="14">
        <f>[1]!FechaTR($I$1,CA43)</f>
        <v>47393</v>
      </c>
      <c r="CC43" s="16">
        <f t="shared" si="5"/>
        <v>47393</v>
      </c>
      <c r="CD43" s="17">
        <f t="shared" si="15"/>
        <v>1.7968470000000001</v>
      </c>
      <c r="CL43" s="1"/>
      <c r="CM43" s="14">
        <f>[1]!FechaTR($I$1,CL43)</f>
        <v>0</v>
      </c>
      <c r="CN43" s="16">
        <f t="shared" si="6"/>
        <v>0</v>
      </c>
      <c r="CO43" s="17">
        <f t="shared" si="16"/>
        <v>0</v>
      </c>
      <c r="CW43" s="1"/>
      <c r="CX43" s="14">
        <f>[1]!FechaTR($I$1,CW43)</f>
        <v>0</v>
      </c>
      <c r="CY43" s="16">
        <f t="shared" si="7"/>
        <v>0</v>
      </c>
      <c r="CZ43" s="17">
        <f t="shared" si="17"/>
        <v>0</v>
      </c>
      <c r="DC43" t="s">
        <v>795</v>
      </c>
      <c r="DD43" t="s">
        <v>234</v>
      </c>
      <c r="DE43">
        <v>0.88359765999999995</v>
      </c>
      <c r="DH43" s="30" t="s">
        <v>945</v>
      </c>
      <c r="DI43" s="14">
        <f>[1]!FechaTR($I$1,DH43)</f>
        <v>47393</v>
      </c>
      <c r="DJ43" s="16">
        <f t="shared" si="8"/>
        <v>47393</v>
      </c>
      <c r="DK43" s="17">
        <f t="shared" si="19"/>
        <v>0.88359765999999995</v>
      </c>
      <c r="DN43" t="s">
        <v>795</v>
      </c>
      <c r="DO43" t="s">
        <v>237</v>
      </c>
      <c r="DP43">
        <v>1.465384</v>
      </c>
      <c r="DS43" s="30" t="s">
        <v>945</v>
      </c>
      <c r="DT43" s="14">
        <f>[1]!FechaTR($I$1,DS43)</f>
        <v>47393</v>
      </c>
      <c r="DU43" s="16">
        <f t="shared" si="9"/>
        <v>47393</v>
      </c>
      <c r="DV43" s="17">
        <f t="shared" si="18"/>
        <v>1.465384</v>
      </c>
    </row>
    <row r="44" spans="1:126" x14ac:dyDescent="0.25">
      <c r="A44" s="11"/>
      <c r="B44" s="13" t="s">
        <v>294</v>
      </c>
      <c r="C44" s="11">
        <v>1.405027</v>
      </c>
      <c r="D44" s="11"/>
      <c r="E44" s="13" t="s">
        <v>345</v>
      </c>
      <c r="F44" s="11">
        <v>1.5237309999999999</v>
      </c>
      <c r="G44" s="11"/>
      <c r="H44" s="13" t="s">
        <v>397</v>
      </c>
      <c r="I44" s="11">
        <v>1.641667</v>
      </c>
      <c r="J44" s="11"/>
      <c r="K44" s="13" t="s">
        <v>670</v>
      </c>
      <c r="L44" s="11">
        <v>1.7155</v>
      </c>
      <c r="M44" s="11"/>
      <c r="N44" s="13" t="s">
        <v>792</v>
      </c>
      <c r="O44" s="11">
        <v>1.311016</v>
      </c>
      <c r="R44" t="s">
        <v>298</v>
      </c>
      <c r="S44" t="s">
        <v>234</v>
      </c>
      <c r="T44">
        <v>0.87211696000000005</v>
      </c>
      <c r="W44" s="30" t="s">
        <v>959</v>
      </c>
      <c r="X44" s="14">
        <f>[1]!FechaTR($I$1,W44)</f>
        <v>47485</v>
      </c>
      <c r="Y44" s="16">
        <f t="shared" si="0"/>
        <v>47485</v>
      </c>
      <c r="Z44" s="17">
        <f t="shared" si="10"/>
        <v>0.87211696000000005</v>
      </c>
      <c r="AC44" t="s">
        <v>298</v>
      </c>
      <c r="AD44" t="s">
        <v>237</v>
      </c>
      <c r="AE44">
        <v>1.574468</v>
      </c>
      <c r="AH44" s="30" t="s">
        <v>959</v>
      </c>
      <c r="AI44" s="14">
        <f>[1]!FechaTR($I$1,AH44)</f>
        <v>47485</v>
      </c>
      <c r="AJ44" s="16">
        <f t="shared" si="1"/>
        <v>47485</v>
      </c>
      <c r="AK44" s="17">
        <f t="shared" si="11"/>
        <v>1.574468</v>
      </c>
      <c r="AN44" s="6"/>
      <c r="AO44" t="s">
        <v>349</v>
      </c>
      <c r="AP44" t="s">
        <v>234</v>
      </c>
      <c r="AQ44">
        <v>0.86264666000000001</v>
      </c>
      <c r="AT44" s="30" t="s">
        <v>959</v>
      </c>
      <c r="AU44" s="14">
        <f>[1]!FechaTR($I$1,AT44)</f>
        <v>47485</v>
      </c>
      <c r="AV44" s="16">
        <f t="shared" si="2"/>
        <v>47485</v>
      </c>
      <c r="AW44" s="17">
        <f t="shared" si="12"/>
        <v>0.86264666000000001</v>
      </c>
      <c r="AZ44" t="s">
        <v>349</v>
      </c>
      <c r="BA44" t="s">
        <v>237</v>
      </c>
      <c r="BB44">
        <v>1.7011639999999999</v>
      </c>
      <c r="BE44" s="30" t="s">
        <v>959</v>
      </c>
      <c r="BF44" s="14">
        <f>[1]!FechaTR($I$1,BE44)</f>
        <v>47485</v>
      </c>
      <c r="BG44" s="16">
        <f t="shared" si="3"/>
        <v>47485</v>
      </c>
      <c r="BH44" s="17">
        <f t="shared" si="13"/>
        <v>1.7011639999999999</v>
      </c>
      <c r="BK44" t="s">
        <v>401</v>
      </c>
      <c r="BL44" t="s">
        <v>234</v>
      </c>
      <c r="BM44">
        <v>0.85338194700000003</v>
      </c>
      <c r="BN44">
        <v>0.92114137500000004</v>
      </c>
      <c r="BP44" s="30" t="s">
        <v>959</v>
      </c>
      <c r="BQ44" s="14">
        <f>[1]!FechaTR($I$1,BP44)</f>
        <v>47485</v>
      </c>
      <c r="BR44" s="16">
        <f t="shared" si="4"/>
        <v>47485</v>
      </c>
      <c r="BS44" s="17">
        <f t="shared" si="14"/>
        <v>0.85338194700000003</v>
      </c>
      <c r="BV44" t="s">
        <v>401</v>
      </c>
      <c r="BW44" t="s">
        <v>237</v>
      </c>
      <c r="BX44">
        <v>1.8266180000000001</v>
      </c>
      <c r="CA44" s="30" t="s">
        <v>959</v>
      </c>
      <c r="CB44" s="14">
        <f>[1]!FechaTR($I$1,CA44)</f>
        <v>47485</v>
      </c>
      <c r="CC44" s="16">
        <f t="shared" si="5"/>
        <v>47485</v>
      </c>
      <c r="CD44" s="17">
        <f t="shared" si="15"/>
        <v>1.8266180000000001</v>
      </c>
      <c r="CL44" s="1"/>
      <c r="CM44" s="14">
        <f>[1]!FechaTR($I$1,CL44)</f>
        <v>0</v>
      </c>
      <c r="CN44" s="16">
        <f t="shared" si="6"/>
        <v>0</v>
      </c>
      <c r="CO44" s="17">
        <f t="shared" si="16"/>
        <v>0</v>
      </c>
      <c r="CW44" s="1"/>
      <c r="CX44" s="14">
        <f>[1]!FechaTR($I$1,CW44)</f>
        <v>0</v>
      </c>
      <c r="CY44" s="16">
        <f t="shared" si="7"/>
        <v>0</v>
      </c>
      <c r="CZ44" s="17">
        <f t="shared" si="17"/>
        <v>0</v>
      </c>
      <c r="DC44" t="s">
        <v>796</v>
      </c>
      <c r="DD44" t="s">
        <v>234</v>
      </c>
      <c r="DE44">
        <v>0.87807527799999996</v>
      </c>
      <c r="DH44" s="30" t="s">
        <v>959</v>
      </c>
      <c r="DI44" s="14">
        <f>[1]!FechaTR($I$1,DH44)</f>
        <v>47485</v>
      </c>
      <c r="DJ44" s="16">
        <f t="shared" si="8"/>
        <v>47485</v>
      </c>
      <c r="DK44" s="17">
        <f t="shared" si="19"/>
        <v>0.87807527799999996</v>
      </c>
      <c r="DN44" t="s">
        <v>796</v>
      </c>
      <c r="DO44" t="s">
        <v>237</v>
      </c>
      <c r="DP44">
        <v>1.495539</v>
      </c>
      <c r="DS44" s="30" t="s">
        <v>959</v>
      </c>
      <c r="DT44" s="14">
        <f>[1]!FechaTR($I$1,DS44)</f>
        <v>47485</v>
      </c>
      <c r="DU44" s="16">
        <f t="shared" si="9"/>
        <v>47485</v>
      </c>
      <c r="DV44" s="17">
        <f t="shared" si="18"/>
        <v>1.495539</v>
      </c>
    </row>
    <row r="45" spans="1:126" x14ac:dyDescent="0.25">
      <c r="A45" s="11"/>
      <c r="B45" s="13" t="s">
        <v>295</v>
      </c>
      <c r="C45" s="11">
        <v>1.4351399999999999</v>
      </c>
      <c r="D45" s="11"/>
      <c r="E45" s="13" t="s">
        <v>346</v>
      </c>
      <c r="F45" s="11">
        <v>1.5548219999999999</v>
      </c>
      <c r="G45" s="11"/>
      <c r="H45" s="13" t="s">
        <v>398</v>
      </c>
      <c r="I45" s="11">
        <v>1.6745349999999999</v>
      </c>
      <c r="J45" s="11"/>
      <c r="K45" s="13" t="s">
        <v>671</v>
      </c>
      <c r="L45" s="11">
        <v>1.7597</v>
      </c>
      <c r="M45" s="11"/>
      <c r="N45" s="13" t="s">
        <v>793</v>
      </c>
      <c r="O45" s="11">
        <v>1.342816</v>
      </c>
      <c r="R45" t="s">
        <v>299</v>
      </c>
      <c r="S45" t="s">
        <v>234</v>
      </c>
      <c r="T45">
        <v>0.86679916700000004</v>
      </c>
      <c r="W45" s="30" t="s">
        <v>946</v>
      </c>
      <c r="X45" s="14">
        <f>[1]!FechaTR($I$1,W45)</f>
        <v>47575</v>
      </c>
      <c r="Y45" s="16">
        <f t="shared" si="0"/>
        <v>47575</v>
      </c>
      <c r="Z45" s="17">
        <f t="shared" si="10"/>
        <v>0.86679916700000004</v>
      </c>
      <c r="AC45" t="s">
        <v>299</v>
      </c>
      <c r="AD45" t="s">
        <v>237</v>
      </c>
      <c r="AE45">
        <v>1.6000099999999999</v>
      </c>
      <c r="AH45" s="30" t="s">
        <v>946</v>
      </c>
      <c r="AI45" s="14">
        <f>[1]!FechaTR($I$1,AH45)</f>
        <v>47575</v>
      </c>
      <c r="AJ45" s="16">
        <f t="shared" si="1"/>
        <v>47575</v>
      </c>
      <c r="AK45" s="17">
        <f t="shared" si="11"/>
        <v>1.6000099999999999</v>
      </c>
      <c r="AN45" s="6"/>
      <c r="AO45" t="s">
        <v>350</v>
      </c>
      <c r="AP45" t="s">
        <v>234</v>
      </c>
      <c r="AQ45">
        <v>0.85704040000000004</v>
      </c>
      <c r="AT45" s="30" t="s">
        <v>946</v>
      </c>
      <c r="AU45" s="14">
        <f>[1]!FechaTR($I$1,AT45)</f>
        <v>47575</v>
      </c>
      <c r="AV45" s="16">
        <f t="shared" si="2"/>
        <v>47575</v>
      </c>
      <c r="AW45" s="17">
        <f t="shared" si="12"/>
        <v>0.85704040000000004</v>
      </c>
      <c r="AZ45" t="s">
        <v>350</v>
      </c>
      <c r="BA45" t="s">
        <v>237</v>
      </c>
      <c r="BB45">
        <v>1.7278279999999999</v>
      </c>
      <c r="BE45" s="30" t="s">
        <v>946</v>
      </c>
      <c r="BF45" s="14">
        <f>[1]!FechaTR($I$1,BE45)</f>
        <v>47575</v>
      </c>
      <c r="BG45" s="16">
        <f t="shared" si="3"/>
        <v>47575</v>
      </c>
      <c r="BH45" s="17">
        <f t="shared" si="13"/>
        <v>1.7278279999999999</v>
      </c>
      <c r="BK45" t="s">
        <v>402</v>
      </c>
      <c r="BL45" t="s">
        <v>234</v>
      </c>
      <c r="BM45">
        <v>0.84750545200000005</v>
      </c>
      <c r="BN45">
        <v>0.91687660599999998</v>
      </c>
      <c r="BP45" s="30" t="s">
        <v>946</v>
      </c>
      <c r="BQ45" s="14">
        <f>[1]!FechaTR($I$1,BP45)</f>
        <v>47575</v>
      </c>
      <c r="BR45" s="16">
        <f t="shared" si="4"/>
        <v>47575</v>
      </c>
      <c r="BS45" s="17">
        <f t="shared" si="14"/>
        <v>0.84750545200000005</v>
      </c>
      <c r="BV45" t="s">
        <v>402</v>
      </c>
      <c r="BW45" t="s">
        <v>237</v>
      </c>
      <c r="BX45">
        <v>1.8542860000000001</v>
      </c>
      <c r="CA45" s="30" t="s">
        <v>946</v>
      </c>
      <c r="CB45" s="14">
        <f>[1]!FechaTR($I$1,CA45)</f>
        <v>47575</v>
      </c>
      <c r="CC45" s="16">
        <f t="shared" si="5"/>
        <v>47575</v>
      </c>
      <c r="CD45" s="17">
        <f t="shared" si="15"/>
        <v>1.8542860000000001</v>
      </c>
      <c r="CL45" s="1"/>
      <c r="CM45" s="14">
        <f>[1]!FechaTR($I$1,CL45)</f>
        <v>0</v>
      </c>
      <c r="CN45" s="16">
        <f t="shared" si="6"/>
        <v>0</v>
      </c>
      <c r="CO45" s="17">
        <f t="shared" si="16"/>
        <v>0</v>
      </c>
      <c r="CW45" s="1"/>
      <c r="CX45" s="14">
        <f>[1]!FechaTR($I$1,CW45)</f>
        <v>0</v>
      </c>
      <c r="CY45" s="16">
        <f t="shared" si="7"/>
        <v>0</v>
      </c>
      <c r="CZ45" s="17">
        <f t="shared" si="17"/>
        <v>0</v>
      </c>
      <c r="DC45" t="s">
        <v>797</v>
      </c>
      <c r="DD45" t="s">
        <v>234</v>
      </c>
      <c r="DE45">
        <v>0.87267950900000002</v>
      </c>
      <c r="DH45" s="30" t="s">
        <v>946</v>
      </c>
      <c r="DI45" s="14">
        <f>[1]!FechaTR($I$1,DH45)</f>
        <v>47575</v>
      </c>
      <c r="DJ45" s="16">
        <f t="shared" si="8"/>
        <v>47575</v>
      </c>
      <c r="DK45" s="17">
        <f t="shared" si="19"/>
        <v>0.87267950900000002</v>
      </c>
      <c r="DN45" t="s">
        <v>797</v>
      </c>
      <c r="DO45" t="s">
        <v>237</v>
      </c>
      <c r="DP45">
        <v>1.52376</v>
      </c>
      <c r="DS45" s="30" t="s">
        <v>946</v>
      </c>
      <c r="DT45" s="14">
        <f>[1]!FechaTR($I$1,DS45)</f>
        <v>47575</v>
      </c>
      <c r="DU45" s="16">
        <f t="shared" si="9"/>
        <v>47575</v>
      </c>
      <c r="DV45" s="17">
        <f t="shared" si="18"/>
        <v>1.52376</v>
      </c>
    </row>
    <row r="46" spans="1:126" x14ac:dyDescent="0.25">
      <c r="A46" s="11"/>
      <c r="B46" s="13" t="s">
        <v>296</v>
      </c>
      <c r="C46" s="11">
        <v>1.4640299999999999</v>
      </c>
      <c r="D46" s="11"/>
      <c r="E46" s="13" t="s">
        <v>347</v>
      </c>
      <c r="F46" s="11">
        <v>1.5846899999999999</v>
      </c>
      <c r="G46" s="11"/>
      <c r="H46" s="13" t="s">
        <v>399</v>
      </c>
      <c r="I46" s="11">
        <v>1.706132</v>
      </c>
      <c r="J46" s="11"/>
      <c r="K46" s="13" t="s">
        <v>672</v>
      </c>
      <c r="L46" s="11">
        <v>1.8013000000000001</v>
      </c>
      <c r="M46" s="11"/>
      <c r="N46" s="13" t="s">
        <v>794</v>
      </c>
      <c r="O46" s="11">
        <v>1.3736189999999999</v>
      </c>
      <c r="R46" t="s">
        <v>300</v>
      </c>
      <c r="S46" t="s">
        <v>234</v>
      </c>
      <c r="T46">
        <v>0.86140926699999998</v>
      </c>
      <c r="W46" s="30" t="s">
        <v>960</v>
      </c>
      <c r="X46" s="14">
        <f>[1]!FechaTR($I$1,W46)</f>
        <v>47666</v>
      </c>
      <c r="Y46" s="16">
        <f t="shared" si="0"/>
        <v>47666</v>
      </c>
      <c r="Z46" s="17">
        <f t="shared" si="10"/>
        <v>0.86140926699999998</v>
      </c>
      <c r="AC46" t="s">
        <v>300</v>
      </c>
      <c r="AD46" t="s">
        <v>237</v>
      </c>
      <c r="AE46">
        <v>1.6250439999999999</v>
      </c>
      <c r="AH46" s="30" t="s">
        <v>960</v>
      </c>
      <c r="AI46" s="14">
        <f>[1]!FechaTR($I$1,AH46)</f>
        <v>47666</v>
      </c>
      <c r="AJ46" s="16">
        <f t="shared" si="1"/>
        <v>47666</v>
      </c>
      <c r="AK46" s="17">
        <f t="shared" si="11"/>
        <v>1.6250439999999999</v>
      </c>
      <c r="AN46" s="6"/>
      <c r="AO46" t="s">
        <v>351</v>
      </c>
      <c r="AP46" t="s">
        <v>234</v>
      </c>
      <c r="AQ46">
        <v>0.85137679799999999</v>
      </c>
      <c r="AT46" s="30" t="s">
        <v>960</v>
      </c>
      <c r="AU46" s="14">
        <f>[1]!FechaTR($I$1,AT46)</f>
        <v>47666</v>
      </c>
      <c r="AV46" s="16">
        <f t="shared" si="2"/>
        <v>47666</v>
      </c>
      <c r="AW46" s="17">
        <f t="shared" si="12"/>
        <v>0.85137679799999999</v>
      </c>
      <c r="AZ46" t="s">
        <v>351</v>
      </c>
      <c r="BA46" t="s">
        <v>237</v>
      </c>
      <c r="BB46">
        <v>1.7537640000000001</v>
      </c>
      <c r="BE46" s="30" t="s">
        <v>960</v>
      </c>
      <c r="BF46" s="14">
        <f>[1]!FechaTR($I$1,BE46)</f>
        <v>47666</v>
      </c>
      <c r="BG46" s="16">
        <f t="shared" si="3"/>
        <v>47666</v>
      </c>
      <c r="BH46" s="17">
        <f t="shared" si="13"/>
        <v>1.7537640000000001</v>
      </c>
      <c r="BK46" t="s">
        <v>403</v>
      </c>
      <c r="BL46" t="s">
        <v>234</v>
      </c>
      <c r="BM46">
        <v>0.84158859900000005</v>
      </c>
      <c r="BN46">
        <v>0.91286207900000005</v>
      </c>
      <c r="BP46" s="30" t="s">
        <v>960</v>
      </c>
      <c r="BQ46" s="14">
        <f>[1]!FechaTR($I$1,BP46)</f>
        <v>47666</v>
      </c>
      <c r="BR46" s="16">
        <f t="shared" si="4"/>
        <v>47666</v>
      </c>
      <c r="BS46" s="17">
        <f t="shared" si="14"/>
        <v>0.84158859900000005</v>
      </c>
      <c r="BV46" t="s">
        <v>403</v>
      </c>
      <c r="BW46" t="s">
        <v>237</v>
      </c>
      <c r="BX46">
        <v>1.880981</v>
      </c>
      <c r="CA46" s="30" t="s">
        <v>960</v>
      </c>
      <c r="CB46" s="14">
        <f>[1]!FechaTR($I$1,CA46)</f>
        <v>47666</v>
      </c>
      <c r="CC46" s="16">
        <f t="shared" si="5"/>
        <v>47666</v>
      </c>
      <c r="CD46" s="17">
        <f t="shared" si="15"/>
        <v>1.880981</v>
      </c>
      <c r="CL46" s="1"/>
      <c r="CM46" s="14">
        <f>[1]!FechaTR($I$1,CL46)</f>
        <v>0</v>
      </c>
      <c r="CN46" s="16">
        <f t="shared" si="6"/>
        <v>0</v>
      </c>
      <c r="CO46" s="17">
        <f t="shared" si="16"/>
        <v>0</v>
      </c>
      <c r="CW46" s="1"/>
      <c r="CX46" s="14">
        <f>[1]!FechaTR($I$1,CW46)</f>
        <v>0</v>
      </c>
      <c r="CY46" s="16">
        <f t="shared" si="7"/>
        <v>0</v>
      </c>
      <c r="CZ46" s="17">
        <f t="shared" si="17"/>
        <v>0</v>
      </c>
      <c r="DC46" t="s">
        <v>798</v>
      </c>
      <c r="DD46" t="s">
        <v>234</v>
      </c>
      <c r="DE46">
        <v>0.86723652699999998</v>
      </c>
      <c r="DH46" s="30" t="s">
        <v>960</v>
      </c>
      <c r="DI46" s="14">
        <f>[1]!FechaTR($I$1,DH46)</f>
        <v>47666</v>
      </c>
      <c r="DJ46" s="16">
        <f t="shared" si="8"/>
        <v>47666</v>
      </c>
      <c r="DK46" s="17">
        <f t="shared" si="19"/>
        <v>0.86723652699999998</v>
      </c>
      <c r="DN46" t="s">
        <v>798</v>
      </c>
      <c r="DO46" t="s">
        <v>237</v>
      </c>
      <c r="DP46">
        <v>1.5510379999999999</v>
      </c>
      <c r="DS46" s="30" t="s">
        <v>960</v>
      </c>
      <c r="DT46" s="14">
        <f>[1]!FechaTR($I$1,DS46)</f>
        <v>47666</v>
      </c>
      <c r="DU46" s="16">
        <f t="shared" si="9"/>
        <v>47666</v>
      </c>
      <c r="DV46" s="17">
        <f t="shared" si="18"/>
        <v>1.5510379999999999</v>
      </c>
    </row>
    <row r="47" spans="1:126" x14ac:dyDescent="0.25">
      <c r="A47" s="11"/>
      <c r="B47" s="13" t="s">
        <v>297</v>
      </c>
      <c r="C47" s="11">
        <v>1.4917859999999998</v>
      </c>
      <c r="D47" s="11"/>
      <c r="E47" s="13" t="s">
        <v>348</v>
      </c>
      <c r="F47" s="11">
        <v>1.6134029999999999</v>
      </c>
      <c r="G47" s="11"/>
      <c r="H47" s="13" t="s">
        <v>400</v>
      </c>
      <c r="I47" s="11">
        <v>1.7365029999999999</v>
      </c>
      <c r="J47" s="11"/>
      <c r="K47" s="13" t="s">
        <v>673</v>
      </c>
      <c r="L47" s="11">
        <v>1.8440000000000001</v>
      </c>
      <c r="M47" s="11"/>
      <c r="N47" s="13" t="s">
        <v>795</v>
      </c>
      <c r="O47" s="11">
        <v>1.403438</v>
      </c>
      <c r="R47" t="s">
        <v>301</v>
      </c>
      <c r="S47" t="s">
        <v>234</v>
      </c>
      <c r="T47">
        <v>0.85595203500000006</v>
      </c>
      <c r="W47" s="30" t="s">
        <v>947</v>
      </c>
      <c r="X47" s="14">
        <f>[1]!FechaTR($I$1,W47)</f>
        <v>47758</v>
      </c>
      <c r="Y47" s="16">
        <f t="shared" si="0"/>
        <v>47758</v>
      </c>
      <c r="Z47" s="17">
        <f t="shared" si="10"/>
        <v>0.85595203500000006</v>
      </c>
      <c r="AC47" t="s">
        <v>301</v>
      </c>
      <c r="AD47" t="s">
        <v>237</v>
      </c>
      <c r="AE47">
        <v>1.649551</v>
      </c>
      <c r="AH47" s="30" t="s">
        <v>947</v>
      </c>
      <c r="AI47" s="14">
        <f>[1]!FechaTR($I$1,AH47)</f>
        <v>47758</v>
      </c>
      <c r="AJ47" s="16">
        <f t="shared" si="1"/>
        <v>47758</v>
      </c>
      <c r="AK47" s="17">
        <f t="shared" si="11"/>
        <v>1.649551</v>
      </c>
      <c r="AN47" s="6"/>
      <c r="AO47" t="s">
        <v>352</v>
      </c>
      <c r="AP47" t="s">
        <v>234</v>
      </c>
      <c r="AQ47">
        <v>0.84566020399999997</v>
      </c>
      <c r="AT47" s="30" t="s">
        <v>947</v>
      </c>
      <c r="AU47" s="14">
        <f>[1]!FechaTR($I$1,AT47)</f>
        <v>47758</v>
      </c>
      <c r="AV47" s="16">
        <f t="shared" si="2"/>
        <v>47758</v>
      </c>
      <c r="AW47" s="17">
        <f t="shared" si="12"/>
        <v>0.84566020399999997</v>
      </c>
      <c r="AZ47" t="s">
        <v>352</v>
      </c>
      <c r="BA47" t="s">
        <v>237</v>
      </c>
      <c r="BB47">
        <v>1.7789740000000001</v>
      </c>
      <c r="BE47" s="30" t="s">
        <v>947</v>
      </c>
      <c r="BF47" s="14">
        <f>[1]!FechaTR($I$1,BE47)</f>
        <v>47758</v>
      </c>
      <c r="BG47" s="16">
        <f t="shared" si="3"/>
        <v>47758</v>
      </c>
      <c r="BH47" s="17">
        <f t="shared" si="13"/>
        <v>1.7789740000000001</v>
      </c>
      <c r="BK47" t="s">
        <v>404</v>
      </c>
      <c r="BL47" t="s">
        <v>234</v>
      </c>
      <c r="BM47">
        <v>0.83563008100000002</v>
      </c>
      <c r="BN47">
        <v>0.90868918200000004</v>
      </c>
      <c r="BP47" s="30" t="s">
        <v>947</v>
      </c>
      <c r="BQ47" s="14">
        <f>[1]!FechaTR($I$1,BP47)</f>
        <v>47758</v>
      </c>
      <c r="BR47" s="16">
        <f t="shared" si="4"/>
        <v>47758</v>
      </c>
      <c r="BS47" s="17">
        <f t="shared" si="14"/>
        <v>0.83563008100000002</v>
      </c>
      <c r="BV47" t="s">
        <v>404</v>
      </c>
      <c r="BW47" t="s">
        <v>237</v>
      </c>
      <c r="BX47">
        <v>1.906792</v>
      </c>
      <c r="CA47" s="30" t="s">
        <v>947</v>
      </c>
      <c r="CB47" s="14">
        <f>[1]!FechaTR($I$1,CA47)</f>
        <v>47758</v>
      </c>
      <c r="CC47" s="16">
        <f t="shared" si="5"/>
        <v>47758</v>
      </c>
      <c r="CD47" s="17">
        <f t="shared" si="15"/>
        <v>1.906792</v>
      </c>
      <c r="CL47" s="1"/>
      <c r="CM47" s="14">
        <f>[1]!FechaTR($I$1,CL47)</f>
        <v>0</v>
      </c>
      <c r="CN47" s="16">
        <f t="shared" si="6"/>
        <v>0</v>
      </c>
      <c r="CO47" s="17">
        <f t="shared" si="16"/>
        <v>0</v>
      </c>
      <c r="CW47" s="1"/>
      <c r="CX47" s="14">
        <f>[1]!FechaTR($I$1,CW47)</f>
        <v>0</v>
      </c>
      <c r="CY47" s="16">
        <f t="shared" si="7"/>
        <v>0</v>
      </c>
      <c r="CZ47" s="17">
        <f t="shared" si="17"/>
        <v>0</v>
      </c>
      <c r="DC47" t="s">
        <v>799</v>
      </c>
      <c r="DD47" t="s">
        <v>234</v>
      </c>
      <c r="DE47">
        <v>0.86175302899999995</v>
      </c>
      <c r="DH47" s="30" t="s">
        <v>947</v>
      </c>
      <c r="DI47" s="14">
        <f>[1]!FechaTR($I$1,DH47)</f>
        <v>47758</v>
      </c>
      <c r="DJ47" s="16">
        <f t="shared" si="8"/>
        <v>47758</v>
      </c>
      <c r="DK47" s="17">
        <f t="shared" si="19"/>
        <v>0.86175302899999995</v>
      </c>
      <c r="DN47" t="s">
        <v>799</v>
      </c>
      <c r="DO47" t="s">
        <v>237</v>
      </c>
      <c r="DP47">
        <v>1.5773569999999999</v>
      </c>
      <c r="DS47" s="30" t="s">
        <v>947</v>
      </c>
      <c r="DT47" s="14">
        <f>[1]!FechaTR($I$1,DS47)</f>
        <v>47758</v>
      </c>
      <c r="DU47" s="16">
        <f t="shared" si="9"/>
        <v>47758</v>
      </c>
      <c r="DV47" s="17">
        <f t="shared" si="18"/>
        <v>1.5773569999999999</v>
      </c>
    </row>
    <row r="48" spans="1:126" x14ac:dyDescent="0.25">
      <c r="A48" s="11"/>
      <c r="B48" s="13" t="s">
        <v>298</v>
      </c>
      <c r="C48" s="11">
        <v>1.518769</v>
      </c>
      <c r="D48" s="11"/>
      <c r="E48" s="13" t="s">
        <v>349</v>
      </c>
      <c r="F48" s="11">
        <v>1.641311</v>
      </c>
      <c r="G48" s="11"/>
      <c r="H48" s="13" t="s">
        <v>401</v>
      </c>
      <c r="I48" s="11">
        <v>1.7659819999999999</v>
      </c>
      <c r="J48" s="11"/>
      <c r="K48" s="13" t="s">
        <v>674</v>
      </c>
      <c r="L48" s="11">
        <v>1.8864000000000001</v>
      </c>
      <c r="M48" s="11"/>
      <c r="N48" s="13" t="s">
        <v>796</v>
      </c>
      <c r="O48" s="11">
        <v>1.432582</v>
      </c>
      <c r="R48" t="s">
        <v>302</v>
      </c>
      <c r="S48" t="s">
        <v>234</v>
      </c>
      <c r="T48">
        <v>0.85049761999999995</v>
      </c>
      <c r="W48" s="30" t="s">
        <v>961</v>
      </c>
      <c r="X48" s="14">
        <f>[1]!FechaTR($I$1,W48)</f>
        <v>47850</v>
      </c>
      <c r="Y48" s="16">
        <f t="shared" si="0"/>
        <v>47850</v>
      </c>
      <c r="Z48" s="17">
        <f t="shared" si="10"/>
        <v>0.85049761999999995</v>
      </c>
      <c r="AC48" t="s">
        <v>302</v>
      </c>
      <c r="AD48" t="s">
        <v>237</v>
      </c>
      <c r="AE48">
        <v>1.6731860000000001</v>
      </c>
      <c r="AH48" s="30" t="s">
        <v>961</v>
      </c>
      <c r="AI48" s="14">
        <f>[1]!FechaTR($I$1,AH48)</f>
        <v>47850</v>
      </c>
      <c r="AJ48" s="16">
        <f t="shared" si="1"/>
        <v>47850</v>
      </c>
      <c r="AK48" s="17">
        <f t="shared" si="11"/>
        <v>1.6731860000000001</v>
      </c>
      <c r="AN48" s="6"/>
      <c r="AO48" t="s">
        <v>353</v>
      </c>
      <c r="AP48" t="s">
        <v>234</v>
      </c>
      <c r="AQ48">
        <v>0.83995979099999996</v>
      </c>
      <c r="AT48" s="30" t="s">
        <v>961</v>
      </c>
      <c r="AU48" s="14">
        <f>[1]!FechaTR($I$1,AT48)</f>
        <v>47850</v>
      </c>
      <c r="AV48" s="16">
        <f t="shared" si="2"/>
        <v>47850</v>
      </c>
      <c r="AW48" s="17">
        <f t="shared" si="12"/>
        <v>0.83995979099999996</v>
      </c>
      <c r="AZ48" t="s">
        <v>353</v>
      </c>
      <c r="BA48" t="s">
        <v>237</v>
      </c>
      <c r="BB48">
        <v>1.8031630000000001</v>
      </c>
      <c r="BE48" s="30" t="s">
        <v>961</v>
      </c>
      <c r="BF48" s="14">
        <f>[1]!FechaTR($I$1,BE48)</f>
        <v>47850</v>
      </c>
      <c r="BG48" s="16">
        <f t="shared" si="3"/>
        <v>47850</v>
      </c>
      <c r="BH48" s="17">
        <f t="shared" si="13"/>
        <v>1.8031630000000001</v>
      </c>
      <c r="BK48" t="s">
        <v>405</v>
      </c>
      <c r="BL48" t="s">
        <v>234</v>
      </c>
      <c r="BM48">
        <v>0.82969382199999997</v>
      </c>
      <c r="BN48">
        <v>0.90435351500000005</v>
      </c>
      <c r="BP48" s="30" t="s">
        <v>961</v>
      </c>
      <c r="BQ48" s="14">
        <f>[1]!FechaTR($I$1,BP48)</f>
        <v>47850</v>
      </c>
      <c r="BR48" s="16">
        <f t="shared" si="4"/>
        <v>47850</v>
      </c>
      <c r="BS48" s="17">
        <f t="shared" si="14"/>
        <v>0.82969382199999997</v>
      </c>
      <c r="BV48" t="s">
        <v>405</v>
      </c>
      <c r="BW48" t="s">
        <v>237</v>
      </c>
      <c r="BX48">
        <v>1.931527</v>
      </c>
      <c r="CA48" s="30" t="s">
        <v>961</v>
      </c>
      <c r="CB48" s="14">
        <f>[1]!FechaTR($I$1,CA48)</f>
        <v>47850</v>
      </c>
      <c r="CC48" s="16">
        <f t="shared" si="5"/>
        <v>47850</v>
      </c>
      <c r="CD48" s="17">
        <f t="shared" si="15"/>
        <v>1.931527</v>
      </c>
      <c r="CL48" s="1"/>
      <c r="CM48" s="14">
        <f>[1]!FechaTR($I$1,CL48)</f>
        <v>0</v>
      </c>
      <c r="CN48" s="16">
        <f t="shared" si="6"/>
        <v>0</v>
      </c>
      <c r="CO48" s="17">
        <f t="shared" si="16"/>
        <v>0</v>
      </c>
      <c r="CW48" s="1"/>
      <c r="CX48" s="14">
        <f>[1]!FechaTR($I$1,CW48)</f>
        <v>0</v>
      </c>
      <c r="CY48" s="16">
        <f t="shared" si="7"/>
        <v>0</v>
      </c>
      <c r="CZ48" s="17">
        <f t="shared" si="17"/>
        <v>0</v>
      </c>
      <c r="DC48" t="s">
        <v>800</v>
      </c>
      <c r="DD48" t="s">
        <v>234</v>
      </c>
      <c r="DE48">
        <v>0.85629529199999999</v>
      </c>
      <c r="DH48" s="30" t="s">
        <v>961</v>
      </c>
      <c r="DI48" s="14">
        <f>[1]!FechaTR($I$1,DH48)</f>
        <v>47850</v>
      </c>
      <c r="DJ48" s="16">
        <f t="shared" si="8"/>
        <v>47850</v>
      </c>
      <c r="DK48" s="17">
        <f t="shared" si="19"/>
        <v>0.85629529199999999</v>
      </c>
      <c r="DN48" t="s">
        <v>800</v>
      </c>
      <c r="DO48" t="s">
        <v>237</v>
      </c>
      <c r="DP48">
        <v>1.6024309999999999</v>
      </c>
      <c r="DS48" s="30" t="s">
        <v>961</v>
      </c>
      <c r="DT48" s="14">
        <f>[1]!FechaTR($I$1,DS48)</f>
        <v>47850</v>
      </c>
      <c r="DU48" s="16">
        <f t="shared" si="9"/>
        <v>47850</v>
      </c>
      <c r="DV48" s="17">
        <f t="shared" si="18"/>
        <v>1.6024309999999999</v>
      </c>
    </row>
    <row r="49" spans="1:126" x14ac:dyDescent="0.25">
      <c r="A49" s="11"/>
      <c r="B49" s="13" t="s">
        <v>299</v>
      </c>
      <c r="C49" s="11">
        <v>1.5428729999999999</v>
      </c>
      <c r="D49" s="11"/>
      <c r="E49" s="13" t="s">
        <v>350</v>
      </c>
      <c r="F49" s="11">
        <v>1.6662169999999998</v>
      </c>
      <c r="G49" s="11"/>
      <c r="H49" s="13" t="s">
        <v>402</v>
      </c>
      <c r="I49" s="11">
        <v>1.7922209999999998</v>
      </c>
      <c r="J49" s="11"/>
      <c r="K49" s="13" t="s">
        <v>675</v>
      </c>
      <c r="L49" s="11">
        <v>1.9265000000000001</v>
      </c>
      <c r="M49" s="11"/>
      <c r="N49" s="13" t="s">
        <v>797</v>
      </c>
      <c r="O49" s="11">
        <v>1.4586949999999999</v>
      </c>
      <c r="R49" t="s">
        <v>303</v>
      </c>
      <c r="S49" t="s">
        <v>234</v>
      </c>
      <c r="T49">
        <v>0.84517507800000002</v>
      </c>
      <c r="W49" s="30" t="s">
        <v>948</v>
      </c>
      <c r="X49" s="14">
        <f>[1]!FechaTR($I$1,W49)</f>
        <v>47940</v>
      </c>
      <c r="Y49" s="16">
        <f t="shared" si="0"/>
        <v>47940</v>
      </c>
      <c r="Z49" s="17">
        <f t="shared" si="10"/>
        <v>0.84517507800000002</v>
      </c>
      <c r="AC49" t="s">
        <v>303</v>
      </c>
      <c r="AD49" t="s">
        <v>237</v>
      </c>
      <c r="AE49">
        <v>1.6954050000000001</v>
      </c>
      <c r="AH49" s="30" t="s">
        <v>948</v>
      </c>
      <c r="AI49" s="14">
        <f>[1]!FechaTR($I$1,AH49)</f>
        <v>47940</v>
      </c>
      <c r="AJ49" s="16">
        <f t="shared" si="1"/>
        <v>47940</v>
      </c>
      <c r="AK49" s="17">
        <f t="shared" si="11"/>
        <v>1.6954050000000001</v>
      </c>
      <c r="AN49" s="6"/>
      <c r="AO49" t="s">
        <v>354</v>
      </c>
      <c r="AP49" t="s">
        <v>234</v>
      </c>
      <c r="AQ49">
        <v>0.83440559299999995</v>
      </c>
      <c r="AT49" s="30" t="s">
        <v>948</v>
      </c>
      <c r="AU49" s="14">
        <f>[1]!FechaTR($I$1,AT49)</f>
        <v>47940</v>
      </c>
      <c r="AV49" s="16">
        <f t="shared" si="2"/>
        <v>47940</v>
      </c>
      <c r="AW49" s="17">
        <f t="shared" si="12"/>
        <v>0.83440559299999995</v>
      </c>
      <c r="AZ49" t="s">
        <v>354</v>
      </c>
      <c r="BA49" t="s">
        <v>237</v>
      </c>
      <c r="BB49">
        <v>1.825833</v>
      </c>
      <c r="BE49" s="30" t="s">
        <v>948</v>
      </c>
      <c r="BF49" s="14">
        <f>[1]!FechaTR($I$1,BE49)</f>
        <v>47940</v>
      </c>
      <c r="BG49" s="16">
        <f t="shared" si="3"/>
        <v>47940</v>
      </c>
      <c r="BH49" s="17">
        <f t="shared" si="13"/>
        <v>1.825833</v>
      </c>
      <c r="BK49" t="s">
        <v>406</v>
      </c>
      <c r="BL49" t="s">
        <v>234</v>
      </c>
      <c r="BM49">
        <v>0.82390696900000004</v>
      </c>
      <c r="BN49">
        <v>0.90012963199999996</v>
      </c>
      <c r="BP49" s="30" t="s">
        <v>948</v>
      </c>
      <c r="BQ49" s="14">
        <f>[1]!FechaTR($I$1,BP49)</f>
        <v>47940</v>
      </c>
      <c r="BR49" s="16">
        <f t="shared" si="4"/>
        <v>47940</v>
      </c>
      <c r="BS49" s="17">
        <f t="shared" si="14"/>
        <v>0.82390696900000004</v>
      </c>
      <c r="BV49" t="s">
        <v>406</v>
      </c>
      <c r="BW49" t="s">
        <v>237</v>
      </c>
      <c r="BX49">
        <v>1.9547760000000001</v>
      </c>
      <c r="CA49" s="30" t="s">
        <v>948</v>
      </c>
      <c r="CB49" s="14">
        <f>[1]!FechaTR($I$1,CA49)</f>
        <v>47940</v>
      </c>
      <c r="CC49" s="16">
        <f t="shared" si="5"/>
        <v>47940</v>
      </c>
      <c r="CD49" s="17">
        <f t="shared" si="15"/>
        <v>1.9547760000000001</v>
      </c>
      <c r="CL49" s="1"/>
      <c r="CM49" s="14">
        <f>[1]!FechaTR($I$1,CL49)</f>
        <v>0</v>
      </c>
      <c r="CN49" s="16">
        <f t="shared" si="6"/>
        <v>0</v>
      </c>
      <c r="CO49" s="17">
        <f t="shared" si="16"/>
        <v>0</v>
      </c>
      <c r="CW49" s="1"/>
      <c r="CX49" s="14">
        <f>[1]!FechaTR($I$1,CW49)</f>
        <v>0</v>
      </c>
      <c r="CY49" s="16">
        <f t="shared" si="7"/>
        <v>0</v>
      </c>
      <c r="CZ49" s="17">
        <f t="shared" si="17"/>
        <v>0</v>
      </c>
      <c r="DC49" t="s">
        <v>801</v>
      </c>
      <c r="DD49" t="s">
        <v>234</v>
      </c>
      <c r="DE49">
        <v>0.85098725900000005</v>
      </c>
      <c r="DH49" s="30" t="s">
        <v>948</v>
      </c>
      <c r="DI49" s="14">
        <f>[1]!FechaTR($I$1,DH49)</f>
        <v>47940</v>
      </c>
      <c r="DJ49" s="16">
        <f t="shared" si="8"/>
        <v>47940</v>
      </c>
      <c r="DK49" s="17">
        <f t="shared" si="19"/>
        <v>0.85098725900000005</v>
      </c>
      <c r="DN49" t="s">
        <v>801</v>
      </c>
      <c r="DO49" t="s">
        <v>237</v>
      </c>
      <c r="DP49">
        <v>1.625772</v>
      </c>
      <c r="DS49" s="30" t="s">
        <v>948</v>
      </c>
      <c r="DT49" s="14">
        <f>[1]!FechaTR($I$1,DS49)</f>
        <v>47940</v>
      </c>
      <c r="DU49" s="16">
        <f t="shared" si="9"/>
        <v>47940</v>
      </c>
      <c r="DV49" s="17">
        <f t="shared" si="18"/>
        <v>1.625772</v>
      </c>
    </row>
    <row r="50" spans="1:126" x14ac:dyDescent="0.25">
      <c r="A50" s="11"/>
      <c r="B50" s="13" t="s">
        <v>300</v>
      </c>
      <c r="C50" s="11">
        <v>1.5667229999999999</v>
      </c>
      <c r="D50" s="11"/>
      <c r="E50" s="13" t="s">
        <v>351</v>
      </c>
      <c r="F50" s="11">
        <v>1.6908209999999999</v>
      </c>
      <c r="G50" s="11"/>
      <c r="H50" s="13" t="s">
        <v>403</v>
      </c>
      <c r="I50" s="11">
        <v>1.8180509999999999</v>
      </c>
      <c r="J50" s="11"/>
      <c r="K50" s="13" t="s">
        <v>676</v>
      </c>
      <c r="L50" s="11">
        <v>1.9643000000000002</v>
      </c>
      <c r="M50" s="11"/>
      <c r="N50" s="13" t="s">
        <v>798</v>
      </c>
      <c r="O50" s="11">
        <v>1.4845409999999999</v>
      </c>
      <c r="R50" t="s">
        <v>304</v>
      </c>
      <c r="S50" t="s">
        <v>234</v>
      </c>
      <c r="T50">
        <v>0.80289264400000004</v>
      </c>
      <c r="W50" s="30" t="s">
        <v>949</v>
      </c>
      <c r="X50" s="14">
        <f>[1]!FechaTR($I$1,W50)</f>
        <v>48673</v>
      </c>
      <c r="Y50" s="16">
        <f t="shared" si="0"/>
        <v>48673</v>
      </c>
      <c r="Z50" s="17">
        <f t="shared" si="10"/>
        <v>0.80289264400000004</v>
      </c>
      <c r="AC50" t="s">
        <v>304</v>
      </c>
      <c r="AD50" t="s">
        <v>237</v>
      </c>
      <c r="AE50">
        <v>1.844589</v>
      </c>
      <c r="AH50" s="30" t="s">
        <v>949</v>
      </c>
      <c r="AI50" s="14">
        <f>[1]!FechaTR($I$1,AH50)</f>
        <v>48673</v>
      </c>
      <c r="AJ50" s="16">
        <f t="shared" si="1"/>
        <v>48673</v>
      </c>
      <c r="AK50" s="17">
        <f t="shared" si="11"/>
        <v>1.844589</v>
      </c>
      <c r="AN50" s="6"/>
      <c r="AO50" t="s">
        <v>355</v>
      </c>
      <c r="AP50" t="s">
        <v>234</v>
      </c>
      <c r="AQ50">
        <v>0.79038075200000002</v>
      </c>
      <c r="AT50" s="30" t="s">
        <v>949</v>
      </c>
      <c r="AU50" s="14">
        <f>[1]!FechaTR($I$1,AT50)</f>
        <v>48673</v>
      </c>
      <c r="AV50" s="16">
        <f t="shared" si="2"/>
        <v>48673</v>
      </c>
      <c r="AW50" s="17">
        <f t="shared" si="12"/>
        <v>0.79038075200000002</v>
      </c>
      <c r="AZ50" t="s">
        <v>355</v>
      </c>
      <c r="BA50" t="s">
        <v>237</v>
      </c>
      <c r="BB50">
        <v>1.977854</v>
      </c>
      <c r="BE50" s="30" t="s">
        <v>949</v>
      </c>
      <c r="BF50" s="14">
        <f>[1]!FechaTR($I$1,BE50)</f>
        <v>48673</v>
      </c>
      <c r="BG50" s="16">
        <f t="shared" si="3"/>
        <v>48673</v>
      </c>
      <c r="BH50" s="17">
        <f t="shared" si="13"/>
        <v>1.977854</v>
      </c>
      <c r="BK50" t="s">
        <v>407</v>
      </c>
      <c r="BL50" t="s">
        <v>234</v>
      </c>
      <c r="BM50">
        <v>0.77780142200000002</v>
      </c>
      <c r="BN50">
        <v>0.86587938200000003</v>
      </c>
      <c r="BP50" s="30" t="s">
        <v>949</v>
      </c>
      <c r="BQ50" s="14">
        <f>[1]!FechaTR($I$1,BP50)</f>
        <v>48673</v>
      </c>
      <c r="BR50" s="16">
        <f t="shared" si="4"/>
        <v>48673</v>
      </c>
      <c r="BS50" s="17">
        <f t="shared" si="14"/>
        <v>0.77780142200000002</v>
      </c>
      <c r="BV50" t="s">
        <v>407</v>
      </c>
      <c r="BW50" t="s">
        <v>237</v>
      </c>
      <c r="BX50">
        <v>2.1141610000000002</v>
      </c>
      <c r="CA50" s="30" t="s">
        <v>949</v>
      </c>
      <c r="CB50" s="14">
        <f>[1]!FechaTR($I$1,CA50)</f>
        <v>48673</v>
      </c>
      <c r="CC50" s="16">
        <f t="shared" si="5"/>
        <v>48673</v>
      </c>
      <c r="CD50" s="17">
        <f t="shared" si="15"/>
        <v>2.1141610000000002</v>
      </c>
      <c r="CL50" s="1"/>
      <c r="CM50" s="14">
        <f>[1]!FechaTR($I$1,CL50)</f>
        <v>0</v>
      </c>
      <c r="CN50" s="16">
        <f t="shared" si="6"/>
        <v>0</v>
      </c>
      <c r="CO50" s="17">
        <f t="shared" si="16"/>
        <v>0</v>
      </c>
      <c r="CW50" s="1"/>
      <c r="CX50" s="14">
        <f>[1]!FechaTR($I$1,CW50)</f>
        <v>0</v>
      </c>
      <c r="CY50" s="16">
        <f t="shared" si="7"/>
        <v>0</v>
      </c>
      <c r="CZ50" s="17">
        <f t="shared" si="17"/>
        <v>0</v>
      </c>
      <c r="DC50" t="s">
        <v>802</v>
      </c>
      <c r="DD50" t="s">
        <v>234</v>
      </c>
      <c r="DE50">
        <v>0.80918102700000005</v>
      </c>
      <c r="DH50" s="30" t="s">
        <v>949</v>
      </c>
      <c r="DI50" s="14">
        <f>[1]!FechaTR($I$1,DH50)</f>
        <v>48673</v>
      </c>
      <c r="DJ50" s="16">
        <f t="shared" si="8"/>
        <v>48673</v>
      </c>
      <c r="DK50" s="17">
        <f t="shared" si="19"/>
        <v>0.80918102700000005</v>
      </c>
      <c r="DN50" t="s">
        <v>802</v>
      </c>
      <c r="DO50" t="s">
        <v>237</v>
      </c>
      <c r="DP50">
        <v>1.7784580000000001</v>
      </c>
      <c r="DS50" s="30" t="s">
        <v>949</v>
      </c>
      <c r="DT50" s="14">
        <f>[1]!FechaTR($I$1,DS50)</f>
        <v>48673</v>
      </c>
      <c r="DU50" s="16">
        <f t="shared" si="9"/>
        <v>48673</v>
      </c>
      <c r="DV50" s="17">
        <f t="shared" si="18"/>
        <v>1.7784580000000001</v>
      </c>
    </row>
    <row r="51" spans="1:126" x14ac:dyDescent="0.25">
      <c r="A51" s="11"/>
      <c r="B51" s="13" t="s">
        <v>301</v>
      </c>
      <c r="C51" s="11">
        <v>1.59033</v>
      </c>
      <c r="D51" s="11"/>
      <c r="E51" s="13" t="s">
        <v>352</v>
      </c>
      <c r="F51" s="11">
        <v>1.715123</v>
      </c>
      <c r="G51" s="11"/>
      <c r="H51" s="13" t="s">
        <v>404</v>
      </c>
      <c r="I51" s="11">
        <v>1.8434999999999999</v>
      </c>
      <c r="J51" s="11"/>
      <c r="K51" s="13" t="s">
        <v>677</v>
      </c>
      <c r="L51" s="11">
        <v>2.0036</v>
      </c>
      <c r="M51" s="11"/>
      <c r="N51" s="13" t="s">
        <v>799</v>
      </c>
      <c r="O51" s="11">
        <v>1.5100359999999999</v>
      </c>
      <c r="R51" t="s">
        <v>305</v>
      </c>
      <c r="S51" t="s">
        <v>234</v>
      </c>
      <c r="T51">
        <v>0.74464233400000002</v>
      </c>
      <c r="W51" s="30" t="s">
        <v>950</v>
      </c>
      <c r="X51" s="14">
        <f>[1]!FechaTR($I$1,W51)</f>
        <v>49767</v>
      </c>
      <c r="Y51" s="16">
        <f t="shared" si="0"/>
        <v>49767</v>
      </c>
      <c r="Z51" s="17">
        <f t="shared" si="10"/>
        <v>0.74464233400000002</v>
      </c>
      <c r="AC51" t="s">
        <v>305</v>
      </c>
      <c r="AD51" t="s">
        <v>237</v>
      </c>
      <c r="AE51">
        <v>1.9843900000000001</v>
      </c>
      <c r="AH51" s="30" t="s">
        <v>950</v>
      </c>
      <c r="AI51" s="14">
        <f>[1]!FechaTR($I$1,AH51)</f>
        <v>49767</v>
      </c>
      <c r="AJ51" s="16">
        <f t="shared" si="1"/>
        <v>49767</v>
      </c>
      <c r="AK51" s="17">
        <f t="shared" si="11"/>
        <v>1.9843900000000001</v>
      </c>
      <c r="AN51" s="6"/>
      <c r="AO51" t="s">
        <v>356</v>
      </c>
      <c r="AP51" t="s">
        <v>234</v>
      </c>
      <c r="AQ51">
        <v>0.72976411399999996</v>
      </c>
      <c r="AT51" s="30" t="s">
        <v>950</v>
      </c>
      <c r="AU51" s="14">
        <f>[1]!FechaTR($I$1,AT51)</f>
        <v>49767</v>
      </c>
      <c r="AV51" s="16">
        <f t="shared" si="2"/>
        <v>49767</v>
      </c>
      <c r="AW51" s="17">
        <f t="shared" si="12"/>
        <v>0.72976411399999996</v>
      </c>
      <c r="AZ51" t="s">
        <v>356</v>
      </c>
      <c r="BA51" t="s">
        <v>237</v>
      </c>
      <c r="BB51">
        <v>2.1216529999999998</v>
      </c>
      <c r="BE51" s="30" t="s">
        <v>950</v>
      </c>
      <c r="BF51" s="14">
        <f>[1]!FechaTR($I$1,BE51)</f>
        <v>49767</v>
      </c>
      <c r="BG51" s="16">
        <f t="shared" si="3"/>
        <v>49767</v>
      </c>
      <c r="BH51" s="17">
        <f t="shared" si="13"/>
        <v>2.1216529999999998</v>
      </c>
      <c r="BK51" t="s">
        <v>408</v>
      </c>
      <c r="BL51" t="s">
        <v>234</v>
      </c>
      <c r="BM51">
        <v>0.71452405500000005</v>
      </c>
      <c r="BN51">
        <v>0.81699492900000004</v>
      </c>
      <c r="BP51" s="30" t="s">
        <v>950</v>
      </c>
      <c r="BQ51" s="14">
        <f>[1]!FechaTR($I$1,BP51)</f>
        <v>49767</v>
      </c>
      <c r="BR51" s="16">
        <f t="shared" si="4"/>
        <v>49767</v>
      </c>
      <c r="BS51" s="17">
        <f t="shared" si="14"/>
        <v>0.71452405500000005</v>
      </c>
      <c r="BV51" t="s">
        <v>408</v>
      </c>
      <c r="BW51" t="s">
        <v>237</v>
      </c>
      <c r="BX51">
        <v>2.2653850000000002</v>
      </c>
      <c r="CA51" s="30" t="s">
        <v>950</v>
      </c>
      <c r="CB51" s="14">
        <f>[1]!FechaTR($I$1,CA51)</f>
        <v>49767</v>
      </c>
      <c r="CC51" s="16">
        <f t="shared" si="5"/>
        <v>49767</v>
      </c>
      <c r="CD51" s="17">
        <f t="shared" si="15"/>
        <v>2.2653850000000002</v>
      </c>
      <c r="CL51" s="1"/>
      <c r="CM51" s="14">
        <f>[1]!FechaTR($I$1,CL51)</f>
        <v>0</v>
      </c>
      <c r="CN51" s="16">
        <f t="shared" si="6"/>
        <v>0</v>
      </c>
      <c r="CO51" s="17">
        <f t="shared" si="16"/>
        <v>0</v>
      </c>
      <c r="CW51" s="1"/>
      <c r="CX51" s="14">
        <f>[1]!FechaTR($I$1,CW51)</f>
        <v>0</v>
      </c>
      <c r="CY51" s="16">
        <f t="shared" si="7"/>
        <v>0</v>
      </c>
      <c r="CZ51" s="17">
        <f t="shared" si="17"/>
        <v>0</v>
      </c>
      <c r="DC51" t="s">
        <v>803</v>
      </c>
      <c r="DD51" t="s">
        <v>234</v>
      </c>
      <c r="DE51">
        <v>0.75185406200000005</v>
      </c>
      <c r="DH51" s="30" t="s">
        <v>950</v>
      </c>
      <c r="DI51" s="14">
        <f>[1]!FechaTR($I$1,DH51)</f>
        <v>49767</v>
      </c>
      <c r="DJ51" s="16">
        <f t="shared" si="8"/>
        <v>49767</v>
      </c>
      <c r="DK51" s="17">
        <f t="shared" si="19"/>
        <v>0.75185406200000005</v>
      </c>
      <c r="DN51" t="s">
        <v>803</v>
      </c>
      <c r="DO51" t="s">
        <v>237</v>
      </c>
      <c r="DP51">
        <v>1.9189050000000001</v>
      </c>
      <c r="DS51" s="30" t="s">
        <v>950</v>
      </c>
      <c r="DT51" s="14">
        <f>[1]!FechaTR($I$1,DS51)</f>
        <v>49767</v>
      </c>
      <c r="DU51" s="16">
        <f t="shared" si="9"/>
        <v>49767</v>
      </c>
      <c r="DV51" s="17">
        <f t="shared" si="18"/>
        <v>1.9189050000000001</v>
      </c>
    </row>
    <row r="52" spans="1:126" x14ac:dyDescent="0.25">
      <c r="A52" s="11"/>
      <c r="B52" s="13" t="s">
        <v>302</v>
      </c>
      <c r="C52" s="11">
        <v>1.612298</v>
      </c>
      <c r="D52" s="11"/>
      <c r="E52" s="13" t="s">
        <v>353</v>
      </c>
      <c r="F52" s="11">
        <v>1.737684</v>
      </c>
      <c r="G52" s="11"/>
      <c r="H52" s="13" t="s">
        <v>405</v>
      </c>
      <c r="I52" s="11">
        <v>1.867113</v>
      </c>
      <c r="J52" s="11"/>
      <c r="K52" s="13" t="s">
        <v>678</v>
      </c>
      <c r="L52" s="11">
        <v>2.0405000000000002</v>
      </c>
      <c r="M52" s="11"/>
      <c r="N52" s="13" t="s">
        <v>800</v>
      </c>
      <c r="O52" s="11">
        <v>1.5335779999999999</v>
      </c>
      <c r="R52" t="s">
        <v>306</v>
      </c>
      <c r="S52" t="s">
        <v>234</v>
      </c>
      <c r="T52">
        <v>0.66113105500000002</v>
      </c>
      <c r="W52" s="30" t="s">
        <v>951</v>
      </c>
      <c r="X52" s="14">
        <f>[1]!FechaTR($I$1,W52)</f>
        <v>51593</v>
      </c>
      <c r="Y52" s="16">
        <f t="shared" si="0"/>
        <v>51593</v>
      </c>
      <c r="Z52" s="17">
        <f t="shared" si="10"/>
        <v>0.66113105500000002</v>
      </c>
      <c r="AC52" t="s">
        <v>306</v>
      </c>
      <c r="AD52" t="s">
        <v>237</v>
      </c>
      <c r="AE52">
        <v>2.0899899999999998</v>
      </c>
      <c r="AH52" s="30" t="s">
        <v>951</v>
      </c>
      <c r="AI52" s="14">
        <f>[1]!FechaTR($I$1,AH52)</f>
        <v>51593</v>
      </c>
      <c r="AJ52" s="16">
        <f t="shared" si="1"/>
        <v>51593</v>
      </c>
      <c r="AK52" s="17">
        <f t="shared" si="11"/>
        <v>2.0899899999999998</v>
      </c>
      <c r="AN52" s="6"/>
      <c r="AO52" t="s">
        <v>357</v>
      </c>
      <c r="AP52" t="s">
        <v>234</v>
      </c>
      <c r="AQ52">
        <v>0.64312939999999996</v>
      </c>
      <c r="AT52" s="30" t="s">
        <v>951</v>
      </c>
      <c r="AU52" s="14">
        <f>[1]!FechaTR($I$1,AT52)</f>
        <v>51593</v>
      </c>
      <c r="AV52" s="16">
        <f t="shared" si="2"/>
        <v>51593</v>
      </c>
      <c r="AW52" s="17">
        <f t="shared" si="12"/>
        <v>0.64312939999999996</v>
      </c>
      <c r="AZ52" t="s">
        <v>357</v>
      </c>
      <c r="BA52" t="s">
        <v>237</v>
      </c>
      <c r="BB52">
        <v>2.2309640000000002</v>
      </c>
      <c r="BE52" s="30" t="s">
        <v>951</v>
      </c>
      <c r="BF52" s="14">
        <f>[1]!FechaTR($I$1,BE52)</f>
        <v>51593</v>
      </c>
      <c r="BG52" s="16">
        <f t="shared" si="3"/>
        <v>51593</v>
      </c>
      <c r="BH52" s="17">
        <f t="shared" si="13"/>
        <v>2.2309640000000002</v>
      </c>
      <c r="BK52" t="s">
        <v>409</v>
      </c>
      <c r="BL52" t="s">
        <v>234</v>
      </c>
      <c r="BM52">
        <v>0.624498573</v>
      </c>
      <c r="BN52">
        <v>0.74233672900000003</v>
      </c>
      <c r="BP52" s="30" t="s">
        <v>951</v>
      </c>
      <c r="BQ52" s="14">
        <f>[1]!FechaTR($I$1,BP52)</f>
        <v>51593</v>
      </c>
      <c r="BR52" s="16">
        <f t="shared" si="4"/>
        <v>51593</v>
      </c>
      <c r="BS52" s="17">
        <f t="shared" si="14"/>
        <v>0.624498573</v>
      </c>
      <c r="BV52" t="s">
        <v>409</v>
      </c>
      <c r="BW52" t="s">
        <v>237</v>
      </c>
      <c r="BX52">
        <v>2.381297</v>
      </c>
      <c r="CA52" s="30" t="s">
        <v>951</v>
      </c>
      <c r="CB52" s="14">
        <f>[1]!FechaTR($I$1,CA52)</f>
        <v>51593</v>
      </c>
      <c r="CC52" s="16">
        <f t="shared" si="5"/>
        <v>51593</v>
      </c>
      <c r="CD52" s="17">
        <f t="shared" si="15"/>
        <v>2.381297</v>
      </c>
      <c r="CL52" s="1"/>
      <c r="CM52" s="14">
        <f>[1]!FechaTR($I$1,CL52)</f>
        <v>0</v>
      </c>
      <c r="CN52" s="16">
        <f t="shared" si="6"/>
        <v>0</v>
      </c>
      <c r="CO52" s="17">
        <f t="shared" si="16"/>
        <v>0</v>
      </c>
      <c r="CW52" s="1"/>
      <c r="CX52" s="14">
        <f>[1]!FechaTR($I$1,CW52)</f>
        <v>0</v>
      </c>
      <c r="CY52" s="16">
        <f t="shared" si="7"/>
        <v>0</v>
      </c>
      <c r="CZ52" s="17">
        <f t="shared" si="17"/>
        <v>0</v>
      </c>
      <c r="DC52" t="s">
        <v>804</v>
      </c>
      <c r="DD52" t="s">
        <v>234</v>
      </c>
      <c r="DE52">
        <v>0.66908100800000003</v>
      </c>
      <c r="DH52" s="30" t="s">
        <v>951</v>
      </c>
      <c r="DI52" s="14">
        <f>[1]!FechaTR($I$1,DH52)</f>
        <v>51593</v>
      </c>
      <c r="DJ52" s="16">
        <f t="shared" si="8"/>
        <v>51593</v>
      </c>
      <c r="DK52" s="17">
        <f t="shared" si="19"/>
        <v>0.66908100800000003</v>
      </c>
      <c r="DN52" t="s">
        <v>804</v>
      </c>
      <c r="DO52" t="s">
        <v>237</v>
      </c>
      <c r="DP52">
        <v>2.0290110000000001</v>
      </c>
      <c r="DS52" s="30" t="s">
        <v>951</v>
      </c>
      <c r="DT52" s="14">
        <f>[1]!FechaTR($I$1,DS52)</f>
        <v>51593</v>
      </c>
      <c r="DU52" s="16">
        <f t="shared" si="9"/>
        <v>51593</v>
      </c>
      <c r="DV52" s="17">
        <f t="shared" si="18"/>
        <v>2.0290110000000001</v>
      </c>
    </row>
    <row r="53" spans="1:126" x14ac:dyDescent="0.25">
      <c r="A53" s="11"/>
      <c r="B53" s="13" t="s">
        <v>303</v>
      </c>
      <c r="C53" s="11">
        <v>1.6334919999999999</v>
      </c>
      <c r="D53" s="11"/>
      <c r="E53" s="13" t="s">
        <v>354</v>
      </c>
      <c r="F53" s="11">
        <v>1.7593969999999999</v>
      </c>
      <c r="G53" s="11"/>
      <c r="H53" s="13" t="s">
        <v>406</v>
      </c>
      <c r="I53" s="11">
        <v>1.8898659999999998</v>
      </c>
      <c r="J53" s="11"/>
      <c r="K53" s="13" t="s">
        <v>679</v>
      </c>
      <c r="L53" s="11">
        <v>2.0763000000000003</v>
      </c>
      <c r="M53" s="11"/>
      <c r="N53" s="13" t="s">
        <v>801</v>
      </c>
      <c r="O53" s="11">
        <v>1.55602</v>
      </c>
      <c r="R53" t="s">
        <v>307</v>
      </c>
      <c r="S53" t="s">
        <v>234</v>
      </c>
      <c r="T53">
        <v>0.59164156000000001</v>
      </c>
      <c r="W53" s="30" t="s">
        <v>952</v>
      </c>
      <c r="X53" s="14">
        <f>[1]!FechaTR($I$1,W53)</f>
        <v>53419</v>
      </c>
      <c r="Y53" s="16">
        <f t="shared" si="0"/>
        <v>53419</v>
      </c>
      <c r="Z53" s="17">
        <f t="shared" si="10"/>
        <v>0.59164156000000001</v>
      </c>
      <c r="AC53" t="s">
        <v>307</v>
      </c>
      <c r="AD53" t="s">
        <v>237</v>
      </c>
      <c r="AE53">
        <v>2.12114</v>
      </c>
      <c r="AH53" s="30" t="s">
        <v>952</v>
      </c>
      <c r="AI53" s="14">
        <f>[1]!FechaTR($I$1,AH53)</f>
        <v>53419</v>
      </c>
      <c r="AJ53" s="16">
        <f t="shared" si="1"/>
        <v>53419</v>
      </c>
      <c r="AK53" s="17">
        <f t="shared" si="11"/>
        <v>2.12114</v>
      </c>
      <c r="AN53" s="6"/>
      <c r="AO53" t="s">
        <v>358</v>
      </c>
      <c r="AP53" t="s">
        <v>234</v>
      </c>
      <c r="AQ53">
        <v>0.57147816799999995</v>
      </c>
      <c r="AT53" s="30" t="s">
        <v>952</v>
      </c>
      <c r="AU53" s="14">
        <f>[1]!FechaTR($I$1,AT53)</f>
        <v>53419</v>
      </c>
      <c r="AV53" s="16">
        <f t="shared" si="2"/>
        <v>53419</v>
      </c>
      <c r="AW53" s="17">
        <f t="shared" si="12"/>
        <v>0.57147816799999995</v>
      </c>
      <c r="AZ53" t="s">
        <v>358</v>
      </c>
      <c r="BA53" t="s">
        <v>237</v>
      </c>
      <c r="BB53">
        <v>2.262848</v>
      </c>
      <c r="BE53" s="30" t="s">
        <v>952</v>
      </c>
      <c r="BF53" s="14">
        <f>[1]!FechaTR($I$1,BE53)</f>
        <v>53419</v>
      </c>
      <c r="BG53" s="16">
        <f t="shared" si="3"/>
        <v>53419</v>
      </c>
      <c r="BH53" s="17">
        <f t="shared" si="13"/>
        <v>2.262848</v>
      </c>
      <c r="BK53" t="s">
        <v>410</v>
      </c>
      <c r="BL53" t="s">
        <v>234</v>
      </c>
      <c r="BM53">
        <v>0.54992282199999998</v>
      </c>
      <c r="BN53">
        <v>0.67802132800000003</v>
      </c>
      <c r="BP53" s="30" t="s">
        <v>952</v>
      </c>
      <c r="BQ53" s="14">
        <f>[1]!FechaTR($I$1,BP53)</f>
        <v>53419</v>
      </c>
      <c r="BR53" s="16">
        <f t="shared" si="4"/>
        <v>53419</v>
      </c>
      <c r="BS53" s="17">
        <f t="shared" si="14"/>
        <v>0.54992282199999998</v>
      </c>
      <c r="BV53" t="s">
        <v>410</v>
      </c>
      <c r="BW53" t="s">
        <v>237</v>
      </c>
      <c r="BX53">
        <v>2.4202080000000001</v>
      </c>
      <c r="CA53" s="30" t="s">
        <v>952</v>
      </c>
      <c r="CB53" s="14">
        <f>[1]!FechaTR($I$1,CA53)</f>
        <v>53419</v>
      </c>
      <c r="CC53" s="16">
        <f t="shared" si="5"/>
        <v>53419</v>
      </c>
      <c r="CD53" s="17">
        <f t="shared" si="15"/>
        <v>2.4202080000000001</v>
      </c>
      <c r="CL53" s="1"/>
      <c r="CM53" s="14">
        <f>[1]!FechaTR($I$1,CL53)</f>
        <v>0</v>
      </c>
      <c r="CN53" s="16">
        <f t="shared" si="6"/>
        <v>0</v>
      </c>
      <c r="CO53" s="17">
        <f t="shared" si="16"/>
        <v>0</v>
      </c>
      <c r="CW53" s="1"/>
      <c r="CX53" s="14">
        <f>[1]!FechaTR($I$1,CW53)</f>
        <v>0</v>
      </c>
      <c r="CY53" s="16">
        <f t="shared" si="7"/>
        <v>0</v>
      </c>
      <c r="CZ53" s="17">
        <f t="shared" si="17"/>
        <v>0</v>
      </c>
      <c r="DC53" t="s">
        <v>805</v>
      </c>
      <c r="DD53" t="s">
        <v>234</v>
      </c>
      <c r="DE53">
        <v>0.60060820299999995</v>
      </c>
      <c r="DH53" s="30" t="s">
        <v>952</v>
      </c>
      <c r="DI53" s="14">
        <f>[1]!FechaTR($I$1,DH53)</f>
        <v>53419</v>
      </c>
      <c r="DJ53" s="16">
        <f t="shared" si="8"/>
        <v>53419</v>
      </c>
      <c r="DK53" s="17">
        <f t="shared" si="19"/>
        <v>0.60060820299999995</v>
      </c>
      <c r="DN53" t="s">
        <v>805</v>
      </c>
      <c r="DO53" t="s">
        <v>237</v>
      </c>
      <c r="DP53">
        <v>2.0597289999999999</v>
      </c>
      <c r="DS53" s="30" t="s">
        <v>952</v>
      </c>
      <c r="DT53" s="14">
        <f>[1]!FechaTR($I$1,DS53)</f>
        <v>53419</v>
      </c>
      <c r="DU53" s="16">
        <f t="shared" si="9"/>
        <v>53419</v>
      </c>
      <c r="DV53" s="17">
        <f t="shared" si="18"/>
        <v>2.0597289999999999</v>
      </c>
    </row>
    <row r="54" spans="1:126" x14ac:dyDescent="0.25">
      <c r="A54" s="11"/>
      <c r="B54" s="13" t="s">
        <v>304</v>
      </c>
      <c r="C54" s="11">
        <v>1.7779119999999999</v>
      </c>
      <c r="D54" s="11"/>
      <c r="E54" s="13" t="s">
        <v>355</v>
      </c>
      <c r="F54" s="11">
        <v>1.9066129999999999</v>
      </c>
      <c r="G54" s="11"/>
      <c r="H54" s="13" t="s">
        <v>407</v>
      </c>
      <c r="I54" s="11">
        <v>2.0455049999999999</v>
      </c>
      <c r="J54" s="11"/>
      <c r="K54" s="13" t="s">
        <v>680</v>
      </c>
      <c r="L54" s="11">
        <v>2.2088000000000001</v>
      </c>
      <c r="M54" s="11"/>
      <c r="N54" s="13" t="s">
        <v>802</v>
      </c>
      <c r="O54" s="11">
        <v>1.7021169999999999</v>
      </c>
      <c r="R54" t="s">
        <v>308</v>
      </c>
      <c r="S54" t="s">
        <v>234</v>
      </c>
      <c r="T54">
        <v>0.53235364299999999</v>
      </c>
      <c r="W54" s="30" t="s">
        <v>953</v>
      </c>
      <c r="X54" s="14">
        <f>[1]!FechaTR($I$1,W54)</f>
        <v>55246</v>
      </c>
      <c r="Y54" s="16">
        <f t="shared" si="0"/>
        <v>55246</v>
      </c>
      <c r="Z54" s="17">
        <f t="shared" si="10"/>
        <v>0.53235364299999999</v>
      </c>
      <c r="AC54" t="s">
        <v>308</v>
      </c>
      <c r="AD54" t="s">
        <v>237</v>
      </c>
      <c r="AE54">
        <v>2.1231399999999998</v>
      </c>
      <c r="AH54" s="30" t="s">
        <v>953</v>
      </c>
      <c r="AI54" s="14">
        <f>[1]!FechaTR($I$1,AH54)</f>
        <v>55246</v>
      </c>
      <c r="AJ54" s="16">
        <f t="shared" si="1"/>
        <v>55246</v>
      </c>
      <c r="AK54" s="17">
        <f t="shared" si="11"/>
        <v>2.1231399999999998</v>
      </c>
      <c r="AN54" s="6"/>
      <c r="AO54" t="s">
        <v>359</v>
      </c>
      <c r="AP54" t="s">
        <v>234</v>
      </c>
      <c r="AQ54">
        <v>0.51034960200000001</v>
      </c>
      <c r="AT54" s="30" t="s">
        <v>953</v>
      </c>
      <c r="AU54" s="14">
        <f>[1]!FechaTR($I$1,AT54)</f>
        <v>55246</v>
      </c>
      <c r="AV54" s="16">
        <f t="shared" si="2"/>
        <v>55246</v>
      </c>
      <c r="AW54" s="17">
        <f t="shared" si="12"/>
        <v>0.51034960200000001</v>
      </c>
      <c r="AZ54" t="s">
        <v>359</v>
      </c>
      <c r="BA54" t="s">
        <v>237</v>
      </c>
      <c r="BB54">
        <v>2.266896</v>
      </c>
      <c r="BE54" s="30" t="s">
        <v>953</v>
      </c>
      <c r="BF54" s="14">
        <f>[1]!FechaTR($I$1,BE54)</f>
        <v>55246</v>
      </c>
      <c r="BG54" s="16">
        <f t="shared" si="3"/>
        <v>55246</v>
      </c>
      <c r="BH54" s="17">
        <f t="shared" si="13"/>
        <v>2.266896</v>
      </c>
      <c r="BK54" t="s">
        <v>411</v>
      </c>
      <c r="BL54" t="s">
        <v>234</v>
      </c>
      <c r="BM54">
        <v>0.48749776700000003</v>
      </c>
      <c r="BN54">
        <v>0.62144326299999997</v>
      </c>
      <c r="BP54" s="30" t="s">
        <v>953</v>
      </c>
      <c r="BQ54" s="14">
        <f>[1]!FechaTR($I$1,BP54)</f>
        <v>55246</v>
      </c>
      <c r="BR54" s="16">
        <f t="shared" si="4"/>
        <v>55246</v>
      </c>
      <c r="BS54" s="17">
        <f t="shared" si="14"/>
        <v>0.48749776700000003</v>
      </c>
      <c r="BV54" t="s">
        <v>411</v>
      </c>
      <c r="BW54" t="s">
        <v>237</v>
      </c>
      <c r="BX54">
        <v>2.4231349999999998</v>
      </c>
      <c r="CA54" s="30" t="s">
        <v>953</v>
      </c>
      <c r="CB54" s="14">
        <f>[1]!FechaTR($I$1,CA54)</f>
        <v>55246</v>
      </c>
      <c r="CC54" s="16">
        <f t="shared" si="5"/>
        <v>55246</v>
      </c>
      <c r="CD54" s="17">
        <f t="shared" si="15"/>
        <v>2.4231349999999998</v>
      </c>
      <c r="CL54" s="1"/>
      <c r="CM54" s="14">
        <f>[1]!FechaTR($I$1,CL54)</f>
        <v>0</v>
      </c>
      <c r="CN54" s="16">
        <f t="shared" si="6"/>
        <v>0</v>
      </c>
      <c r="CO54" s="17">
        <f t="shared" si="16"/>
        <v>0</v>
      </c>
      <c r="CW54" s="1"/>
      <c r="CX54" s="14">
        <f>[1]!FechaTR($I$1,CW54)</f>
        <v>0</v>
      </c>
      <c r="CY54" s="16">
        <f t="shared" si="7"/>
        <v>0</v>
      </c>
      <c r="CZ54" s="17">
        <f t="shared" si="17"/>
        <v>0</v>
      </c>
      <c r="DC54" t="s">
        <v>806</v>
      </c>
      <c r="DD54" t="s">
        <v>234</v>
      </c>
      <c r="DE54">
        <v>0.54141464699999997</v>
      </c>
      <c r="DH54" s="30" t="s">
        <v>953</v>
      </c>
      <c r="DI54" s="14">
        <f>[1]!FechaTR($I$1,DH54)</f>
        <v>55246</v>
      </c>
      <c r="DJ54" s="16">
        <f t="shared" si="8"/>
        <v>55246</v>
      </c>
      <c r="DK54" s="17">
        <f t="shared" si="19"/>
        <v>0.54141464699999997</v>
      </c>
      <c r="DN54" t="s">
        <v>806</v>
      </c>
      <c r="DO54" t="s">
        <v>237</v>
      </c>
      <c r="DP54">
        <v>2.0657190000000001</v>
      </c>
      <c r="DS54" s="30" t="s">
        <v>953</v>
      </c>
      <c r="DT54" s="14">
        <f>[1]!FechaTR($I$1,DS54)</f>
        <v>55246</v>
      </c>
      <c r="DU54" s="16">
        <f t="shared" si="9"/>
        <v>55246</v>
      </c>
      <c r="DV54" s="17">
        <f t="shared" si="18"/>
        <v>2.0657190000000001</v>
      </c>
    </row>
    <row r="55" spans="1:126" x14ac:dyDescent="0.25">
      <c r="A55" s="11"/>
      <c r="B55" s="13" t="s">
        <v>305</v>
      </c>
      <c r="C55" s="11">
        <v>1.9134169999999999</v>
      </c>
      <c r="D55" s="11"/>
      <c r="E55" s="13" t="s">
        <v>356</v>
      </c>
      <c r="F55" s="11">
        <v>2.0472859999999997</v>
      </c>
      <c r="G55" s="11"/>
      <c r="H55" s="13" t="s">
        <v>408</v>
      </c>
      <c r="I55" s="11">
        <v>2.1935509999999998</v>
      </c>
      <c r="J55" s="11"/>
      <c r="K55" s="13" t="s">
        <v>681</v>
      </c>
      <c r="L55" s="11">
        <v>2.3210000000000002</v>
      </c>
      <c r="M55" s="11"/>
      <c r="N55" s="13" t="s">
        <v>803</v>
      </c>
      <c r="O55" s="11">
        <v>1.842023</v>
      </c>
      <c r="R55" t="s">
        <v>309</v>
      </c>
      <c r="S55" t="s">
        <v>234</v>
      </c>
      <c r="T55">
        <v>0.44782418699999998</v>
      </c>
      <c r="W55" s="30" t="s">
        <v>954</v>
      </c>
      <c r="X55" s="14">
        <f>[1]!FechaTR($I$1,W55)</f>
        <v>58900</v>
      </c>
      <c r="Y55" s="16">
        <f t="shared" si="0"/>
        <v>58900</v>
      </c>
      <c r="Z55" s="17">
        <f t="shared" si="10"/>
        <v>0.44782418699999998</v>
      </c>
      <c r="AC55" t="s">
        <v>309</v>
      </c>
      <c r="AD55" t="s">
        <v>237</v>
      </c>
      <c r="AE55">
        <v>2.0281289999999998</v>
      </c>
      <c r="AH55" s="30" t="s">
        <v>954</v>
      </c>
      <c r="AI55" s="14">
        <f>[1]!FechaTR($I$1,AH55)</f>
        <v>58900</v>
      </c>
      <c r="AJ55" s="16">
        <f t="shared" si="1"/>
        <v>58900</v>
      </c>
      <c r="AK55" s="17">
        <f t="shared" si="11"/>
        <v>2.0281289999999998</v>
      </c>
      <c r="AO55" t="s">
        <v>360</v>
      </c>
      <c r="AP55" t="s">
        <v>234</v>
      </c>
      <c r="AQ55">
        <v>0.423607976</v>
      </c>
      <c r="AT55" s="30" t="s">
        <v>954</v>
      </c>
      <c r="AU55" s="14">
        <f>[1]!FechaTR($I$1,AT55)</f>
        <v>58900</v>
      </c>
      <c r="AV55" s="16">
        <f t="shared" si="2"/>
        <v>58900</v>
      </c>
      <c r="AW55" s="17">
        <f t="shared" si="12"/>
        <v>0.423607976</v>
      </c>
      <c r="AZ55" t="s">
        <v>360</v>
      </c>
      <c r="BA55" t="s">
        <v>237</v>
      </c>
      <c r="BB55">
        <v>2.169988</v>
      </c>
      <c r="BE55" s="30" t="s">
        <v>954</v>
      </c>
      <c r="BF55" s="14">
        <f>[1]!FechaTR($I$1,BE55)</f>
        <v>58900</v>
      </c>
      <c r="BG55" s="16">
        <f t="shared" si="3"/>
        <v>58900</v>
      </c>
      <c r="BH55" s="17">
        <f t="shared" si="13"/>
        <v>2.169988</v>
      </c>
      <c r="BP55" s="1"/>
      <c r="BQ55" s="14">
        <f>[1]!FechaTR($I$1,BP55)</f>
        <v>0</v>
      </c>
      <c r="BR55" s="16">
        <f t="shared" si="4"/>
        <v>0</v>
      </c>
      <c r="BS55" s="17">
        <f t="shared" si="14"/>
        <v>0</v>
      </c>
      <c r="CA55" s="1"/>
      <c r="CB55" s="14">
        <f>[1]!FechaTR($I$1,CA55)</f>
        <v>0</v>
      </c>
      <c r="CC55" s="16">
        <f t="shared" si="5"/>
        <v>0</v>
      </c>
      <c r="CD55" s="17">
        <f t="shared" si="15"/>
        <v>0</v>
      </c>
      <c r="CM55" s="14">
        <f>[1]!FechaTR($I$1,CL55)</f>
        <v>0</v>
      </c>
      <c r="CN55" s="16">
        <f t="shared" si="6"/>
        <v>0</v>
      </c>
      <c r="CO55" s="17">
        <f t="shared" si="16"/>
        <v>0</v>
      </c>
      <c r="CX55" s="14">
        <f>[1]!FechaTR($I$1,CW55)</f>
        <v>0</v>
      </c>
      <c r="CY55" s="16">
        <f t="shared" si="7"/>
        <v>0</v>
      </c>
      <c r="CZ55" s="17">
        <f t="shared" si="17"/>
        <v>0</v>
      </c>
      <c r="DC55" t="s">
        <v>859</v>
      </c>
      <c r="DD55" t="s">
        <v>234</v>
      </c>
      <c r="DE55">
        <v>0.45801312700000002</v>
      </c>
      <c r="DH55" s="30" t="s">
        <v>954</v>
      </c>
      <c r="DI55" s="14">
        <f>[1]!FechaTR($I$1,DH55)</f>
        <v>58900</v>
      </c>
      <c r="DJ55" s="16">
        <f t="shared" si="8"/>
        <v>58900</v>
      </c>
      <c r="DK55" s="17">
        <f t="shared" si="19"/>
        <v>0.45801312700000002</v>
      </c>
      <c r="DN55" t="s">
        <v>859</v>
      </c>
      <c r="DO55" t="s">
        <v>237</v>
      </c>
      <c r="DP55">
        <v>1.970777</v>
      </c>
      <c r="DS55" s="30" t="s">
        <v>954</v>
      </c>
      <c r="DT55" s="14">
        <f>[1]!FechaTR($I$1,DS55)</f>
        <v>58900</v>
      </c>
      <c r="DU55" s="16">
        <f t="shared" si="9"/>
        <v>58900</v>
      </c>
      <c r="DV55" s="17">
        <f t="shared" si="18"/>
        <v>1.970777</v>
      </c>
    </row>
    <row r="56" spans="1:126" x14ac:dyDescent="0.25">
      <c r="A56" s="11"/>
      <c r="B56" s="13" t="s">
        <v>306</v>
      </c>
      <c r="C56" s="11">
        <v>2.0164770000000001</v>
      </c>
      <c r="D56" s="11"/>
      <c r="E56" s="13" t="s">
        <v>357</v>
      </c>
      <c r="F56" s="11">
        <v>2.155246</v>
      </c>
      <c r="G56" s="11"/>
      <c r="H56" s="13" t="s">
        <v>409</v>
      </c>
      <c r="I56" s="11">
        <v>2.3061449999999999</v>
      </c>
      <c r="J56" s="11"/>
      <c r="K56" s="13" t="s">
        <v>682</v>
      </c>
      <c r="L56" s="11">
        <v>2.4178000000000002</v>
      </c>
      <c r="M56" s="11"/>
      <c r="N56" s="13" t="s">
        <v>804</v>
      </c>
      <c r="O56" s="11">
        <v>1.9547519999999998</v>
      </c>
      <c r="W56" s="1"/>
      <c r="X56" s="14">
        <f>[1]!FechaTR($I$1,W56)</f>
        <v>0</v>
      </c>
      <c r="Y56" s="16">
        <f t="shared" si="0"/>
        <v>0</v>
      </c>
      <c r="Z56" s="17">
        <f t="shared" si="10"/>
        <v>0</v>
      </c>
      <c r="AH56" s="1"/>
      <c r="AI56" s="14">
        <f>[1]!FechaTR($I$1,AH56)</f>
        <v>0</v>
      </c>
      <c r="AJ56" s="16">
        <f t="shared" si="1"/>
        <v>0</v>
      </c>
      <c r="AK56" s="17">
        <f t="shared" si="11"/>
        <v>0</v>
      </c>
      <c r="AO56" t="s">
        <v>361</v>
      </c>
      <c r="AP56" t="s">
        <v>234</v>
      </c>
      <c r="AQ56">
        <v>0.36675540699999998</v>
      </c>
      <c r="AT56" s="30" t="s">
        <v>955</v>
      </c>
      <c r="AU56" s="14">
        <f>[1]!FechaTR($I$1,AT56)</f>
        <v>62550</v>
      </c>
      <c r="AV56" s="16">
        <f t="shared" si="2"/>
        <v>62550</v>
      </c>
      <c r="AW56" s="17">
        <f t="shared" si="12"/>
        <v>0.36675540699999998</v>
      </c>
      <c r="AZ56" t="s">
        <v>361</v>
      </c>
      <c r="BA56" t="s">
        <v>237</v>
      </c>
      <c r="BB56">
        <v>2.026154</v>
      </c>
      <c r="BE56" s="30" t="s">
        <v>955</v>
      </c>
      <c r="BF56" s="14">
        <f>[1]!FechaTR($I$1,BE56)</f>
        <v>62550</v>
      </c>
      <c r="BG56" s="16">
        <f t="shared" si="3"/>
        <v>62550</v>
      </c>
      <c r="BH56" s="17">
        <f t="shared" si="13"/>
        <v>2.026154</v>
      </c>
      <c r="BP56" s="1"/>
      <c r="BQ56" s="14">
        <f>[1]!FechaTR($I$1,BP56)</f>
        <v>0</v>
      </c>
      <c r="BR56" s="16">
        <f t="shared" si="4"/>
        <v>0</v>
      </c>
      <c r="BS56" s="17">
        <f t="shared" si="14"/>
        <v>0</v>
      </c>
      <c r="CA56" s="1"/>
      <c r="CB56" s="14">
        <f>[1]!FechaTR($I$1,CA56)</f>
        <v>0</v>
      </c>
      <c r="CC56" s="16">
        <f t="shared" si="5"/>
        <v>0</v>
      </c>
      <c r="CD56" s="17">
        <f t="shared" si="15"/>
        <v>0</v>
      </c>
      <c r="CM56" s="14">
        <f>[1]!FechaTR($I$1,CL56)</f>
        <v>0</v>
      </c>
      <c r="CN56" s="16">
        <f t="shared" si="6"/>
        <v>0</v>
      </c>
      <c r="CO56" s="17">
        <f t="shared" si="16"/>
        <v>0</v>
      </c>
      <c r="CX56" s="14">
        <f>[1]!FechaTR($I$1,CW56)</f>
        <v>0</v>
      </c>
      <c r="CY56" s="16">
        <f t="shared" si="7"/>
        <v>0</v>
      </c>
      <c r="CZ56" s="17">
        <f t="shared" si="17"/>
        <v>0</v>
      </c>
      <c r="DC56" t="s">
        <v>860</v>
      </c>
      <c r="DD56" t="s">
        <v>234</v>
      </c>
      <c r="DE56">
        <v>0.39902152800000001</v>
      </c>
      <c r="DH56" s="30" t="s">
        <v>955</v>
      </c>
      <c r="DI56" s="14">
        <f>[1]!FechaTR($I$1,DH56)</f>
        <v>62550</v>
      </c>
      <c r="DJ56" s="16">
        <f t="shared" si="8"/>
        <v>62550</v>
      </c>
      <c r="DK56" s="17">
        <f t="shared" si="19"/>
        <v>0.39902152800000001</v>
      </c>
      <c r="DN56" t="s">
        <v>860</v>
      </c>
      <c r="DO56" t="s">
        <v>237</v>
      </c>
      <c r="DP56">
        <v>1.85426</v>
      </c>
      <c r="DS56" s="30" t="s">
        <v>955</v>
      </c>
      <c r="DT56" s="14">
        <f>[1]!FechaTR($I$1,DS56)</f>
        <v>62550</v>
      </c>
      <c r="DU56" s="16">
        <f t="shared" si="9"/>
        <v>62550</v>
      </c>
      <c r="DV56" s="17">
        <f t="shared" si="18"/>
        <v>1.85426</v>
      </c>
    </row>
    <row r="57" spans="1:126" x14ac:dyDescent="0.25">
      <c r="A57" s="11"/>
      <c r="B57" s="13" t="s">
        <v>307</v>
      </c>
      <c r="C57" s="11">
        <v>2.0454270000000001</v>
      </c>
      <c r="D57" s="11"/>
      <c r="E57" s="13" t="s">
        <v>358</v>
      </c>
      <c r="F57" s="11">
        <v>2.1848879999999999</v>
      </c>
      <c r="G57" s="11"/>
      <c r="H57" s="13" t="s">
        <v>410</v>
      </c>
      <c r="I57" s="11">
        <v>2.3400849999999997</v>
      </c>
      <c r="J57" s="11"/>
      <c r="K57" s="13" t="s">
        <v>683</v>
      </c>
      <c r="L57" s="11">
        <v>2.5007000000000001</v>
      </c>
      <c r="M57" s="11"/>
      <c r="N57" s="13" t="s">
        <v>805</v>
      </c>
      <c r="O57" s="11">
        <v>1.9859319999999998</v>
      </c>
      <c r="X57" s="14">
        <f>[1]!FechaTR($I$1,W57)</f>
        <v>0</v>
      </c>
      <c r="Y57" s="16">
        <f t="shared" si="0"/>
        <v>0</v>
      </c>
      <c r="Z57" s="17">
        <f t="shared" si="10"/>
        <v>0</v>
      </c>
      <c r="AI57" s="14">
        <f>[1]!FechaTR($I$1,AH57)</f>
        <v>0</v>
      </c>
      <c r="AJ57" s="16">
        <f t="shared" si="1"/>
        <v>0</v>
      </c>
      <c r="AK57" s="17">
        <f t="shared" si="11"/>
        <v>0</v>
      </c>
      <c r="AU57" s="14">
        <f>[1]!FechaTR($I$1,AT57)</f>
        <v>0</v>
      </c>
      <c r="AV57" s="16">
        <f t="shared" si="2"/>
        <v>0</v>
      </c>
      <c r="AW57" s="17">
        <f t="shared" si="12"/>
        <v>0</v>
      </c>
      <c r="BF57" s="14">
        <f>[1]!FechaTR($I$1,BE57)</f>
        <v>0</v>
      </c>
      <c r="BG57" s="16">
        <f t="shared" si="3"/>
        <v>0</v>
      </c>
      <c r="BH57" s="17">
        <f t="shared" si="13"/>
        <v>0</v>
      </c>
      <c r="BQ57" s="14">
        <f>[1]!FechaTR($I$1,BP57)</f>
        <v>0</v>
      </c>
      <c r="BR57" s="16">
        <f t="shared" si="4"/>
        <v>0</v>
      </c>
      <c r="BS57" s="17">
        <f t="shared" si="14"/>
        <v>0</v>
      </c>
      <c r="CB57" s="14">
        <f>[1]!FechaTR($I$1,CA57)</f>
        <v>0</v>
      </c>
      <c r="CC57" s="16">
        <f t="shared" si="5"/>
        <v>0</v>
      </c>
      <c r="CD57" s="17">
        <f t="shared" si="15"/>
        <v>0</v>
      </c>
      <c r="CM57" s="14">
        <f>[1]!FechaTR($I$1,CL57)</f>
        <v>0</v>
      </c>
      <c r="CN57" s="16">
        <f t="shared" si="6"/>
        <v>0</v>
      </c>
      <c r="CO57" s="17">
        <f t="shared" si="16"/>
        <v>0</v>
      </c>
      <c r="CX57" s="14">
        <f>[1]!FechaTR($I$1,CW57)</f>
        <v>0</v>
      </c>
      <c r="CY57" s="16">
        <f t="shared" si="7"/>
        <v>0</v>
      </c>
      <c r="CZ57" s="17">
        <f t="shared" si="17"/>
        <v>0</v>
      </c>
      <c r="DI57" s="14">
        <f>[1]!FechaTR($I$1,DH57)</f>
        <v>0</v>
      </c>
      <c r="DJ57" s="16">
        <f t="shared" si="8"/>
        <v>0</v>
      </c>
      <c r="DK57" s="17">
        <f>DE57</f>
        <v>0</v>
      </c>
      <c r="DT57" s="14">
        <f>[1]!FechaTR($I$1,DS57)</f>
        <v>0</v>
      </c>
      <c r="DU57" s="16">
        <f t="shared" si="9"/>
        <v>0</v>
      </c>
      <c r="DV57" s="17">
        <f t="shared" si="18"/>
        <v>0</v>
      </c>
    </row>
    <row r="58" spans="1:126" x14ac:dyDescent="0.25">
      <c r="A58" s="11"/>
      <c r="B58" s="13" t="s">
        <v>308</v>
      </c>
      <c r="C58" s="11">
        <v>2.0466929999999999</v>
      </c>
      <c r="D58" s="11"/>
      <c r="E58" s="13" t="s">
        <v>359</v>
      </c>
      <c r="F58" s="11">
        <v>2.1895389999999999</v>
      </c>
      <c r="G58" s="11"/>
      <c r="H58" s="13" t="s">
        <v>411</v>
      </c>
      <c r="I58" s="11">
        <v>2.3481179999999999</v>
      </c>
      <c r="J58" s="11"/>
      <c r="K58" s="13" t="s">
        <v>684</v>
      </c>
      <c r="L58" s="11">
        <v>2.5687000000000002</v>
      </c>
      <c r="M58" s="11"/>
      <c r="N58" s="13" t="s">
        <v>806</v>
      </c>
      <c r="O58" s="11">
        <v>1.991034</v>
      </c>
      <c r="AU58" s="14">
        <f>[1]!FechaTR($I$1,AT58)</f>
        <v>0</v>
      </c>
      <c r="AV58" s="16">
        <f t="shared" si="2"/>
        <v>0</v>
      </c>
      <c r="AW58" s="17">
        <f t="shared" si="12"/>
        <v>0</v>
      </c>
      <c r="BF58" s="14">
        <f>[1]!FechaTR($I$1,BE58)</f>
        <v>0</v>
      </c>
      <c r="BG58" s="16">
        <f t="shared" si="3"/>
        <v>0</v>
      </c>
      <c r="BH58" s="17">
        <f t="shared" si="13"/>
        <v>0</v>
      </c>
      <c r="BQ58" s="14">
        <f>[1]!FechaTR($I$1,BP58)</f>
        <v>0</v>
      </c>
      <c r="BR58" s="16">
        <f t="shared" si="4"/>
        <v>0</v>
      </c>
      <c r="BS58" s="17">
        <f t="shared" si="14"/>
        <v>0</v>
      </c>
      <c r="CB58" s="14">
        <f>[1]!FechaTR($I$1,CA58)</f>
        <v>0</v>
      </c>
      <c r="CC58" s="16">
        <f t="shared" si="5"/>
        <v>0</v>
      </c>
      <c r="CD58" s="17">
        <f t="shared" si="15"/>
        <v>0</v>
      </c>
      <c r="DI58" s="14">
        <f>[1]!FechaTR($I$1,DH58)</f>
        <v>0</v>
      </c>
      <c r="DJ58" s="16">
        <f t="shared" si="8"/>
        <v>0</v>
      </c>
      <c r="DK58" s="17">
        <f>DE58</f>
        <v>0</v>
      </c>
      <c r="DT58" s="14">
        <f>[1]!FechaTR($I$1,DS58)</f>
        <v>0</v>
      </c>
      <c r="DU58" s="16">
        <f t="shared" si="9"/>
        <v>0</v>
      </c>
      <c r="DV58" s="17">
        <f t="shared" si="18"/>
        <v>0</v>
      </c>
    </row>
    <row r="59" spans="1:126" x14ac:dyDescent="0.25">
      <c r="A59" s="11"/>
      <c r="B59" s="13" t="s">
        <v>309</v>
      </c>
      <c r="C59" s="11">
        <v>1.9525359999999998</v>
      </c>
      <c r="D59" s="11"/>
      <c r="E59" s="13" t="s">
        <v>360</v>
      </c>
      <c r="F59" s="11">
        <v>2.0952899999999999</v>
      </c>
      <c r="G59" s="11"/>
      <c r="H59" s="13"/>
      <c r="I59" s="11"/>
      <c r="J59" s="11"/>
      <c r="K59" s="13" t="s">
        <v>685</v>
      </c>
      <c r="L59" s="11">
        <v>2.7345999999999999</v>
      </c>
      <c r="M59" s="11"/>
      <c r="N59" s="13" t="s">
        <v>859</v>
      </c>
      <c r="O59" s="11">
        <v>1.8969479999999999</v>
      </c>
      <c r="AU59" s="14">
        <f>[1]!FechaTR($I$1,AT59)</f>
        <v>0</v>
      </c>
      <c r="AV59" s="16">
        <f t="shared" si="2"/>
        <v>0</v>
      </c>
      <c r="AW59" s="17">
        <f t="shared" si="12"/>
        <v>0</v>
      </c>
      <c r="BF59" s="14">
        <f>[1]!FechaTR($I$1,BE59)</f>
        <v>0</v>
      </c>
      <c r="BG59" s="16">
        <f t="shared" si="3"/>
        <v>0</v>
      </c>
      <c r="BH59" s="17">
        <f t="shared" si="13"/>
        <v>0</v>
      </c>
      <c r="BQ59" s="14">
        <f>[1]!FechaTR($I$1,BP59)</f>
        <v>0</v>
      </c>
      <c r="BR59" s="16">
        <f t="shared" si="4"/>
        <v>0</v>
      </c>
      <c r="BS59" s="17">
        <f t="shared" si="14"/>
        <v>0</v>
      </c>
      <c r="CB59" s="14">
        <f>[1]!FechaTR($I$1,CA59)</f>
        <v>0</v>
      </c>
      <c r="CC59" s="16">
        <f t="shared" si="5"/>
        <v>0</v>
      </c>
      <c r="CD59" s="17">
        <f t="shared" si="15"/>
        <v>0</v>
      </c>
      <c r="DI59" s="14">
        <f>[1]!FechaTR($I$1,DH59)</f>
        <v>0</v>
      </c>
      <c r="DJ59" s="16">
        <f t="shared" si="8"/>
        <v>0</v>
      </c>
      <c r="DK59" s="17">
        <f>DE59</f>
        <v>0</v>
      </c>
      <c r="DT59" s="14">
        <f>[1]!FechaTR($I$1,DS59)</f>
        <v>0</v>
      </c>
      <c r="DU59" s="16">
        <f t="shared" si="9"/>
        <v>0</v>
      </c>
      <c r="DV59" s="17">
        <f t="shared" si="18"/>
        <v>0</v>
      </c>
    </row>
    <row r="60" spans="1:126" x14ac:dyDescent="0.25">
      <c r="A60" s="11"/>
      <c r="B60" s="13"/>
      <c r="C60" s="11"/>
      <c r="D60" s="11"/>
      <c r="E60" s="13" t="s">
        <v>361</v>
      </c>
      <c r="F60" s="11">
        <v>2.0000439999999999</v>
      </c>
      <c r="G60" s="11"/>
      <c r="H60" s="13"/>
      <c r="I60" s="11"/>
      <c r="J60" s="11"/>
      <c r="K60" s="13" t="s">
        <v>686</v>
      </c>
      <c r="L60" s="11">
        <v>2.7655000000000003</v>
      </c>
      <c r="M60" s="11"/>
      <c r="N60" s="13" t="s">
        <v>860</v>
      </c>
      <c r="O60" s="11">
        <v>1.7809929999999998</v>
      </c>
    </row>
    <row r="61" spans="1:126" x14ac:dyDescent="0.25">
      <c r="B61" s="6"/>
      <c r="E61" s="6"/>
      <c r="H61" s="6"/>
      <c r="K61" s="6" t="s">
        <v>687</v>
      </c>
      <c r="L61">
        <v>2.7554000000000003</v>
      </c>
      <c r="N61" s="6"/>
    </row>
    <row r="62" spans="1:126" x14ac:dyDescent="0.25">
      <c r="E62" s="6"/>
      <c r="H62" s="6"/>
      <c r="N62" s="6"/>
    </row>
    <row r="63" spans="1:126" x14ac:dyDescent="0.25">
      <c r="E63" s="6"/>
      <c r="H63" s="6"/>
      <c r="N63" s="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1"/>
  <dimension ref="A1:DV63"/>
  <sheetViews>
    <sheetView topLeftCell="I1" zoomScale="85" zoomScaleNormal="85" workbookViewId="0">
      <selection activeCell="R2" sqref="R2"/>
    </sheetView>
  </sheetViews>
  <sheetFormatPr defaultRowHeight="15" x14ac:dyDescent="0.25"/>
  <cols>
    <col min="1" max="1" width="15.42578125" bestFit="1" customWidth="1"/>
    <col min="2" max="2" width="18.42578125" bestFit="1" customWidth="1"/>
    <col min="3" max="3" width="14.140625" bestFit="1" customWidth="1"/>
    <col min="4" max="4" width="14.42578125" bestFit="1" customWidth="1"/>
    <col min="5" max="5" width="17.140625" bestFit="1" customWidth="1"/>
    <col min="8" max="8" width="16.5703125" bestFit="1" customWidth="1"/>
    <col min="9" max="9" width="10.85546875" bestFit="1" customWidth="1"/>
    <col min="11" max="11" width="16.5703125" bestFit="1" customWidth="1"/>
    <col min="14" max="14" width="12.5703125" bestFit="1" customWidth="1"/>
    <col min="18" max="18" width="14.5703125" customWidth="1"/>
    <col min="19" max="19" width="11.5703125" customWidth="1"/>
    <col min="23" max="23" width="9.5703125" bestFit="1" customWidth="1"/>
    <col min="24" max="24" width="11.140625" bestFit="1" customWidth="1"/>
    <col min="25" max="25" width="11" bestFit="1" customWidth="1"/>
    <col min="26" max="26" width="10.5703125" bestFit="1" customWidth="1"/>
    <col min="27" max="27" width="9.5703125" bestFit="1" customWidth="1"/>
    <col min="33" max="33" width="18.5703125" bestFit="1" customWidth="1"/>
    <col min="34" max="34" width="9.5703125" bestFit="1" customWidth="1"/>
    <col min="35" max="35" width="10.85546875" bestFit="1" customWidth="1"/>
    <col min="36" max="37" width="10.5703125" bestFit="1" customWidth="1"/>
    <col min="38" max="38" width="9.5703125" bestFit="1" customWidth="1"/>
    <col min="45" max="45" width="18.5703125" bestFit="1" customWidth="1"/>
    <col min="47" max="47" width="10.85546875" bestFit="1" customWidth="1"/>
    <col min="48" max="49" width="10.5703125" bestFit="1" customWidth="1"/>
    <col min="50" max="50" width="9.5703125" bestFit="1" customWidth="1"/>
    <col min="58" max="58" width="10.85546875" bestFit="1" customWidth="1"/>
    <col min="59" max="60" width="10.5703125" bestFit="1" customWidth="1"/>
    <col min="61" max="61" width="9.5703125" bestFit="1" customWidth="1"/>
    <col min="69" max="69" width="10.85546875" bestFit="1" customWidth="1"/>
    <col min="70" max="70" width="10.5703125" bestFit="1" customWidth="1"/>
    <col min="71" max="71" width="9.5703125" bestFit="1" customWidth="1"/>
    <col min="80" max="80" width="10.85546875" bestFit="1" customWidth="1"/>
    <col min="81" max="81" width="10.5703125" bestFit="1" customWidth="1"/>
    <col min="82" max="82" width="9.5703125" bestFit="1" customWidth="1"/>
    <col min="91" max="91" width="10.85546875" bestFit="1" customWidth="1"/>
    <col min="92" max="92" width="10.5703125" bestFit="1" customWidth="1"/>
    <col min="93" max="93" width="9.5703125" bestFit="1" customWidth="1"/>
    <col min="102" max="102" width="10.85546875" bestFit="1" customWidth="1"/>
    <col min="103" max="103" width="10.5703125" bestFit="1" customWidth="1"/>
    <col min="104" max="104" width="9.5703125" bestFit="1" customWidth="1"/>
    <col min="113" max="113" width="10.85546875" bestFit="1" customWidth="1"/>
    <col min="114" max="114" width="10.5703125" bestFit="1" customWidth="1"/>
    <col min="115" max="115" width="9.5703125" bestFit="1" customWidth="1"/>
    <col min="124" max="124" width="10.85546875" bestFit="1" customWidth="1"/>
    <col min="125" max="125" width="10.5703125" bestFit="1" customWidth="1"/>
    <col min="126" max="126" width="9.5703125" bestFit="1" customWidth="1"/>
  </cols>
  <sheetData>
    <row r="1" spans="1:126" x14ac:dyDescent="0.25">
      <c r="A1" s="20" t="s">
        <v>412</v>
      </c>
      <c r="B1" s="21" t="s">
        <v>413</v>
      </c>
      <c r="C1" s="21" t="s">
        <v>414</v>
      </c>
      <c r="D1" s="23"/>
      <c r="E1" s="21" t="s">
        <v>807</v>
      </c>
      <c r="F1" s="21"/>
      <c r="I1" s="19">
        <f>Input!B3</f>
        <v>44286</v>
      </c>
      <c r="J1" t="str">
        <f>"START:"&amp;I1&amp;" END:"&amp;I1&amp;" INTERVAL:1D"</f>
        <v>START:44286 END:44286 INTERVAL:1D</v>
      </c>
    </row>
    <row r="2" spans="1:126" x14ac:dyDescent="0.25">
      <c r="A2" s="6"/>
      <c r="N2" s="47"/>
      <c r="R2" s="47"/>
    </row>
    <row r="3" spans="1:126" x14ac:dyDescent="0.25">
      <c r="A3" s="7"/>
      <c r="B3">
        <f>+[1]!FechaTR($B$2,$A3)</f>
        <v>0</v>
      </c>
      <c r="D3">
        <f>+[1]!FechaTR($B$2,$A3)</f>
        <v>0</v>
      </c>
      <c r="F3">
        <f>+[1]!FechaTR($B$2,$A3)</f>
        <v>0</v>
      </c>
      <c r="H3">
        <f>+[1]!FechaTR($B$2,$A3)</f>
        <v>0</v>
      </c>
      <c r="J3">
        <f>+[1]!FechaTR($B$2,$A3)</f>
        <v>0</v>
      </c>
      <c r="R3" s="47"/>
      <c r="Y3" t="s">
        <v>625</v>
      </c>
      <c r="AJ3" t="s">
        <v>625</v>
      </c>
      <c r="AV3" t="s">
        <v>626</v>
      </c>
      <c r="BG3" t="s">
        <v>626</v>
      </c>
      <c r="BR3" t="s">
        <v>627</v>
      </c>
      <c r="CC3" t="s">
        <v>627</v>
      </c>
      <c r="CN3" t="s">
        <v>628</v>
      </c>
      <c r="CY3" t="s">
        <v>628</v>
      </c>
      <c r="DJ3" t="s">
        <v>629</v>
      </c>
      <c r="DU3" t="s">
        <v>629</v>
      </c>
    </row>
    <row r="4" spans="1:126" x14ac:dyDescent="0.25">
      <c r="A4" s="10" t="e">
        <f ca="1">_xll.RData(A1,C4,,,"RH:In CH:Fd",B5)</f>
        <v>#NAME?</v>
      </c>
      <c r="B4" s="11" t="e">
        <f ca="1">+[1]!FechaTR($B$2,$A4)</f>
        <v>#NAME?</v>
      </c>
      <c r="C4" s="11" t="s">
        <v>24</v>
      </c>
      <c r="D4" s="12" t="e">
        <f ca="1">+[1]!FechaTR($B$2,$A4)</f>
        <v>#NAME?</v>
      </c>
      <c r="E4" s="11"/>
      <c r="F4" s="11" t="e">
        <f ca="1">+[1]!FechaTR($B$2,$A4)</f>
        <v>#NAME?</v>
      </c>
      <c r="G4" s="12" t="e">
        <f ca="1">_xll.RData(C1,I4,,,"RH:In CH:Fd",H5)</f>
        <v>#NAME?</v>
      </c>
      <c r="H4" s="11" t="e">
        <f ca="1">+[1]!FechaTR($B$2,$A4)</f>
        <v>#NAME?</v>
      </c>
      <c r="I4" s="11" t="s">
        <v>24</v>
      </c>
      <c r="J4" s="12" t="e">
        <f ca="1">+[1]!FechaTR($B$2,$A4)</f>
        <v>#NAME?</v>
      </c>
      <c r="K4" s="11"/>
      <c r="L4" s="11" t="s">
        <v>24</v>
      </c>
      <c r="M4" s="12" t="e">
        <f ca="1">_xll.RData(E1,O4,,,"RH:In CH:Fd",N5)</f>
        <v>#NAME?</v>
      </c>
      <c r="N4" s="11"/>
      <c r="O4" s="11" t="s">
        <v>24</v>
      </c>
      <c r="Q4" s="121" t="e">
        <f ca="1">_xll.RHistory(B9:B61,Q5,J1,,"CH:In;Fd TRANSPOSE:Y",R5)</f>
        <v>#NAME?</v>
      </c>
      <c r="V4" s="4" t="e">
        <f ca="1">_xll.RData(R5:R159,W4,,,,W5)</f>
        <v>#NAME?</v>
      </c>
      <c r="W4" t="s">
        <v>235</v>
      </c>
      <c r="X4" s="14">
        <f>I1</f>
        <v>44286</v>
      </c>
      <c r="Y4" s="16">
        <f>X4</f>
        <v>44286</v>
      </c>
      <c r="Z4" s="17">
        <v>1</v>
      </c>
      <c r="AB4" s="4" t="e">
        <f ca="1">_xll.RHistory(R5:R57,AC4,J1,,"CH:In;Fd TRANSPOSE:Y",AC5)</f>
        <v>#NAME?</v>
      </c>
      <c r="AC4" t="s">
        <v>236</v>
      </c>
      <c r="AG4" s="4" t="e">
        <f ca="1">_xll.RData(AC5:AC159,AH4,,,,AH5)</f>
        <v>#NAME?</v>
      </c>
      <c r="AH4" t="s">
        <v>235</v>
      </c>
      <c r="AI4" s="14">
        <f>I1</f>
        <v>44286</v>
      </c>
      <c r="AJ4" s="16">
        <f>AI4</f>
        <v>44286</v>
      </c>
      <c r="AK4" s="17">
        <v>0</v>
      </c>
      <c r="AM4" s="4"/>
      <c r="AN4" s="4" t="e">
        <f ca="1">_xll.RHistory(E9:E63,AO4,J1,,"CH:In;Fd TRANSPOSE:Y",AO5)</f>
        <v>#NAME?</v>
      </c>
      <c r="AO4" t="s">
        <v>233</v>
      </c>
      <c r="AR4" s="4"/>
      <c r="AS4" s="4" t="e">
        <f ca="1">_xll.RData(AO5:AO159,AT4,,,,AT5)</f>
        <v>#NAME?</v>
      </c>
      <c r="AT4" t="s">
        <v>235</v>
      </c>
      <c r="AU4" s="14">
        <f>I1</f>
        <v>44286</v>
      </c>
      <c r="AV4" s="16">
        <f>AU4</f>
        <v>44286</v>
      </c>
      <c r="AW4" s="17">
        <v>1</v>
      </c>
      <c r="AX4" s="4"/>
      <c r="AY4" s="4" t="e">
        <f ca="1">_xll.RHistory(AO5:AO59,AZ4,J1,,"CH:In;Fd TRANSPOSE:Y",AZ5)</f>
        <v>#NAME?</v>
      </c>
      <c r="AZ4" t="s">
        <v>236</v>
      </c>
      <c r="BC4" s="4"/>
      <c r="BD4" s="4" t="e">
        <f ca="1">_xll.RData(AZ5:AZ159,BE4,,,,BE5)</f>
        <v>#NAME?</v>
      </c>
      <c r="BE4" t="s">
        <v>235</v>
      </c>
      <c r="BF4" s="14">
        <f>I1</f>
        <v>44286</v>
      </c>
      <c r="BG4" s="16">
        <f>BF4</f>
        <v>44286</v>
      </c>
      <c r="BH4" s="17">
        <v>0</v>
      </c>
      <c r="BJ4" s="4" t="e">
        <f ca="1">_xll.RHistory(H9:H63,BJ5,J1,,"CH:In;Fd TRANSPOSE:Y",BK5)</f>
        <v>#NAME?</v>
      </c>
      <c r="BO4" s="4" t="e">
        <f ca="1">_xll.RData(BK5:BK159,BP4,,,,BP5)</f>
        <v>#NAME?</v>
      </c>
      <c r="BP4" t="s">
        <v>235</v>
      </c>
      <c r="BQ4" s="14">
        <f>I1</f>
        <v>44286</v>
      </c>
      <c r="BR4" s="16">
        <f>BQ4</f>
        <v>44286</v>
      </c>
      <c r="BS4" s="17">
        <v>1</v>
      </c>
      <c r="BU4" s="4" t="e">
        <f ca="1">_xll.RHistory(BK5:BK59,BV4,J1,,"CH:In;Fd TRANSPOSE:Y",BV5)</f>
        <v>#NAME?</v>
      </c>
      <c r="BV4" t="s">
        <v>236</v>
      </c>
      <c r="BZ4" s="4" t="e">
        <f ca="1">_xll.RData(BV5:BV159,CA4,,,,CA5)</f>
        <v>#NAME?</v>
      </c>
      <c r="CA4" t="s">
        <v>235</v>
      </c>
      <c r="CB4" s="14">
        <f>I1</f>
        <v>44286</v>
      </c>
      <c r="CC4" s="16">
        <f>CB4</f>
        <v>44286</v>
      </c>
      <c r="CD4" s="17">
        <v>0</v>
      </c>
      <c r="CF4" s="4" t="e">
        <f ca="1">_xll.RHistory(K9:K61,CF5,J1,,"CH:In;Fd TRANSPOSE:Y",CG5)</f>
        <v>#NAME?</v>
      </c>
      <c r="CK4" s="4" t="e">
        <f ca="1">_xll.RData(CG5:CG159,CL4,,,,CL5)</f>
        <v>#NAME?</v>
      </c>
      <c r="CL4" t="s">
        <v>235</v>
      </c>
      <c r="CM4" s="14">
        <f>I1</f>
        <v>44286</v>
      </c>
      <c r="CN4" s="16">
        <f>CM4</f>
        <v>44286</v>
      </c>
      <c r="CO4" s="17">
        <v>1</v>
      </c>
      <c r="CQ4" s="4" t="e">
        <f ca="1">_xll.RHistory(CG5:CG57,CQ5,J1,,"CH:In;Fd TRANSPOSE:Y",CR5)</f>
        <v>#NAME?</v>
      </c>
      <c r="CV4" s="4" t="e">
        <f ca="1">_xll.RData(CR5:CR159,CW4,,,,CW5)</f>
        <v>#NAME?</v>
      </c>
      <c r="CW4" t="s">
        <v>235</v>
      </c>
      <c r="CX4" s="14">
        <f>I1</f>
        <v>44286</v>
      </c>
      <c r="CY4" s="16">
        <f>CX4</f>
        <v>44286</v>
      </c>
      <c r="CZ4" s="17">
        <v>0</v>
      </c>
      <c r="DB4" s="4" t="e">
        <f ca="1">_xll.RHistory(N9:N63,DB5,J1,,"CH:In;Fd TRANSPOSE:Y",DC5)</f>
        <v>#NAME?</v>
      </c>
      <c r="DG4" s="4" t="e">
        <f ca="1">_xll.RData(DC5:DC159,DH4,,,,DH5)</f>
        <v>#NAME?</v>
      </c>
      <c r="DH4" t="s">
        <v>235</v>
      </c>
      <c r="DI4" s="14">
        <f>I1</f>
        <v>44286</v>
      </c>
      <c r="DJ4" s="16">
        <f>DI4</f>
        <v>44286</v>
      </c>
      <c r="DK4" s="17">
        <v>1</v>
      </c>
      <c r="DM4" s="4" t="e">
        <f ca="1">_xll.RHistory(DC5:DC59,DM5,J1,,"CH:In;Fd TRANSPOSE:Y",DN5)</f>
        <v>#NAME?</v>
      </c>
      <c r="DR4" s="4" t="e">
        <f ca="1">_xll.RData(DN5:DN159,DS4,,,,DS5)</f>
        <v>#NAME?</v>
      </c>
      <c r="DS4" t="s">
        <v>235</v>
      </c>
      <c r="DT4" s="14">
        <f>I1</f>
        <v>44286</v>
      </c>
      <c r="DU4" s="16">
        <f>DT4</f>
        <v>44286</v>
      </c>
      <c r="DV4" s="17">
        <v>0</v>
      </c>
    </row>
    <row r="5" spans="1:126" x14ac:dyDescent="0.25">
      <c r="A5" s="13"/>
      <c r="B5" s="11"/>
      <c r="C5" s="11" t="s">
        <v>25</v>
      </c>
      <c r="D5" s="11">
        <f>+[1]!FechaTR($B$2,$A5)</f>
        <v>0</v>
      </c>
      <c r="E5" s="11"/>
      <c r="F5" s="11">
        <f>+[1]!FechaTR($B$2,$A5)</f>
        <v>0</v>
      </c>
      <c r="G5" s="11"/>
      <c r="H5" s="11"/>
      <c r="I5" s="11" t="s">
        <v>25</v>
      </c>
      <c r="J5" s="11">
        <f>+[1]!FechaTR($B$2,$A5)</f>
        <v>0</v>
      </c>
      <c r="K5" s="11"/>
      <c r="L5" s="11" t="s">
        <v>25</v>
      </c>
      <c r="M5" s="11"/>
      <c r="N5" s="11"/>
      <c r="O5" s="11" t="s">
        <v>25</v>
      </c>
      <c r="Q5" t="s">
        <v>233</v>
      </c>
      <c r="R5" t="s">
        <v>522</v>
      </c>
      <c r="S5" t="s">
        <v>234</v>
      </c>
      <c r="T5">
        <v>0.99998904099999997</v>
      </c>
      <c r="W5" t="s">
        <v>908</v>
      </c>
      <c r="X5" s="14">
        <f>[1]!FechaTR($I$1,W5)</f>
        <v>44287</v>
      </c>
      <c r="Y5" s="16">
        <f t="shared" ref="Y5:Y57" si="0">X5</f>
        <v>44287</v>
      </c>
      <c r="Z5" s="17">
        <f>T5</f>
        <v>0.99998904099999997</v>
      </c>
      <c r="AC5" t="s">
        <v>522</v>
      </c>
      <c r="AD5" t="s">
        <v>237</v>
      </c>
      <c r="AE5" s="113">
        <v>0.100324</v>
      </c>
      <c r="AH5" t="s">
        <v>908</v>
      </c>
      <c r="AI5" s="14">
        <f>[1]!FechaTR($I$1,AH5)</f>
        <v>44287</v>
      </c>
      <c r="AJ5" s="16">
        <f t="shared" ref="AJ5:AJ55" si="1">AI5</f>
        <v>44287</v>
      </c>
      <c r="AK5" s="17">
        <f>AE5</f>
        <v>0.100324</v>
      </c>
      <c r="AN5" s="6"/>
      <c r="AO5" t="s">
        <v>416</v>
      </c>
      <c r="AP5" t="s">
        <v>234</v>
      </c>
      <c r="AQ5" s="113">
        <v>0.99998904099999997</v>
      </c>
      <c r="AT5" t="s">
        <v>908</v>
      </c>
      <c r="AU5" s="14">
        <f>[1]!FechaTR($I$1,AT5)</f>
        <v>44287</v>
      </c>
      <c r="AV5" s="16">
        <f t="shared" ref="AV5:AV57" si="2">AU5</f>
        <v>44287</v>
      </c>
      <c r="AW5" s="17">
        <f>AQ5</f>
        <v>0.99998904099999997</v>
      </c>
      <c r="AZ5" t="s">
        <v>416</v>
      </c>
      <c r="BA5" t="s">
        <v>237</v>
      </c>
      <c r="BB5">
        <v>0.100324</v>
      </c>
      <c r="BE5" t="s">
        <v>908</v>
      </c>
      <c r="BF5" s="14">
        <f>[1]!FechaTR($I$1,BE5)</f>
        <v>44287</v>
      </c>
      <c r="BG5" s="16">
        <f t="shared" ref="BG5:BG59" si="3">BF5</f>
        <v>44287</v>
      </c>
      <c r="BH5" s="17">
        <f>BB5</f>
        <v>0.100324</v>
      </c>
      <c r="BJ5" t="s">
        <v>233</v>
      </c>
      <c r="BK5" t="s">
        <v>469</v>
      </c>
      <c r="BL5" t="s">
        <v>234</v>
      </c>
      <c r="BM5">
        <v>0.99998904099999997</v>
      </c>
      <c r="BP5" t="s">
        <v>908</v>
      </c>
      <c r="BQ5" s="14">
        <f>[1]!FechaTR($I$1,BP5)</f>
        <v>44287</v>
      </c>
      <c r="BR5" s="16">
        <f t="shared" ref="BR5:BR57" si="4">BQ5</f>
        <v>44287</v>
      </c>
      <c r="BS5" s="17">
        <f>BM5</f>
        <v>0.99998904099999997</v>
      </c>
      <c r="BV5" t="s">
        <v>469</v>
      </c>
      <c r="BW5" t="s">
        <v>237</v>
      </c>
      <c r="BX5">
        <v>0.100324</v>
      </c>
      <c r="CA5" t="s">
        <v>908</v>
      </c>
      <c r="CB5" s="14">
        <f>[1]!FechaTR($I$1,CA5)</f>
        <v>44287</v>
      </c>
      <c r="CC5" s="16">
        <f t="shared" ref="CC5:CC57" si="5">CB5</f>
        <v>44287</v>
      </c>
      <c r="CD5" s="17">
        <f>BX5</f>
        <v>0.100324</v>
      </c>
      <c r="CF5" t="s">
        <v>233</v>
      </c>
      <c r="CG5" t="s">
        <v>573</v>
      </c>
      <c r="CH5" t="s">
        <v>234</v>
      </c>
      <c r="CI5">
        <v>0.99998904099999997</v>
      </c>
      <c r="CL5" t="s">
        <v>908</v>
      </c>
      <c r="CM5" s="14">
        <f>[1]!FechaTR($I$1,CL5)</f>
        <v>44287</v>
      </c>
      <c r="CN5" s="16">
        <f t="shared" ref="CN5:CN57" si="6">CM5</f>
        <v>44287</v>
      </c>
      <c r="CO5" s="17">
        <f>CI5</f>
        <v>0.99998904099999997</v>
      </c>
      <c r="CQ5" t="s">
        <v>236</v>
      </c>
      <c r="CR5" t="s">
        <v>573</v>
      </c>
      <c r="CS5" t="s">
        <v>237</v>
      </c>
      <c r="CT5">
        <v>0.100324</v>
      </c>
      <c r="CW5" t="s">
        <v>908</v>
      </c>
      <c r="CX5" s="14">
        <f>[1]!FechaTR($I$1,CW5)</f>
        <v>44287</v>
      </c>
      <c r="CY5" s="16">
        <f t="shared" ref="CY5:CY57" si="7">CX5</f>
        <v>44287</v>
      </c>
      <c r="CZ5" s="17">
        <f>CT5</f>
        <v>0.100324</v>
      </c>
      <c r="DB5" t="s">
        <v>233</v>
      </c>
      <c r="DC5" t="s">
        <v>808</v>
      </c>
      <c r="DD5" t="s">
        <v>234</v>
      </c>
      <c r="DE5">
        <v>0.99999473999999999</v>
      </c>
      <c r="DH5" t="s">
        <v>908</v>
      </c>
      <c r="DI5" s="14">
        <f>[1]!FechaTR($I$1,DH5)</f>
        <v>44287</v>
      </c>
      <c r="DJ5" s="16">
        <f t="shared" ref="DJ5:DJ59" si="8">DI5</f>
        <v>44287</v>
      </c>
      <c r="DK5" s="17">
        <f>DE5</f>
        <v>0.99999473999999999</v>
      </c>
      <c r="DM5" t="s">
        <v>236</v>
      </c>
      <c r="DN5" t="s">
        <v>808</v>
      </c>
      <c r="DO5" t="s">
        <v>237</v>
      </c>
      <c r="DP5">
        <v>4.8142999999999998E-2</v>
      </c>
      <c r="DS5" t="s">
        <v>908</v>
      </c>
      <c r="DT5" s="14">
        <f>[1]!FechaTR($I$1,DS5)</f>
        <v>44287</v>
      </c>
      <c r="DU5" s="16">
        <f t="shared" ref="DU5:DU59" si="9">DT5</f>
        <v>44287</v>
      </c>
      <c r="DV5" s="17">
        <f>DP5</f>
        <v>4.8142999999999998E-2</v>
      </c>
    </row>
    <row r="6" spans="1:126" x14ac:dyDescent="0.25">
      <c r="A6" s="11"/>
      <c r="B6" s="13" t="s">
        <v>415</v>
      </c>
      <c r="C6" s="11">
        <v>0</v>
      </c>
      <c r="D6" s="11">
        <f>+[1]!FechaTR($B$2,$A6)</f>
        <v>0</v>
      </c>
      <c r="E6" s="13" t="s">
        <v>415</v>
      </c>
      <c r="F6" s="11">
        <f>+[1]!FechaTR($B$2,$A6)</f>
        <v>0</v>
      </c>
      <c r="G6" s="11"/>
      <c r="H6" s="13" t="s">
        <v>415</v>
      </c>
      <c r="I6" s="11">
        <v>0</v>
      </c>
      <c r="J6" s="11">
        <f>+[1]!FechaTR($B$2,$A6)</f>
        <v>0</v>
      </c>
      <c r="K6" s="13" t="s">
        <v>415</v>
      </c>
      <c r="L6" s="11">
        <v>0</v>
      </c>
      <c r="M6" s="11"/>
      <c r="N6" s="13" t="s">
        <v>415</v>
      </c>
      <c r="O6" s="11">
        <v>0</v>
      </c>
      <c r="R6" t="s">
        <v>523</v>
      </c>
      <c r="S6" t="s">
        <v>234</v>
      </c>
      <c r="T6">
        <v>0.99998657499999999</v>
      </c>
      <c r="W6" t="s">
        <v>909</v>
      </c>
      <c r="X6" s="14">
        <f>[1]!FechaTR($I$1,W6)</f>
        <v>44288</v>
      </c>
      <c r="Y6" s="16">
        <f t="shared" si="0"/>
        <v>44288</v>
      </c>
      <c r="Z6" s="17">
        <f t="shared" ref="Z6:Z57" si="10">T6</f>
        <v>0.99998657499999999</v>
      </c>
      <c r="AC6" t="s">
        <v>523</v>
      </c>
      <c r="AD6" t="s">
        <v>237</v>
      </c>
      <c r="AE6" s="113">
        <v>9.8316000000000001E-2</v>
      </c>
      <c r="AH6" t="s">
        <v>909</v>
      </c>
      <c r="AI6" s="14">
        <f>[1]!FechaTR($I$1,AH6)</f>
        <v>44288</v>
      </c>
      <c r="AJ6" s="16">
        <f t="shared" si="1"/>
        <v>44288</v>
      </c>
      <c r="AK6" s="17">
        <f t="shared" ref="AK6:AK55" si="11">AE6</f>
        <v>9.8316000000000001E-2</v>
      </c>
      <c r="AN6" s="6"/>
      <c r="AO6" t="s">
        <v>417</v>
      </c>
      <c r="AP6" t="s">
        <v>234</v>
      </c>
      <c r="AQ6" s="113">
        <v>0.99998657499999999</v>
      </c>
      <c r="AT6" t="s">
        <v>909</v>
      </c>
      <c r="AU6" s="14">
        <f>[1]!FechaTR($I$1,AT6)</f>
        <v>44288</v>
      </c>
      <c r="AV6" s="16">
        <f t="shared" si="2"/>
        <v>44288</v>
      </c>
      <c r="AW6" s="17">
        <f t="shared" ref="AW6:AW57" si="12">AQ6</f>
        <v>0.99998657499999999</v>
      </c>
      <c r="AZ6" t="s">
        <v>417</v>
      </c>
      <c r="BA6" t="s">
        <v>237</v>
      </c>
      <c r="BB6">
        <v>9.8316000000000001E-2</v>
      </c>
      <c r="BE6" t="s">
        <v>909</v>
      </c>
      <c r="BF6" s="14">
        <f>[1]!FechaTR($I$1,BE6)</f>
        <v>44288</v>
      </c>
      <c r="BG6" s="16">
        <f t="shared" si="3"/>
        <v>44288</v>
      </c>
      <c r="BH6" s="17">
        <f t="shared" ref="BH6:BH59" si="13">BB6</f>
        <v>9.8316000000000001E-2</v>
      </c>
      <c r="BK6" t="s">
        <v>470</v>
      </c>
      <c r="BL6" t="s">
        <v>234</v>
      </c>
      <c r="BM6">
        <v>0.99998616500000004</v>
      </c>
      <c r="BP6" t="s">
        <v>909</v>
      </c>
      <c r="BQ6" s="14">
        <f>[1]!FechaTR($I$1,BP6)</f>
        <v>44288</v>
      </c>
      <c r="BR6" s="16">
        <f t="shared" si="4"/>
        <v>44288</v>
      </c>
      <c r="BS6" s="17">
        <f t="shared" ref="BS6:BS57" si="14">BM6</f>
        <v>0.99998616500000004</v>
      </c>
      <c r="BV6" t="s">
        <v>470</v>
      </c>
      <c r="BW6" t="s">
        <v>237</v>
      </c>
      <c r="BX6">
        <v>0.101328</v>
      </c>
      <c r="CA6" t="s">
        <v>909</v>
      </c>
      <c r="CB6" s="14">
        <f>[1]!FechaTR($I$1,CA6)</f>
        <v>44288</v>
      </c>
      <c r="CC6" s="16">
        <f t="shared" si="5"/>
        <v>44288</v>
      </c>
      <c r="CD6" s="17">
        <f t="shared" ref="CD6:CD57" si="15">BX6</f>
        <v>0.101328</v>
      </c>
      <c r="CG6" t="s">
        <v>574</v>
      </c>
      <c r="CH6" t="s">
        <v>234</v>
      </c>
      <c r="CI6">
        <v>0.99998657499999999</v>
      </c>
      <c r="CL6" t="s">
        <v>909</v>
      </c>
      <c r="CM6" s="14">
        <f>[1]!FechaTR($I$1,CL6)</f>
        <v>44288</v>
      </c>
      <c r="CN6" s="16">
        <f t="shared" si="6"/>
        <v>44288</v>
      </c>
      <c r="CO6" s="17">
        <f t="shared" ref="CO6:CO57" si="16">CI6</f>
        <v>0.99998657499999999</v>
      </c>
      <c r="CR6" t="s">
        <v>574</v>
      </c>
      <c r="CS6" t="s">
        <v>237</v>
      </c>
      <c r="CT6">
        <v>9.8316000000000001E-2</v>
      </c>
      <c r="CW6" t="s">
        <v>909</v>
      </c>
      <c r="CX6" s="14">
        <f>[1]!FechaTR($I$1,CW6)</f>
        <v>44288</v>
      </c>
      <c r="CY6" s="16">
        <f t="shared" si="7"/>
        <v>44288</v>
      </c>
      <c r="CZ6" s="17">
        <f t="shared" ref="CZ6:CZ57" si="17">CT6</f>
        <v>9.8316000000000001E-2</v>
      </c>
      <c r="DC6" t="s">
        <v>809</v>
      </c>
      <c r="DD6" t="s">
        <v>234</v>
      </c>
      <c r="DE6">
        <v>0.99999350399999998</v>
      </c>
      <c r="DH6" t="s">
        <v>909</v>
      </c>
      <c r="DI6" s="14">
        <f>[1]!FechaTR($I$1,DH6)</f>
        <v>44288</v>
      </c>
      <c r="DJ6" s="16">
        <f t="shared" si="8"/>
        <v>44288</v>
      </c>
      <c r="DK6" s="17">
        <f>DE6</f>
        <v>0.99999350399999998</v>
      </c>
      <c r="DN6" t="s">
        <v>809</v>
      </c>
      <c r="DO6" t="s">
        <v>237</v>
      </c>
      <c r="DP6">
        <v>4.7558999999999997E-2</v>
      </c>
      <c r="DS6" t="s">
        <v>909</v>
      </c>
      <c r="DT6" s="14">
        <f>[1]!FechaTR($I$1,DS6)</f>
        <v>44288</v>
      </c>
      <c r="DU6" s="16">
        <f t="shared" si="9"/>
        <v>44288</v>
      </c>
      <c r="DV6" s="17">
        <f t="shared" ref="DV6:DV59" si="18">DP6</f>
        <v>4.7558999999999997E-2</v>
      </c>
    </row>
    <row r="7" spans="1:126" x14ac:dyDescent="0.25">
      <c r="A7" s="11"/>
      <c r="B7" s="13" t="s">
        <v>27</v>
      </c>
      <c r="C7" s="13" t="s">
        <v>78</v>
      </c>
      <c r="D7" s="11">
        <f>+[1]!FechaTR($B$2,$A7)</f>
        <v>0</v>
      </c>
      <c r="E7" s="13" t="s">
        <v>27</v>
      </c>
      <c r="F7" s="13">
        <f>+[1]!FechaTR($B$2,$A7)</f>
        <v>0</v>
      </c>
      <c r="G7" s="11"/>
      <c r="H7" s="13" t="s">
        <v>27</v>
      </c>
      <c r="I7" s="13" t="s">
        <v>78</v>
      </c>
      <c r="J7" s="11">
        <f>+[1]!FechaTR($B$2,$A7)</f>
        <v>0</v>
      </c>
      <c r="K7" s="13" t="s">
        <v>27</v>
      </c>
      <c r="L7" s="13" t="s">
        <v>78</v>
      </c>
      <c r="M7" s="11"/>
      <c r="N7" s="13" t="s">
        <v>707</v>
      </c>
      <c r="O7" s="13" t="s">
        <v>78</v>
      </c>
      <c r="R7" t="s">
        <v>524</v>
      </c>
      <c r="S7" t="s">
        <v>234</v>
      </c>
      <c r="T7">
        <v>0.99998207299999997</v>
      </c>
      <c r="W7" s="6" t="s">
        <v>910</v>
      </c>
      <c r="X7" s="14">
        <f>[1]!FechaTR($I$1,W7)</f>
        <v>44295</v>
      </c>
      <c r="Y7" s="16">
        <f t="shared" si="0"/>
        <v>44295</v>
      </c>
      <c r="Z7" s="17">
        <f t="shared" si="10"/>
        <v>0.99998207299999997</v>
      </c>
      <c r="AC7" t="s">
        <v>524</v>
      </c>
      <c r="AD7" t="s">
        <v>237</v>
      </c>
      <c r="AE7" s="113">
        <v>9.3780000000000002E-2</v>
      </c>
      <c r="AH7" s="6" t="s">
        <v>910</v>
      </c>
      <c r="AI7" s="14">
        <f>[1]!FechaTR($I$1,AH7)</f>
        <v>44295</v>
      </c>
      <c r="AJ7" s="16">
        <f t="shared" si="1"/>
        <v>44295</v>
      </c>
      <c r="AK7" s="17">
        <f t="shared" si="11"/>
        <v>9.3780000000000002E-2</v>
      </c>
      <c r="AN7" s="6"/>
      <c r="AO7" t="s">
        <v>418</v>
      </c>
      <c r="AP7" t="s">
        <v>234</v>
      </c>
      <c r="AQ7" s="113">
        <v>0.99998189599999998</v>
      </c>
      <c r="AT7" s="6" t="s">
        <v>910</v>
      </c>
      <c r="AU7" s="14">
        <f>[1]!FechaTR($I$1,AT7)</f>
        <v>44295</v>
      </c>
      <c r="AV7" s="16">
        <f t="shared" si="2"/>
        <v>44295</v>
      </c>
      <c r="AW7" s="17">
        <f t="shared" si="12"/>
        <v>0.99998189599999998</v>
      </c>
      <c r="AZ7" t="s">
        <v>418</v>
      </c>
      <c r="BA7" t="s">
        <v>237</v>
      </c>
      <c r="BB7">
        <v>9.4704999999999998E-2</v>
      </c>
      <c r="BE7" s="6" t="s">
        <v>910</v>
      </c>
      <c r="BF7" s="14">
        <f>[1]!FechaTR($I$1,BE7)</f>
        <v>44295</v>
      </c>
      <c r="BG7" s="16">
        <f t="shared" si="3"/>
        <v>44295</v>
      </c>
      <c r="BH7" s="17">
        <f t="shared" si="13"/>
        <v>9.4704999999999998E-2</v>
      </c>
      <c r="BK7" t="s">
        <v>471</v>
      </c>
      <c r="BL7" t="s">
        <v>234</v>
      </c>
      <c r="BM7">
        <v>0.99998047199999995</v>
      </c>
      <c r="BP7" s="6" t="s">
        <v>910</v>
      </c>
      <c r="BQ7" s="14">
        <f>[1]!FechaTR($I$1,BP7)</f>
        <v>44295</v>
      </c>
      <c r="BR7" s="16">
        <f t="shared" si="4"/>
        <v>44295</v>
      </c>
      <c r="BS7" s="17">
        <f t="shared" si="14"/>
        <v>0.99998047199999995</v>
      </c>
      <c r="BV7" t="s">
        <v>471</v>
      </c>
      <c r="BW7" t="s">
        <v>237</v>
      </c>
      <c r="BX7">
        <v>0.102155</v>
      </c>
      <c r="CA7" s="6" t="s">
        <v>910</v>
      </c>
      <c r="CB7" s="14">
        <f>[1]!FechaTR($I$1,CA7)</f>
        <v>44295</v>
      </c>
      <c r="CC7" s="16">
        <f t="shared" si="5"/>
        <v>44295</v>
      </c>
      <c r="CD7" s="17">
        <f t="shared" si="15"/>
        <v>0.102155</v>
      </c>
      <c r="CG7" t="s">
        <v>575</v>
      </c>
      <c r="CH7" t="s">
        <v>234</v>
      </c>
      <c r="CI7">
        <v>0.99999513299999998</v>
      </c>
      <c r="CL7" s="6" t="s">
        <v>910</v>
      </c>
      <c r="CM7" s="14">
        <f>[1]!FechaTR($I$1,CL7)</f>
        <v>44295</v>
      </c>
      <c r="CN7" s="16">
        <f t="shared" si="6"/>
        <v>44295</v>
      </c>
      <c r="CO7" s="17">
        <f t="shared" si="16"/>
        <v>0.99999513299999998</v>
      </c>
      <c r="CR7" t="s">
        <v>575</v>
      </c>
      <c r="CS7" t="s">
        <v>237</v>
      </c>
      <c r="CT7">
        <v>2.5453E-2</v>
      </c>
      <c r="CW7" s="6" t="s">
        <v>910</v>
      </c>
      <c r="CX7" s="14">
        <f>[1]!FechaTR($I$1,CW7)</f>
        <v>44295</v>
      </c>
      <c r="CY7" s="16">
        <f t="shared" si="7"/>
        <v>44295</v>
      </c>
      <c r="CZ7" s="17">
        <f t="shared" si="17"/>
        <v>2.5453E-2</v>
      </c>
      <c r="DC7" t="s">
        <v>810</v>
      </c>
      <c r="DD7" t="s">
        <v>234</v>
      </c>
      <c r="DE7">
        <v>0.999991136</v>
      </c>
      <c r="DH7" s="6" t="s">
        <v>910</v>
      </c>
      <c r="DI7" s="14">
        <f>[1]!FechaTR($I$1,DH7)</f>
        <v>44295</v>
      </c>
      <c r="DJ7" s="16">
        <f t="shared" si="8"/>
        <v>44295</v>
      </c>
      <c r="DK7" s="17">
        <f t="shared" ref="DK7:DK56" si="19">DE7</f>
        <v>0.999991136</v>
      </c>
      <c r="DN7" t="s">
        <v>810</v>
      </c>
      <c r="DO7" t="s">
        <v>237</v>
      </c>
      <c r="DP7">
        <v>4.6358000000000003E-2</v>
      </c>
      <c r="DS7" s="6" t="s">
        <v>910</v>
      </c>
      <c r="DT7" s="14">
        <f>[1]!FechaTR($I$1,DS7)</f>
        <v>44295</v>
      </c>
      <c r="DU7" s="16">
        <f t="shared" si="9"/>
        <v>44295</v>
      </c>
      <c r="DV7" s="17">
        <f t="shared" si="18"/>
        <v>4.6358000000000003E-2</v>
      </c>
    </row>
    <row r="8" spans="1:126" x14ac:dyDescent="0.25">
      <c r="A8" s="11"/>
      <c r="B8" s="13" t="s">
        <v>415</v>
      </c>
      <c r="C8" s="11">
        <v>0</v>
      </c>
      <c r="D8" s="11">
        <f>+[1]!FechaTR($B$2,$A8)</f>
        <v>0</v>
      </c>
      <c r="E8" s="13" t="s">
        <v>415</v>
      </c>
      <c r="F8" s="11">
        <f>+[1]!FechaTR($B$2,$A8)</f>
        <v>0</v>
      </c>
      <c r="G8" s="11"/>
      <c r="H8" s="13" t="s">
        <v>415</v>
      </c>
      <c r="I8" s="11">
        <v>0</v>
      </c>
      <c r="J8" s="11">
        <f>+[1]!FechaTR($B$2,$A8)</f>
        <v>0</v>
      </c>
      <c r="K8" s="13" t="s">
        <v>415</v>
      </c>
      <c r="L8" s="11">
        <v>0</v>
      </c>
      <c r="M8" s="11"/>
      <c r="N8" s="13" t="s">
        <v>415</v>
      </c>
      <c r="O8" s="11">
        <v>0</v>
      </c>
      <c r="R8" t="s">
        <v>525</v>
      </c>
      <c r="S8" t="s">
        <v>234</v>
      </c>
      <c r="T8">
        <v>0.99996207999999998</v>
      </c>
      <c r="V8" s="4"/>
      <c r="W8" s="29" t="s">
        <v>911</v>
      </c>
      <c r="X8" s="14">
        <f>[1]!FechaTR($I$1,W8)</f>
        <v>44319</v>
      </c>
      <c r="Y8" s="16">
        <f t="shared" si="0"/>
        <v>44319</v>
      </c>
      <c r="Z8" s="17">
        <f t="shared" si="10"/>
        <v>0.99996207999999998</v>
      </c>
      <c r="AC8" t="s">
        <v>525</v>
      </c>
      <c r="AD8" t="s">
        <v>237</v>
      </c>
      <c r="AE8" s="113">
        <v>4.7870999999999997E-2</v>
      </c>
      <c r="AG8" s="4"/>
      <c r="AH8" s="29" t="s">
        <v>911</v>
      </c>
      <c r="AI8" s="14">
        <f>[1]!FechaTR($I$1,AH8)</f>
        <v>44319</v>
      </c>
      <c r="AJ8" s="16">
        <f t="shared" si="1"/>
        <v>44319</v>
      </c>
      <c r="AK8" s="17">
        <f t="shared" si="11"/>
        <v>4.7870999999999997E-2</v>
      </c>
      <c r="AN8" s="6"/>
      <c r="AO8" t="s">
        <v>419</v>
      </c>
      <c r="AP8" t="s">
        <v>234</v>
      </c>
      <c r="AQ8" s="113">
        <v>0.99994757300000003</v>
      </c>
      <c r="AR8" s="4"/>
      <c r="AS8" s="4"/>
      <c r="AT8" s="29" t="s">
        <v>911</v>
      </c>
      <c r="AU8" s="14">
        <f>[1]!FechaTR($I$1,AT8)</f>
        <v>44319</v>
      </c>
      <c r="AV8" s="16">
        <f t="shared" si="2"/>
        <v>44319</v>
      </c>
      <c r="AW8" s="17">
        <f t="shared" si="12"/>
        <v>0.99994757300000003</v>
      </c>
      <c r="AZ8" t="s">
        <v>419</v>
      </c>
      <c r="BA8" t="s">
        <v>237</v>
      </c>
      <c r="BB8">
        <v>6.6189999999999999E-2</v>
      </c>
      <c r="BC8" s="4"/>
      <c r="BD8" s="4"/>
      <c r="BE8" s="29" t="s">
        <v>911</v>
      </c>
      <c r="BF8" s="14">
        <f>[1]!FechaTR($I$1,BE8)</f>
        <v>44319</v>
      </c>
      <c r="BG8" s="16">
        <f t="shared" si="3"/>
        <v>44319</v>
      </c>
      <c r="BH8" s="17">
        <f t="shared" si="13"/>
        <v>6.6189999999999999E-2</v>
      </c>
      <c r="BK8" t="s">
        <v>472</v>
      </c>
      <c r="BL8" t="s">
        <v>234</v>
      </c>
      <c r="BM8">
        <v>0.99992637500000003</v>
      </c>
      <c r="BO8" s="4"/>
      <c r="BP8" s="29" t="s">
        <v>911</v>
      </c>
      <c r="BQ8" s="14">
        <f>[1]!FechaTR($I$1,BP8)</f>
        <v>44319</v>
      </c>
      <c r="BR8" s="16">
        <f t="shared" si="4"/>
        <v>44319</v>
      </c>
      <c r="BS8" s="17">
        <f t="shared" si="14"/>
        <v>0.99992637500000003</v>
      </c>
      <c r="BV8" t="s">
        <v>472</v>
      </c>
      <c r="BW8" t="s">
        <v>237</v>
      </c>
      <c r="BX8">
        <v>9.2966999999999994E-2</v>
      </c>
      <c r="BZ8" s="4"/>
      <c r="CA8" s="29" t="s">
        <v>911</v>
      </c>
      <c r="CB8" s="14">
        <f>[1]!FechaTR($I$1,CA8)</f>
        <v>44319</v>
      </c>
      <c r="CC8" s="16">
        <f t="shared" si="5"/>
        <v>44319</v>
      </c>
      <c r="CD8" s="17">
        <f t="shared" si="15"/>
        <v>9.2966999999999994E-2</v>
      </c>
      <c r="CG8" t="s">
        <v>576</v>
      </c>
      <c r="CH8" t="s">
        <v>234</v>
      </c>
      <c r="CI8">
        <v>0.99998480099999998</v>
      </c>
      <c r="CK8" s="4"/>
      <c r="CL8" s="29" t="s">
        <v>911</v>
      </c>
      <c r="CM8" s="14">
        <f>[1]!FechaTR($I$1,CL8)</f>
        <v>44319</v>
      </c>
      <c r="CN8" s="16">
        <f t="shared" si="6"/>
        <v>44319</v>
      </c>
      <c r="CO8" s="17">
        <f t="shared" si="16"/>
        <v>0.99998480099999998</v>
      </c>
      <c r="CR8" t="s">
        <v>576</v>
      </c>
      <c r="CS8" t="s">
        <v>237</v>
      </c>
      <c r="CT8">
        <v>1.9184E-2</v>
      </c>
      <c r="CV8" s="4"/>
      <c r="CW8" s="29" t="s">
        <v>911</v>
      </c>
      <c r="CX8" s="14">
        <f>[1]!FechaTR($I$1,CW8)</f>
        <v>44319</v>
      </c>
      <c r="CY8" s="16">
        <f t="shared" si="7"/>
        <v>44319</v>
      </c>
      <c r="CZ8" s="17">
        <f t="shared" si="17"/>
        <v>1.9184E-2</v>
      </c>
      <c r="DC8" t="s">
        <v>811</v>
      </c>
      <c r="DD8" t="s">
        <v>234</v>
      </c>
      <c r="DE8">
        <v>0.99996349699999998</v>
      </c>
      <c r="DG8" s="4"/>
      <c r="DH8" s="29" t="s">
        <v>911</v>
      </c>
      <c r="DI8" s="14">
        <f>[1]!FechaTR($I$1,DH8)</f>
        <v>44319</v>
      </c>
      <c r="DJ8" s="16">
        <f t="shared" si="8"/>
        <v>44319</v>
      </c>
      <c r="DK8" s="17">
        <f t="shared" si="19"/>
        <v>0.99996349699999998</v>
      </c>
      <c r="DN8" t="s">
        <v>811</v>
      </c>
      <c r="DO8" t="s">
        <v>237</v>
      </c>
      <c r="DP8">
        <v>4.6080000000000003E-2</v>
      </c>
      <c r="DR8" s="4"/>
      <c r="DS8" s="29" t="s">
        <v>911</v>
      </c>
      <c r="DT8" s="14">
        <f>[1]!FechaTR($I$1,DS8)</f>
        <v>44319</v>
      </c>
      <c r="DU8" s="16">
        <f t="shared" si="9"/>
        <v>44319</v>
      </c>
      <c r="DV8" s="17">
        <f t="shared" si="18"/>
        <v>4.6080000000000003E-2</v>
      </c>
    </row>
    <row r="9" spans="1:126" x14ac:dyDescent="0.25">
      <c r="A9" s="11"/>
      <c r="B9" s="13" t="s">
        <v>522</v>
      </c>
      <c r="C9" s="11">
        <v>0.100324</v>
      </c>
      <c r="D9" s="11">
        <f>+[1]!FechaTR($B$2,$A9)</f>
        <v>0</v>
      </c>
      <c r="E9" s="13" t="s">
        <v>416</v>
      </c>
      <c r="F9" s="11">
        <f>+[1]!FechaTR($B$2,$A9)</f>
        <v>0</v>
      </c>
      <c r="G9" s="11"/>
      <c r="H9" s="13" t="s">
        <v>469</v>
      </c>
      <c r="I9" s="11">
        <v>0.100324</v>
      </c>
      <c r="J9" s="11">
        <f>+[1]!FechaTR($B$2,$A9)</f>
        <v>0</v>
      </c>
      <c r="K9" s="13" t="s">
        <v>573</v>
      </c>
      <c r="L9" s="11">
        <v>0.45100000000000001</v>
      </c>
      <c r="M9" s="11"/>
      <c r="N9" s="13" t="s">
        <v>808</v>
      </c>
      <c r="O9" s="11">
        <v>4.9848999999999997E-2</v>
      </c>
      <c r="R9" t="s">
        <v>526</v>
      </c>
      <c r="S9" t="s">
        <v>234</v>
      </c>
      <c r="T9">
        <v>0.99997033000000002</v>
      </c>
      <c r="W9" s="30" t="s">
        <v>912</v>
      </c>
      <c r="X9" s="14">
        <f>[1]!FechaTR($I$1,W9)</f>
        <v>44349</v>
      </c>
      <c r="Y9" s="16">
        <f t="shared" si="0"/>
        <v>44349</v>
      </c>
      <c r="Z9" s="17">
        <f t="shared" si="10"/>
        <v>0.99997033000000002</v>
      </c>
      <c r="AC9" t="s">
        <v>526</v>
      </c>
      <c r="AD9" t="s">
        <v>237</v>
      </c>
      <c r="AE9" s="113">
        <v>1.9054000000000001E-2</v>
      </c>
      <c r="AH9" s="30" t="s">
        <v>912</v>
      </c>
      <c r="AI9" s="14">
        <f>[1]!FechaTR($I$1,AH9)</f>
        <v>44349</v>
      </c>
      <c r="AJ9" s="16">
        <f t="shared" si="1"/>
        <v>44349</v>
      </c>
      <c r="AK9" s="17">
        <f t="shared" si="11"/>
        <v>1.9054000000000001E-2</v>
      </c>
      <c r="AN9" s="6"/>
      <c r="AO9" t="s">
        <v>420</v>
      </c>
      <c r="AP9" t="s">
        <v>234</v>
      </c>
      <c r="AQ9" s="113">
        <v>0.99993485999999998</v>
      </c>
      <c r="AT9" s="30" t="s">
        <v>912</v>
      </c>
      <c r="AU9" s="14">
        <f>[1]!FechaTR($I$1,AT9)</f>
        <v>44349</v>
      </c>
      <c r="AV9" s="16">
        <f t="shared" si="2"/>
        <v>44349</v>
      </c>
      <c r="AW9" s="17">
        <f t="shared" si="12"/>
        <v>0.99993485999999998</v>
      </c>
      <c r="AZ9" t="s">
        <v>420</v>
      </c>
      <c r="BA9" t="s">
        <v>237</v>
      </c>
      <c r="BB9">
        <v>4.1836999999999999E-2</v>
      </c>
      <c r="BE9" s="30" t="s">
        <v>912</v>
      </c>
      <c r="BF9" s="14">
        <f>[1]!FechaTR($I$1,BE9)</f>
        <v>44349</v>
      </c>
      <c r="BG9" s="16">
        <f t="shared" si="3"/>
        <v>44349</v>
      </c>
      <c r="BH9" s="17">
        <f t="shared" si="13"/>
        <v>4.1836999999999999E-2</v>
      </c>
      <c r="BK9" t="s">
        <v>473</v>
      </c>
      <c r="BL9" t="s">
        <v>234</v>
      </c>
      <c r="BM9">
        <v>0.99987810399999999</v>
      </c>
      <c r="BP9" s="30" t="s">
        <v>912</v>
      </c>
      <c r="BQ9" s="14">
        <f>[1]!FechaTR($I$1,BP9)</f>
        <v>44349</v>
      </c>
      <c r="BR9" s="16">
        <f t="shared" si="4"/>
        <v>44349</v>
      </c>
      <c r="BS9" s="17">
        <f t="shared" si="14"/>
        <v>0.99987810399999999</v>
      </c>
      <c r="BV9" t="s">
        <v>473</v>
      </c>
      <c r="BW9" t="s">
        <v>237</v>
      </c>
      <c r="BX9">
        <v>7.8305E-2</v>
      </c>
      <c r="CA9" s="30" t="s">
        <v>912</v>
      </c>
      <c r="CB9" s="14">
        <f>[1]!FechaTR($I$1,CA9)</f>
        <v>44349</v>
      </c>
      <c r="CC9" s="16">
        <f t="shared" si="5"/>
        <v>44349</v>
      </c>
      <c r="CD9" s="17">
        <f t="shared" si="15"/>
        <v>7.8305E-2</v>
      </c>
      <c r="CG9" t="s">
        <v>577</v>
      </c>
      <c r="CH9" t="s">
        <v>234</v>
      </c>
      <c r="CI9">
        <v>0.99995255999999999</v>
      </c>
      <c r="CL9" s="30" t="s">
        <v>912</v>
      </c>
      <c r="CM9" s="14">
        <f>[1]!FechaTR($I$1,CL9)</f>
        <v>44349</v>
      </c>
      <c r="CN9" s="16">
        <f t="shared" si="6"/>
        <v>44349</v>
      </c>
      <c r="CO9" s="17">
        <f t="shared" si="16"/>
        <v>0.99995255999999999</v>
      </c>
      <c r="CR9" t="s">
        <v>577</v>
      </c>
      <c r="CS9" t="s">
        <v>237</v>
      </c>
      <c r="CT9">
        <v>3.0467000000000001E-2</v>
      </c>
      <c r="CW9" s="30" t="s">
        <v>912</v>
      </c>
      <c r="CX9" s="14">
        <f>[1]!FechaTR($I$1,CW9)</f>
        <v>44349</v>
      </c>
      <c r="CY9" s="16">
        <f t="shared" si="7"/>
        <v>44349</v>
      </c>
      <c r="CZ9" s="17">
        <f t="shared" si="17"/>
        <v>3.0467000000000001E-2</v>
      </c>
      <c r="DC9" t="s">
        <v>812</v>
      </c>
      <c r="DD9" t="s">
        <v>234</v>
      </c>
      <c r="DE9">
        <v>0.999935299</v>
      </c>
      <c r="DH9" s="30" t="s">
        <v>912</v>
      </c>
      <c r="DI9" s="14">
        <f>[1]!FechaTR($I$1,DH9)</f>
        <v>44349</v>
      </c>
      <c r="DJ9" s="16">
        <f t="shared" si="8"/>
        <v>44349</v>
      </c>
      <c r="DK9" s="17">
        <f t="shared" si="19"/>
        <v>0.999935299</v>
      </c>
      <c r="DN9" t="s">
        <v>812</v>
      </c>
      <c r="DO9" t="s">
        <v>237</v>
      </c>
      <c r="DP9">
        <v>4.1555000000000002E-2</v>
      </c>
      <c r="DS9" s="30" t="s">
        <v>912</v>
      </c>
      <c r="DT9" s="14">
        <f>[1]!FechaTR($I$1,DS9)</f>
        <v>44349</v>
      </c>
      <c r="DU9" s="16">
        <f t="shared" si="9"/>
        <v>44349</v>
      </c>
      <c r="DV9" s="17">
        <f t="shared" si="18"/>
        <v>4.1555000000000002E-2</v>
      </c>
    </row>
    <row r="10" spans="1:126" x14ac:dyDescent="0.25">
      <c r="A10" s="11"/>
      <c r="B10" s="13" t="s">
        <v>523</v>
      </c>
      <c r="C10" s="11">
        <v>9.5306000000000002E-2</v>
      </c>
      <c r="D10" s="11">
        <f>+[1]!FechaTR($B$2,$A10)</f>
        <v>0</v>
      </c>
      <c r="E10" s="13" t="s">
        <v>417</v>
      </c>
      <c r="F10" s="11">
        <f>+[1]!FechaTR($B$2,$A10)</f>
        <v>0</v>
      </c>
      <c r="G10" s="11"/>
      <c r="H10" s="13" t="s">
        <v>470</v>
      </c>
      <c r="I10" s="11">
        <v>9.0286999999999992E-2</v>
      </c>
      <c r="J10" s="11">
        <f>+[1]!FechaTR($B$2,$A10)</f>
        <v>0</v>
      </c>
      <c r="K10" s="13" t="s">
        <v>574</v>
      </c>
      <c r="L10" s="11">
        <v>0.45100000000000001</v>
      </c>
      <c r="M10" s="11"/>
      <c r="N10" s="13" t="s">
        <v>809</v>
      </c>
      <c r="O10" s="11">
        <v>4.9896999999999997E-2</v>
      </c>
      <c r="R10" t="s">
        <v>527</v>
      </c>
      <c r="S10" t="s">
        <v>234</v>
      </c>
      <c r="T10">
        <v>0.99996054999999995</v>
      </c>
      <c r="W10" s="30" t="s">
        <v>913</v>
      </c>
      <c r="X10" s="14">
        <f>[1]!FechaTR($I$1,W10)</f>
        <v>44379</v>
      </c>
      <c r="Y10" s="16">
        <f t="shared" si="0"/>
        <v>44379</v>
      </c>
      <c r="Z10" s="17">
        <f t="shared" si="10"/>
        <v>0.99996054999999995</v>
      </c>
      <c r="AC10" t="s">
        <v>527</v>
      </c>
      <c r="AD10" t="s">
        <v>237</v>
      </c>
      <c r="AE10" s="113">
        <v>1.6001000000000001E-2</v>
      </c>
      <c r="AH10" s="30" t="s">
        <v>913</v>
      </c>
      <c r="AI10" s="14">
        <f>[1]!FechaTR($I$1,AH10)</f>
        <v>44379</v>
      </c>
      <c r="AJ10" s="16">
        <f t="shared" si="1"/>
        <v>44379</v>
      </c>
      <c r="AK10" s="17">
        <f t="shared" si="11"/>
        <v>1.6001000000000001E-2</v>
      </c>
      <c r="AN10" s="6"/>
      <c r="AO10" t="s">
        <v>421</v>
      </c>
      <c r="AP10" t="s">
        <v>234</v>
      </c>
      <c r="AQ10" s="113">
        <v>0.99993173800000001</v>
      </c>
      <c r="AT10" s="30" t="s">
        <v>913</v>
      </c>
      <c r="AU10" s="14">
        <f>[1]!FechaTR($I$1,AT10)</f>
        <v>44379</v>
      </c>
      <c r="AV10" s="16">
        <f t="shared" si="2"/>
        <v>44379</v>
      </c>
      <c r="AW10" s="17">
        <f t="shared" si="12"/>
        <v>0.99993173800000001</v>
      </c>
      <c r="AZ10" t="s">
        <v>421</v>
      </c>
      <c r="BA10" t="s">
        <v>237</v>
      </c>
      <c r="BB10">
        <v>2.7688999999999998E-2</v>
      </c>
      <c r="BE10" s="30" t="s">
        <v>913</v>
      </c>
      <c r="BF10" s="14">
        <f>[1]!FechaTR($I$1,BE10)</f>
        <v>44379</v>
      </c>
      <c r="BG10" s="16">
        <f t="shared" si="3"/>
        <v>44379</v>
      </c>
      <c r="BH10" s="17">
        <f t="shared" si="13"/>
        <v>2.7688999999999998E-2</v>
      </c>
      <c r="BK10" t="s">
        <v>474</v>
      </c>
      <c r="BL10" t="s">
        <v>234</v>
      </c>
      <c r="BM10">
        <v>0.99984621399999996</v>
      </c>
      <c r="BP10" s="30" t="s">
        <v>913</v>
      </c>
      <c r="BQ10" s="14">
        <f>[1]!FechaTR($I$1,BP10)</f>
        <v>44379</v>
      </c>
      <c r="BR10" s="16">
        <f t="shared" si="4"/>
        <v>44379</v>
      </c>
      <c r="BS10" s="17">
        <f t="shared" si="14"/>
        <v>0.99984621399999996</v>
      </c>
      <c r="BV10" t="s">
        <v>474</v>
      </c>
      <c r="BW10" t="s">
        <v>237</v>
      </c>
      <c r="BX10">
        <v>6.2392999999999997E-2</v>
      </c>
      <c r="CA10" s="30" t="s">
        <v>913</v>
      </c>
      <c r="CB10" s="14">
        <f>[1]!FechaTR($I$1,CA10)</f>
        <v>44379</v>
      </c>
      <c r="CC10" s="16">
        <f t="shared" si="5"/>
        <v>44379</v>
      </c>
      <c r="CD10" s="17">
        <f t="shared" si="15"/>
        <v>6.2392999999999997E-2</v>
      </c>
      <c r="CG10" t="s">
        <v>578</v>
      </c>
      <c r="CH10" t="s">
        <v>234</v>
      </c>
      <c r="CI10">
        <v>0.99993818800000001</v>
      </c>
      <c r="CL10" s="30" t="s">
        <v>913</v>
      </c>
      <c r="CM10" s="14">
        <f>[1]!FechaTR($I$1,CL10)</f>
        <v>44379</v>
      </c>
      <c r="CN10" s="16">
        <f t="shared" si="6"/>
        <v>44379</v>
      </c>
      <c r="CO10" s="17">
        <f t="shared" si="16"/>
        <v>0.99993818800000001</v>
      </c>
      <c r="CR10" t="s">
        <v>578</v>
      </c>
      <c r="CS10" t="s">
        <v>237</v>
      </c>
      <c r="CT10">
        <v>2.5072000000000001E-2</v>
      </c>
      <c r="CW10" s="30" t="s">
        <v>913</v>
      </c>
      <c r="CX10" s="14">
        <f>[1]!FechaTR($I$1,CW10)</f>
        <v>44379</v>
      </c>
      <c r="CY10" s="16">
        <f t="shared" si="7"/>
        <v>44379</v>
      </c>
      <c r="CZ10" s="17">
        <f t="shared" si="17"/>
        <v>2.5072000000000001E-2</v>
      </c>
      <c r="DC10" t="s">
        <v>813</v>
      </c>
      <c r="DD10" t="s">
        <v>234</v>
      </c>
      <c r="DE10">
        <v>0.99991124099999995</v>
      </c>
      <c r="DH10" s="30" t="s">
        <v>913</v>
      </c>
      <c r="DI10" s="14">
        <f>[1]!FechaTR($I$1,DH10)</f>
        <v>44379</v>
      </c>
      <c r="DJ10" s="16">
        <f t="shared" si="8"/>
        <v>44379</v>
      </c>
      <c r="DK10" s="17">
        <f t="shared" si="19"/>
        <v>0.99991124099999995</v>
      </c>
      <c r="DN10" t="s">
        <v>813</v>
      </c>
      <c r="DO10" t="s">
        <v>237</v>
      </c>
      <c r="DP10">
        <v>3.6005000000000002E-2</v>
      </c>
      <c r="DS10" s="30" t="s">
        <v>913</v>
      </c>
      <c r="DT10" s="14">
        <f>[1]!FechaTR($I$1,DS10)</f>
        <v>44379</v>
      </c>
      <c r="DU10" s="16">
        <f t="shared" si="9"/>
        <v>44379</v>
      </c>
      <c r="DV10" s="17">
        <f t="shared" si="18"/>
        <v>3.6005000000000002E-2</v>
      </c>
    </row>
    <row r="11" spans="1:126" x14ac:dyDescent="0.25">
      <c r="A11" s="11"/>
      <c r="B11" s="13" t="s">
        <v>524</v>
      </c>
      <c r="C11" s="11">
        <v>8.1847000000000003E-2</v>
      </c>
      <c r="D11" s="11">
        <f>+[1]!FechaTR($B$2,$A11)</f>
        <v>0</v>
      </c>
      <c r="E11" s="13" t="s">
        <v>418</v>
      </c>
      <c r="F11" s="11">
        <f>+[1]!FechaTR($B$2,$A11)</f>
        <v>0</v>
      </c>
      <c r="G11" s="11"/>
      <c r="H11" s="13" t="s">
        <v>471</v>
      </c>
      <c r="I11" s="11">
        <v>7.9785999999999996E-2</v>
      </c>
      <c r="J11" s="11">
        <f>+[1]!FechaTR($B$2,$A11)</f>
        <v>0</v>
      </c>
      <c r="K11" s="13" t="s">
        <v>575</v>
      </c>
      <c r="L11" s="11">
        <v>0.4642</v>
      </c>
      <c r="M11" s="11"/>
      <c r="N11" s="13" t="s">
        <v>810</v>
      </c>
      <c r="O11" s="11">
        <v>4.9915999999999995E-2</v>
      </c>
      <c r="R11" t="s">
        <v>528</v>
      </c>
      <c r="S11" t="s">
        <v>234</v>
      </c>
      <c r="T11">
        <v>0.99997024700000003</v>
      </c>
      <c r="W11" s="30" t="s">
        <v>914</v>
      </c>
      <c r="X11" s="14">
        <f>[1]!FechaTR($I$1,W11)</f>
        <v>44473</v>
      </c>
      <c r="Y11" s="16">
        <f t="shared" si="0"/>
        <v>44473</v>
      </c>
      <c r="Z11" s="17">
        <f t="shared" si="10"/>
        <v>0.99997024700000003</v>
      </c>
      <c r="AC11" t="s">
        <v>528</v>
      </c>
      <c r="AD11" t="s">
        <v>237</v>
      </c>
      <c r="AE11" s="113">
        <v>6.0000000000000001E-3</v>
      </c>
      <c r="AH11" s="30" t="s">
        <v>914</v>
      </c>
      <c r="AI11" s="14">
        <f>[1]!FechaTR($I$1,AH11)</f>
        <v>44473</v>
      </c>
      <c r="AJ11" s="16">
        <f t="shared" si="1"/>
        <v>44473</v>
      </c>
      <c r="AK11" s="17">
        <f t="shared" si="11"/>
        <v>6.0000000000000001E-3</v>
      </c>
      <c r="AN11" s="6"/>
      <c r="AO11" t="s">
        <v>422</v>
      </c>
      <c r="AP11" t="s">
        <v>234</v>
      </c>
      <c r="AQ11" s="113">
        <v>0.99991554199999999</v>
      </c>
      <c r="AT11" s="30" t="s">
        <v>914</v>
      </c>
      <c r="AU11" s="14">
        <f>[1]!FechaTR($I$1,AT11)</f>
        <v>44473</v>
      </c>
      <c r="AV11" s="16">
        <f t="shared" si="2"/>
        <v>44473</v>
      </c>
      <c r="AW11" s="17">
        <f t="shared" si="12"/>
        <v>0.99991554199999999</v>
      </c>
      <c r="AZ11" t="s">
        <v>422</v>
      </c>
      <c r="BA11" t="s">
        <v>237</v>
      </c>
      <c r="BB11">
        <v>1.7034000000000001E-2</v>
      </c>
      <c r="BE11" s="30" t="s">
        <v>914</v>
      </c>
      <c r="BF11" s="14">
        <f>[1]!FechaTR($I$1,BE11)</f>
        <v>44473</v>
      </c>
      <c r="BG11" s="16">
        <f t="shared" si="3"/>
        <v>44473</v>
      </c>
      <c r="BH11" s="17">
        <f t="shared" si="13"/>
        <v>1.7034000000000001E-2</v>
      </c>
      <c r="BK11" t="s">
        <v>475</v>
      </c>
      <c r="BL11" t="s">
        <v>234</v>
      </c>
      <c r="BM11">
        <v>0.99985125500000005</v>
      </c>
      <c r="BP11" s="30" t="s">
        <v>914</v>
      </c>
      <c r="BQ11" s="14">
        <f>[1]!FechaTR($I$1,BP11)</f>
        <v>44473</v>
      </c>
      <c r="BR11" s="16">
        <f t="shared" si="4"/>
        <v>44473</v>
      </c>
      <c r="BS11" s="17">
        <f t="shared" si="14"/>
        <v>0.99985125500000005</v>
      </c>
      <c r="BV11" t="s">
        <v>475</v>
      </c>
      <c r="BW11" t="s">
        <v>237</v>
      </c>
      <c r="BX11">
        <v>3.0002000000000001E-2</v>
      </c>
      <c r="CA11" s="30" t="s">
        <v>914</v>
      </c>
      <c r="CB11" s="14">
        <f>[1]!FechaTR($I$1,CA11)</f>
        <v>44473</v>
      </c>
      <c r="CC11" s="16">
        <f t="shared" si="5"/>
        <v>44473</v>
      </c>
      <c r="CD11" s="17">
        <f t="shared" si="15"/>
        <v>3.0002000000000001E-2</v>
      </c>
      <c r="CG11" t="s">
        <v>579</v>
      </c>
      <c r="CH11" t="s">
        <v>234</v>
      </c>
      <c r="CI11">
        <v>0.99992690799999995</v>
      </c>
      <c r="CL11" s="30" t="s">
        <v>914</v>
      </c>
      <c r="CM11" s="14">
        <f>[1]!FechaTR($I$1,CL11)</f>
        <v>44473</v>
      </c>
      <c r="CN11" s="16">
        <f t="shared" si="6"/>
        <v>44473</v>
      </c>
      <c r="CO11" s="17">
        <f t="shared" si="16"/>
        <v>0.99992690799999995</v>
      </c>
      <c r="CR11" t="s">
        <v>579</v>
      </c>
      <c r="CS11" t="s">
        <v>237</v>
      </c>
      <c r="CT11">
        <v>1.4741000000000001E-2</v>
      </c>
      <c r="CW11" s="30" t="s">
        <v>914</v>
      </c>
      <c r="CX11" s="14">
        <f>[1]!FechaTR($I$1,CW11)</f>
        <v>44473</v>
      </c>
      <c r="CY11" s="16">
        <f t="shared" si="7"/>
        <v>44473</v>
      </c>
      <c r="CZ11" s="17">
        <f t="shared" si="17"/>
        <v>1.4741000000000001E-2</v>
      </c>
      <c r="DC11" t="s">
        <v>814</v>
      </c>
      <c r="DD11" t="s">
        <v>234</v>
      </c>
      <c r="DE11">
        <v>0.99988595800000002</v>
      </c>
      <c r="DH11" s="30" t="s">
        <v>914</v>
      </c>
      <c r="DI11" s="14">
        <f>[1]!FechaTR($I$1,DH11)</f>
        <v>44473</v>
      </c>
      <c r="DJ11" s="16">
        <f t="shared" si="8"/>
        <v>44473</v>
      </c>
      <c r="DK11" s="17">
        <f t="shared" si="19"/>
        <v>0.99988595800000002</v>
      </c>
      <c r="DN11" t="s">
        <v>814</v>
      </c>
      <c r="DO11" t="s">
        <v>237</v>
      </c>
      <c r="DP11">
        <v>2.3001000000000001E-2</v>
      </c>
      <c r="DS11" s="30" t="s">
        <v>914</v>
      </c>
      <c r="DT11" s="14">
        <f>[1]!FechaTR($I$1,DS11)</f>
        <v>44473</v>
      </c>
      <c r="DU11" s="16">
        <f t="shared" si="9"/>
        <v>44473</v>
      </c>
      <c r="DV11" s="17">
        <f t="shared" si="18"/>
        <v>2.3001000000000001E-2</v>
      </c>
    </row>
    <row r="12" spans="1:126" x14ac:dyDescent="0.25">
      <c r="A12" s="11"/>
      <c r="B12" s="13" t="s">
        <v>525</v>
      </c>
      <c r="C12" s="11">
        <v>4.2452999999999998E-2</v>
      </c>
      <c r="D12" s="11">
        <f>+[1]!FechaTR($B$2,$A12)</f>
        <v>0</v>
      </c>
      <c r="E12" s="13" t="s">
        <v>419</v>
      </c>
      <c r="F12" s="11">
        <f>+[1]!FechaTR($B$2,$A12)</f>
        <v>0</v>
      </c>
      <c r="G12" s="11"/>
      <c r="H12" s="13" t="s">
        <v>472</v>
      </c>
      <c r="I12" s="11">
        <v>7.6984999999999998E-2</v>
      </c>
      <c r="J12" s="11">
        <f>+[1]!FechaTR($B$2,$A12)</f>
        <v>0</v>
      </c>
      <c r="K12" s="13" t="s">
        <v>576</v>
      </c>
      <c r="L12" s="11">
        <v>0.48190000000000005</v>
      </c>
      <c r="M12" s="11"/>
      <c r="N12" s="13" t="s">
        <v>811</v>
      </c>
      <c r="O12" s="11">
        <v>4.5634000000000001E-2</v>
      </c>
      <c r="R12" t="s">
        <v>529</v>
      </c>
      <c r="S12" t="s">
        <v>234</v>
      </c>
      <c r="T12">
        <v>1.000037399</v>
      </c>
      <c r="W12" s="30" t="s">
        <v>915</v>
      </c>
      <c r="X12" s="14">
        <f>[1]!FechaTR($I$1,W12)</f>
        <v>44564</v>
      </c>
      <c r="Y12" s="16">
        <f t="shared" si="0"/>
        <v>44564</v>
      </c>
      <c r="Z12" s="17">
        <f t="shared" si="10"/>
        <v>1.000037399</v>
      </c>
      <c r="AC12" t="s">
        <v>529</v>
      </c>
      <c r="AD12" t="s">
        <v>237</v>
      </c>
      <c r="AE12" s="113">
        <v>-5.0000000000000001E-3</v>
      </c>
      <c r="AH12" s="30" t="s">
        <v>915</v>
      </c>
      <c r="AI12" s="14">
        <f>[1]!FechaTR($I$1,AH12)</f>
        <v>44564</v>
      </c>
      <c r="AJ12" s="16">
        <f t="shared" si="1"/>
        <v>44564</v>
      </c>
      <c r="AK12" s="17">
        <f t="shared" si="11"/>
        <v>-5.0000000000000001E-3</v>
      </c>
      <c r="AN12" s="6"/>
      <c r="AO12" t="s">
        <v>423</v>
      </c>
      <c r="AP12" t="s">
        <v>234</v>
      </c>
      <c r="AQ12" s="113">
        <v>0.99997372200000001</v>
      </c>
      <c r="AT12" s="30" t="s">
        <v>915</v>
      </c>
      <c r="AU12" s="14">
        <f>[1]!FechaTR($I$1,AT12)</f>
        <v>44564</v>
      </c>
      <c r="AV12" s="16">
        <f t="shared" si="2"/>
        <v>44564</v>
      </c>
      <c r="AW12" s="17">
        <f t="shared" si="12"/>
        <v>0.99997372200000001</v>
      </c>
      <c r="AZ12" t="s">
        <v>423</v>
      </c>
      <c r="BA12" t="s">
        <v>237</v>
      </c>
      <c r="BB12">
        <v>3.5140000000000002E-3</v>
      </c>
      <c r="BE12" s="30" t="s">
        <v>915</v>
      </c>
      <c r="BF12" s="14">
        <f>[1]!FechaTR($I$1,BE12)</f>
        <v>44564</v>
      </c>
      <c r="BG12" s="16">
        <f t="shared" si="3"/>
        <v>44564</v>
      </c>
      <c r="BH12" s="17">
        <f t="shared" si="13"/>
        <v>3.5140000000000002E-3</v>
      </c>
      <c r="BK12" t="s">
        <v>476</v>
      </c>
      <c r="BL12" t="s">
        <v>234</v>
      </c>
      <c r="BM12">
        <v>0.99986125199999998</v>
      </c>
      <c r="BP12" s="30" t="s">
        <v>915</v>
      </c>
      <c r="BQ12" s="14">
        <f>[1]!FechaTR($I$1,BP12)</f>
        <v>44564</v>
      </c>
      <c r="BR12" s="16">
        <f t="shared" si="4"/>
        <v>44564</v>
      </c>
      <c r="BS12" s="17">
        <f t="shared" si="14"/>
        <v>0.99986125199999998</v>
      </c>
      <c r="BV12" t="s">
        <v>476</v>
      </c>
      <c r="BW12" t="s">
        <v>237</v>
      </c>
      <c r="BX12">
        <v>1.8554000000000001E-2</v>
      </c>
      <c r="CA12" s="30" t="s">
        <v>915</v>
      </c>
      <c r="CB12" s="14">
        <f>[1]!FechaTR($I$1,CA12)</f>
        <v>44564</v>
      </c>
      <c r="CC12" s="16">
        <f t="shared" si="5"/>
        <v>44564</v>
      </c>
      <c r="CD12" s="17">
        <f t="shared" si="15"/>
        <v>1.8554000000000001E-2</v>
      </c>
      <c r="CG12" t="s">
        <v>580</v>
      </c>
      <c r="CH12" t="s">
        <v>234</v>
      </c>
      <c r="CI12">
        <v>0.99998340200000002</v>
      </c>
      <c r="CL12" s="30" t="s">
        <v>915</v>
      </c>
      <c r="CM12" s="14">
        <f>[1]!FechaTR($I$1,CL12)</f>
        <v>44564</v>
      </c>
      <c r="CN12" s="16">
        <f t="shared" si="6"/>
        <v>44564</v>
      </c>
      <c r="CO12" s="17">
        <f t="shared" si="16"/>
        <v>0.99998340200000002</v>
      </c>
      <c r="CR12" t="s">
        <v>580</v>
      </c>
      <c r="CS12" t="s">
        <v>237</v>
      </c>
      <c r="CT12">
        <v>2.2190000000000001E-3</v>
      </c>
      <c r="CW12" s="30" t="s">
        <v>915</v>
      </c>
      <c r="CX12" s="14">
        <f>[1]!FechaTR($I$1,CW12)</f>
        <v>44564</v>
      </c>
      <c r="CY12" s="16">
        <f t="shared" si="7"/>
        <v>44564</v>
      </c>
      <c r="CZ12" s="17">
        <f t="shared" si="17"/>
        <v>2.2190000000000001E-3</v>
      </c>
      <c r="DC12" t="s">
        <v>815</v>
      </c>
      <c r="DD12" t="s">
        <v>234</v>
      </c>
      <c r="DE12">
        <v>0.99993642900000002</v>
      </c>
      <c r="DH12" s="30" t="s">
        <v>915</v>
      </c>
      <c r="DI12" s="14">
        <f>[1]!FechaTR($I$1,DH12)</f>
        <v>44564</v>
      </c>
      <c r="DJ12" s="16">
        <f t="shared" si="8"/>
        <v>44564</v>
      </c>
      <c r="DK12" s="17">
        <f t="shared" si="19"/>
        <v>0.99993642900000002</v>
      </c>
      <c r="DN12" t="s">
        <v>815</v>
      </c>
      <c r="DO12" t="s">
        <v>237</v>
      </c>
      <c r="DP12">
        <v>8.5000000000000006E-3</v>
      </c>
      <c r="DS12" s="30" t="s">
        <v>915</v>
      </c>
      <c r="DT12" s="14">
        <f>[1]!FechaTR($I$1,DS12)</f>
        <v>44564</v>
      </c>
      <c r="DU12" s="16">
        <f t="shared" si="9"/>
        <v>44564</v>
      </c>
      <c r="DV12" s="17">
        <f t="shared" si="18"/>
        <v>8.5000000000000006E-3</v>
      </c>
    </row>
    <row r="13" spans="1:126" x14ac:dyDescent="0.25">
      <c r="A13" s="11"/>
      <c r="B13" s="13" t="s">
        <v>526</v>
      </c>
      <c r="C13" s="11">
        <v>2.0001999999999999E-2</v>
      </c>
      <c r="D13" s="11">
        <f>+[1]!FechaTR($B$2,$A13)</f>
        <v>0</v>
      </c>
      <c r="E13" s="13" t="s">
        <v>420</v>
      </c>
      <c r="F13" s="11">
        <f>+[1]!FechaTR($B$2,$A13)</f>
        <v>0</v>
      </c>
      <c r="G13" s="11"/>
      <c r="H13" s="13" t="s">
        <v>473</v>
      </c>
      <c r="I13" s="11">
        <v>7.4836E-2</v>
      </c>
      <c r="J13" s="11">
        <f>+[1]!FechaTR($B$2,$A13)</f>
        <v>0</v>
      </c>
      <c r="K13" s="13" t="s">
        <v>577</v>
      </c>
      <c r="L13" s="11">
        <v>0.49910000000000004</v>
      </c>
      <c r="M13" s="11"/>
      <c r="N13" s="13" t="s">
        <v>812</v>
      </c>
      <c r="O13" s="11">
        <v>4.1006999999999995E-2</v>
      </c>
      <c r="R13" t="s">
        <v>530</v>
      </c>
      <c r="S13" t="s">
        <v>234</v>
      </c>
      <c r="T13">
        <v>1.000170029</v>
      </c>
      <c r="W13" s="30" t="s">
        <v>916</v>
      </c>
      <c r="X13" s="14">
        <f>[1]!FechaTR($I$1,W13)</f>
        <v>44655</v>
      </c>
      <c r="Y13" s="16">
        <f t="shared" si="0"/>
        <v>44655</v>
      </c>
      <c r="Z13" s="17">
        <f t="shared" si="10"/>
        <v>1.000170029</v>
      </c>
      <c r="AC13" t="s">
        <v>530</v>
      </c>
      <c r="AD13" t="s">
        <v>237</v>
      </c>
      <c r="AE13" s="113">
        <v>-1.7000000000000001E-2</v>
      </c>
      <c r="AH13" s="30" t="s">
        <v>916</v>
      </c>
      <c r="AI13" s="14">
        <f>[1]!FechaTR($I$1,AH13)</f>
        <v>44655</v>
      </c>
      <c r="AJ13" s="16">
        <f t="shared" si="1"/>
        <v>44655</v>
      </c>
      <c r="AK13" s="17">
        <f t="shared" si="11"/>
        <v>-1.7000000000000001E-2</v>
      </c>
      <c r="AN13" s="6"/>
      <c r="AO13" t="s">
        <v>424</v>
      </c>
      <c r="AP13" t="s">
        <v>234</v>
      </c>
      <c r="AQ13" s="113">
        <v>1.000119792</v>
      </c>
      <c r="AT13" s="30" t="s">
        <v>916</v>
      </c>
      <c r="AU13" s="14">
        <f>[1]!FechaTR($I$1,AT13)</f>
        <v>44655</v>
      </c>
      <c r="AV13" s="16">
        <f t="shared" si="2"/>
        <v>44655</v>
      </c>
      <c r="AW13" s="17">
        <f t="shared" si="12"/>
        <v>1.000119792</v>
      </c>
      <c r="AZ13" t="s">
        <v>424</v>
      </c>
      <c r="BA13" t="s">
        <v>237</v>
      </c>
      <c r="BB13">
        <v>-1.1978000000000001E-2</v>
      </c>
      <c r="BE13" s="30" t="s">
        <v>916</v>
      </c>
      <c r="BF13" s="14">
        <f>[1]!FechaTR($I$1,BE13)</f>
        <v>44655</v>
      </c>
      <c r="BG13" s="16">
        <f t="shared" si="3"/>
        <v>44655</v>
      </c>
      <c r="BH13" s="17">
        <f t="shared" si="13"/>
        <v>-1.1978000000000001E-2</v>
      </c>
      <c r="BK13" t="s">
        <v>477</v>
      </c>
      <c r="BL13" t="s">
        <v>234</v>
      </c>
      <c r="BM13">
        <v>1.000002488</v>
      </c>
      <c r="BP13" s="30" t="s">
        <v>916</v>
      </c>
      <c r="BQ13" s="14">
        <f>[1]!FechaTR($I$1,BP13)</f>
        <v>44655</v>
      </c>
      <c r="BR13" s="16">
        <f t="shared" si="4"/>
        <v>44655</v>
      </c>
      <c r="BS13" s="17">
        <f t="shared" si="14"/>
        <v>1.000002488</v>
      </c>
      <c r="BV13" t="s">
        <v>477</v>
      </c>
      <c r="BW13" t="s">
        <v>237</v>
      </c>
      <c r="BX13">
        <v>-2.4899999999999998E-4</v>
      </c>
      <c r="CA13" s="30" t="s">
        <v>916</v>
      </c>
      <c r="CB13" s="14">
        <f>[1]!FechaTR($I$1,CA13)</f>
        <v>44655</v>
      </c>
      <c r="CC13" s="16">
        <f t="shared" si="5"/>
        <v>44655</v>
      </c>
      <c r="CD13" s="17">
        <f t="shared" si="15"/>
        <v>-2.4899999999999998E-4</v>
      </c>
      <c r="CG13" t="s">
        <v>581</v>
      </c>
      <c r="CH13" t="s">
        <v>234</v>
      </c>
      <c r="CI13">
        <v>1.000131348</v>
      </c>
      <c r="CL13" s="30" t="s">
        <v>916</v>
      </c>
      <c r="CM13" s="14">
        <f>[1]!FechaTR($I$1,CL13)</f>
        <v>44655</v>
      </c>
      <c r="CN13" s="16">
        <f t="shared" si="6"/>
        <v>44655</v>
      </c>
      <c r="CO13" s="17">
        <f t="shared" si="16"/>
        <v>1.000131348</v>
      </c>
      <c r="CR13" t="s">
        <v>581</v>
      </c>
      <c r="CS13" t="s">
        <v>237</v>
      </c>
      <c r="CT13">
        <v>-1.3133000000000001E-2</v>
      </c>
      <c r="CW13" s="30" t="s">
        <v>916</v>
      </c>
      <c r="CX13" s="14">
        <f>[1]!FechaTR($I$1,CW13)</f>
        <v>44655</v>
      </c>
      <c r="CY13" s="16">
        <f t="shared" si="7"/>
        <v>44655</v>
      </c>
      <c r="CZ13" s="17">
        <f t="shared" si="17"/>
        <v>-1.3133000000000001E-2</v>
      </c>
      <c r="DC13" t="s">
        <v>816</v>
      </c>
      <c r="DD13" t="s">
        <v>234</v>
      </c>
      <c r="DE13">
        <v>1.000070005</v>
      </c>
      <c r="DH13" s="30" t="s">
        <v>916</v>
      </c>
      <c r="DI13" s="14">
        <f>[1]!FechaTR($I$1,DH13)</f>
        <v>44655</v>
      </c>
      <c r="DJ13" s="16">
        <f t="shared" si="8"/>
        <v>44655</v>
      </c>
      <c r="DK13" s="17">
        <f t="shared" si="19"/>
        <v>1.000070005</v>
      </c>
      <c r="DN13" t="s">
        <v>816</v>
      </c>
      <c r="DO13" t="s">
        <v>237</v>
      </c>
      <c r="DP13">
        <v>-7.0000000000000001E-3</v>
      </c>
      <c r="DS13" s="30" t="s">
        <v>916</v>
      </c>
      <c r="DT13" s="14">
        <f>[1]!FechaTR($I$1,DS13)</f>
        <v>44655</v>
      </c>
      <c r="DU13" s="16">
        <f t="shared" si="9"/>
        <v>44655</v>
      </c>
      <c r="DV13" s="17">
        <f t="shared" si="18"/>
        <v>-7.0000000000000001E-3</v>
      </c>
    </row>
    <row r="14" spans="1:126" x14ac:dyDescent="0.25">
      <c r="A14" s="11"/>
      <c r="B14" s="13" t="s">
        <v>527</v>
      </c>
      <c r="C14" s="11">
        <v>1.5000999999999999E-2</v>
      </c>
      <c r="D14" s="11">
        <f>+[1]!FechaTR($B$2,$A14)</f>
        <v>0</v>
      </c>
      <c r="E14" s="13" t="s">
        <v>421</v>
      </c>
      <c r="F14" s="11">
        <f>+[1]!FechaTR($B$2,$A14)</f>
        <v>0</v>
      </c>
      <c r="G14" s="11"/>
      <c r="H14" s="13" t="s">
        <v>474</v>
      </c>
      <c r="I14" s="11">
        <v>7.017799999999999E-2</v>
      </c>
      <c r="J14" s="11">
        <f>+[1]!FechaTR($B$2,$A14)</f>
        <v>0</v>
      </c>
      <c r="K14" s="13" t="s">
        <v>578</v>
      </c>
      <c r="L14" s="11">
        <v>0.5101</v>
      </c>
      <c r="M14" s="11"/>
      <c r="N14" s="13" t="s">
        <v>813</v>
      </c>
      <c r="O14" s="11">
        <v>3.4846999999999996E-2</v>
      </c>
      <c r="R14" t="s">
        <v>531</v>
      </c>
      <c r="S14" t="s">
        <v>234</v>
      </c>
      <c r="T14">
        <v>1.0003212770000001</v>
      </c>
      <c r="W14" s="30" t="s">
        <v>917</v>
      </c>
      <c r="X14" s="14">
        <f>[1]!FechaTR($I$1,W14)</f>
        <v>44746</v>
      </c>
      <c r="Y14" s="16">
        <f t="shared" si="0"/>
        <v>44746</v>
      </c>
      <c r="Z14" s="17">
        <f t="shared" si="10"/>
        <v>1.0003212770000001</v>
      </c>
      <c r="AC14" t="s">
        <v>531</v>
      </c>
      <c r="AD14" t="s">
        <v>237</v>
      </c>
      <c r="AE14" s="113">
        <v>-2.5765E-2</v>
      </c>
      <c r="AH14" s="30" t="s">
        <v>917</v>
      </c>
      <c r="AI14" s="14">
        <f>[1]!FechaTR($I$1,AH14)</f>
        <v>44746</v>
      </c>
      <c r="AJ14" s="16">
        <f t="shared" si="1"/>
        <v>44746</v>
      </c>
      <c r="AK14" s="17">
        <f t="shared" si="11"/>
        <v>-2.5765E-2</v>
      </c>
      <c r="AN14" s="6"/>
      <c r="AO14" t="s">
        <v>425</v>
      </c>
      <c r="AP14" t="s">
        <v>234</v>
      </c>
      <c r="AQ14" s="113">
        <v>1.0002549999999999</v>
      </c>
      <c r="AT14" s="30" t="s">
        <v>917</v>
      </c>
      <c r="AU14" s="14">
        <f>[1]!FechaTR($I$1,AT14)</f>
        <v>44746</v>
      </c>
      <c r="AV14" s="16">
        <f t="shared" si="2"/>
        <v>44746</v>
      </c>
      <c r="AW14" s="17">
        <f t="shared" si="12"/>
        <v>1.0002549999999999</v>
      </c>
      <c r="AZ14" t="s">
        <v>425</v>
      </c>
      <c r="BA14" t="s">
        <v>237</v>
      </c>
      <c r="BB14">
        <v>-2.0451E-2</v>
      </c>
      <c r="BE14" s="30" t="s">
        <v>917</v>
      </c>
      <c r="BF14" s="14">
        <f>[1]!FechaTR($I$1,BE14)</f>
        <v>44746</v>
      </c>
      <c r="BG14" s="16">
        <f t="shared" si="3"/>
        <v>44746</v>
      </c>
      <c r="BH14" s="17">
        <f t="shared" si="13"/>
        <v>-2.0451E-2</v>
      </c>
      <c r="BK14" t="s">
        <v>478</v>
      </c>
      <c r="BL14" t="s">
        <v>234</v>
      </c>
      <c r="BM14">
        <v>1.000143249</v>
      </c>
      <c r="BP14" s="30" t="s">
        <v>917</v>
      </c>
      <c r="BQ14" s="14">
        <f>[1]!FechaTR($I$1,BP14)</f>
        <v>44746</v>
      </c>
      <c r="BR14" s="16">
        <f t="shared" si="4"/>
        <v>44746</v>
      </c>
      <c r="BS14" s="17">
        <f t="shared" si="14"/>
        <v>1.000143249</v>
      </c>
      <c r="BV14" t="s">
        <v>478</v>
      </c>
      <c r="BW14" t="s">
        <v>237</v>
      </c>
      <c r="BX14">
        <v>-1.149E-2</v>
      </c>
      <c r="CA14" s="30" t="s">
        <v>917</v>
      </c>
      <c r="CB14" s="14">
        <f>[1]!FechaTR($I$1,CA14)</f>
        <v>44746</v>
      </c>
      <c r="CC14" s="16">
        <f t="shared" si="5"/>
        <v>44746</v>
      </c>
      <c r="CD14" s="17">
        <f t="shared" si="15"/>
        <v>-1.149E-2</v>
      </c>
      <c r="CG14" t="s">
        <v>582</v>
      </c>
      <c r="CH14" t="s">
        <v>234</v>
      </c>
      <c r="CI14">
        <v>1.000260785</v>
      </c>
      <c r="CL14" s="30" t="s">
        <v>917</v>
      </c>
      <c r="CM14" s="14">
        <f>[1]!FechaTR($I$1,CL14)</f>
        <v>44746</v>
      </c>
      <c r="CN14" s="16">
        <f t="shared" si="6"/>
        <v>44746</v>
      </c>
      <c r="CO14" s="17">
        <f t="shared" si="16"/>
        <v>1.000260785</v>
      </c>
      <c r="CR14" t="s">
        <v>582</v>
      </c>
      <c r="CS14" t="s">
        <v>237</v>
      </c>
      <c r="CT14">
        <v>-2.0915E-2</v>
      </c>
      <c r="CW14" s="30" t="s">
        <v>917</v>
      </c>
      <c r="CX14" s="14">
        <f>[1]!FechaTR($I$1,CW14)</f>
        <v>44746</v>
      </c>
      <c r="CY14" s="16">
        <f t="shared" si="7"/>
        <v>44746</v>
      </c>
      <c r="CZ14" s="17">
        <f t="shared" si="17"/>
        <v>-2.0915E-2</v>
      </c>
      <c r="DC14" t="s">
        <v>817</v>
      </c>
      <c r="DD14" t="s">
        <v>234</v>
      </c>
      <c r="DE14">
        <v>1.0002493610000001</v>
      </c>
      <c r="DH14" s="30" t="s">
        <v>917</v>
      </c>
      <c r="DI14" s="14">
        <f>[1]!FechaTR($I$1,DH14)</f>
        <v>44746</v>
      </c>
      <c r="DJ14" s="16">
        <f t="shared" si="8"/>
        <v>44746</v>
      </c>
      <c r="DK14" s="17">
        <f t="shared" si="19"/>
        <v>1.0002493610000001</v>
      </c>
      <c r="DN14" t="s">
        <v>817</v>
      </c>
      <c r="DO14" t="s">
        <v>237</v>
      </c>
      <c r="DP14">
        <v>-1.9998999999999999E-2</v>
      </c>
      <c r="DS14" s="30" t="s">
        <v>917</v>
      </c>
      <c r="DT14" s="14">
        <f>[1]!FechaTR($I$1,DS14)</f>
        <v>44746</v>
      </c>
      <c r="DU14" s="16">
        <f t="shared" si="9"/>
        <v>44746</v>
      </c>
      <c r="DV14" s="17">
        <f t="shared" si="18"/>
        <v>-1.9998999999999999E-2</v>
      </c>
    </row>
    <row r="15" spans="1:126" x14ac:dyDescent="0.25">
      <c r="A15" s="11"/>
      <c r="B15" s="13" t="s">
        <v>528</v>
      </c>
      <c r="C15" s="11">
        <v>-1E-3</v>
      </c>
      <c r="D15" s="11">
        <f>+[1]!FechaTR($B$2,$A15)</f>
        <v>0</v>
      </c>
      <c r="E15" s="13" t="s">
        <v>422</v>
      </c>
      <c r="F15" s="11">
        <f>+[1]!FechaTR($B$2,$A15)</f>
        <v>0</v>
      </c>
      <c r="G15" s="11"/>
      <c r="H15" s="13" t="s">
        <v>475</v>
      </c>
      <c r="I15" s="11">
        <v>4.1003999999999999E-2</v>
      </c>
      <c r="J15" s="11">
        <f>+[1]!FechaTR($B$2,$A15)</f>
        <v>0</v>
      </c>
      <c r="K15" s="13" t="s">
        <v>579</v>
      </c>
      <c r="L15" s="11">
        <v>0.52870000000000006</v>
      </c>
      <c r="M15" s="11"/>
      <c r="N15" s="13" t="s">
        <v>814</v>
      </c>
      <c r="O15" s="11">
        <v>1.2822E-2</v>
      </c>
      <c r="R15" t="s">
        <v>532</v>
      </c>
      <c r="S15" t="s">
        <v>234</v>
      </c>
      <c r="T15">
        <v>1.0004665699999999</v>
      </c>
      <c r="W15" s="30" t="s">
        <v>918</v>
      </c>
      <c r="X15" s="14">
        <f>[1]!FechaTR($I$1,W15)</f>
        <v>44837</v>
      </c>
      <c r="Y15" s="16">
        <f t="shared" si="0"/>
        <v>44837</v>
      </c>
      <c r="Z15" s="17">
        <f t="shared" si="10"/>
        <v>1.0004665699999999</v>
      </c>
      <c r="AC15" t="s">
        <v>532</v>
      </c>
      <c r="AD15" t="s">
        <v>237</v>
      </c>
      <c r="AE15" s="113">
        <v>-3.1178000000000001E-2</v>
      </c>
      <c r="AH15" s="30" t="s">
        <v>918</v>
      </c>
      <c r="AI15" s="14">
        <f>[1]!FechaTR($I$1,AH15)</f>
        <v>44837</v>
      </c>
      <c r="AJ15" s="16">
        <f t="shared" si="1"/>
        <v>44837</v>
      </c>
      <c r="AK15" s="17">
        <f t="shared" si="11"/>
        <v>-3.1178000000000001E-2</v>
      </c>
      <c r="AN15" s="6"/>
      <c r="AO15" t="s">
        <v>426</v>
      </c>
      <c r="AP15" t="s">
        <v>234</v>
      </c>
      <c r="AQ15" s="113">
        <v>1.000245509</v>
      </c>
      <c r="AT15" s="30" t="s">
        <v>918</v>
      </c>
      <c r="AU15" s="14">
        <f>[1]!FechaTR($I$1,AT15)</f>
        <v>44837</v>
      </c>
      <c r="AV15" s="16">
        <f t="shared" si="2"/>
        <v>44837</v>
      </c>
      <c r="AW15" s="17">
        <f t="shared" si="12"/>
        <v>1.000245509</v>
      </c>
      <c r="AZ15" t="s">
        <v>426</v>
      </c>
      <c r="BA15" t="s">
        <v>237</v>
      </c>
      <c r="BB15">
        <v>-1.6409E-2</v>
      </c>
      <c r="BE15" s="30" t="s">
        <v>918</v>
      </c>
      <c r="BF15" s="14">
        <f>[1]!FechaTR($I$1,BE15)</f>
        <v>44837</v>
      </c>
      <c r="BG15" s="16">
        <f t="shared" si="3"/>
        <v>44837</v>
      </c>
      <c r="BH15" s="17">
        <f t="shared" si="13"/>
        <v>-1.6409E-2</v>
      </c>
      <c r="BK15" t="s">
        <v>479</v>
      </c>
      <c r="BL15" t="s">
        <v>234</v>
      </c>
      <c r="BM15">
        <v>1.0001196699999999</v>
      </c>
      <c r="BP15" s="30" t="s">
        <v>918</v>
      </c>
      <c r="BQ15" s="14">
        <f>[1]!FechaTR($I$1,BP15)</f>
        <v>44837</v>
      </c>
      <c r="BR15" s="16">
        <f t="shared" si="4"/>
        <v>44837</v>
      </c>
      <c r="BS15" s="17">
        <f t="shared" si="14"/>
        <v>1.0001196699999999</v>
      </c>
      <c r="BV15" t="s">
        <v>479</v>
      </c>
      <c r="BW15" t="s">
        <v>237</v>
      </c>
      <c r="BX15">
        <v>-7.9989999999999992E-3</v>
      </c>
      <c r="CA15" s="30" t="s">
        <v>918</v>
      </c>
      <c r="CB15" s="14">
        <f>[1]!FechaTR($I$1,CA15)</f>
        <v>44837</v>
      </c>
      <c r="CC15" s="16">
        <f t="shared" si="5"/>
        <v>44837</v>
      </c>
      <c r="CD15" s="17">
        <f t="shared" si="15"/>
        <v>-7.9989999999999992E-3</v>
      </c>
      <c r="CG15" t="s">
        <v>583</v>
      </c>
      <c r="CH15" t="s">
        <v>234</v>
      </c>
      <c r="CI15">
        <v>1.000269919</v>
      </c>
      <c r="CL15" s="30" t="s">
        <v>918</v>
      </c>
      <c r="CM15" s="14">
        <f>[1]!FechaTR($I$1,CL15)</f>
        <v>44837</v>
      </c>
      <c r="CN15" s="16">
        <f t="shared" si="6"/>
        <v>44837</v>
      </c>
      <c r="CO15" s="17">
        <f t="shared" si="16"/>
        <v>1.000269919</v>
      </c>
      <c r="CR15" t="s">
        <v>583</v>
      </c>
      <c r="CS15" t="s">
        <v>237</v>
      </c>
      <c r="CT15">
        <v>-1.804E-2</v>
      </c>
      <c r="CW15" s="30" t="s">
        <v>918</v>
      </c>
      <c r="CX15" s="14">
        <f>[1]!FechaTR($I$1,CW15)</f>
        <v>44837</v>
      </c>
      <c r="CY15" s="16">
        <f t="shared" si="7"/>
        <v>44837</v>
      </c>
      <c r="CZ15" s="17">
        <f t="shared" si="17"/>
        <v>-1.804E-2</v>
      </c>
      <c r="DC15" t="s">
        <v>818</v>
      </c>
      <c r="DD15" t="s">
        <v>234</v>
      </c>
      <c r="DE15">
        <v>1.000493788</v>
      </c>
      <c r="DH15" s="30" t="s">
        <v>918</v>
      </c>
      <c r="DI15" s="14">
        <f>[1]!FechaTR($I$1,DH15)</f>
        <v>44837</v>
      </c>
      <c r="DJ15" s="16">
        <f t="shared" si="8"/>
        <v>44837</v>
      </c>
      <c r="DK15" s="17">
        <f t="shared" si="19"/>
        <v>1.000493788</v>
      </c>
      <c r="DN15" t="s">
        <v>818</v>
      </c>
      <c r="DO15" t="s">
        <v>237</v>
      </c>
      <c r="DP15">
        <v>-3.2995999999999998E-2</v>
      </c>
      <c r="DS15" s="30" t="s">
        <v>918</v>
      </c>
      <c r="DT15" s="14">
        <f>[1]!FechaTR($I$1,DS15)</f>
        <v>44837</v>
      </c>
      <c r="DU15" s="16">
        <f t="shared" si="9"/>
        <v>44837</v>
      </c>
      <c r="DV15" s="17">
        <f t="shared" si="18"/>
        <v>-3.2995999999999998E-2</v>
      </c>
    </row>
    <row r="16" spans="1:126" x14ac:dyDescent="0.25">
      <c r="A16" s="11"/>
      <c r="B16" s="13" t="s">
        <v>529</v>
      </c>
      <c r="C16" s="11">
        <v>-1.6E-2</v>
      </c>
      <c r="D16" s="11">
        <f>+[1]!FechaTR($B$2,$A16)</f>
        <v>0</v>
      </c>
      <c r="E16" s="13" t="s">
        <v>423</v>
      </c>
      <c r="F16" s="11">
        <f>+[1]!FechaTR($B$2,$A16)</f>
        <v>0</v>
      </c>
      <c r="G16" s="11"/>
      <c r="H16" s="13" t="s">
        <v>476</v>
      </c>
      <c r="I16" s="11">
        <v>1.4051999999999999E-2</v>
      </c>
      <c r="J16" s="11">
        <f>+[1]!FechaTR($B$2,$A16)</f>
        <v>0</v>
      </c>
      <c r="K16" s="13" t="s">
        <v>580</v>
      </c>
      <c r="L16" s="11">
        <v>0.55659999999999998</v>
      </c>
      <c r="M16" s="11"/>
      <c r="N16" s="13" t="s">
        <v>815</v>
      </c>
      <c r="O16" s="11">
        <v>-5.4999999999999997E-3</v>
      </c>
      <c r="R16" t="s">
        <v>533</v>
      </c>
      <c r="S16" t="s">
        <v>234</v>
      </c>
      <c r="T16">
        <v>1.0006013039999999</v>
      </c>
      <c r="W16" s="30" t="s">
        <v>919</v>
      </c>
      <c r="X16" s="14">
        <f>[1]!FechaTR($I$1,W16)</f>
        <v>44928</v>
      </c>
      <c r="Y16" s="16">
        <f t="shared" si="0"/>
        <v>44928</v>
      </c>
      <c r="Z16" s="17">
        <f t="shared" si="10"/>
        <v>1.0006013039999999</v>
      </c>
      <c r="AC16" t="s">
        <v>533</v>
      </c>
      <c r="AD16" t="s">
        <v>237</v>
      </c>
      <c r="AE16" s="113">
        <v>-3.4383999999999998E-2</v>
      </c>
      <c r="AH16" s="30" t="s">
        <v>919</v>
      </c>
      <c r="AI16" s="14">
        <f>[1]!FechaTR($I$1,AH16)</f>
        <v>44928</v>
      </c>
      <c r="AJ16" s="16">
        <f t="shared" si="1"/>
        <v>44928</v>
      </c>
      <c r="AK16" s="17">
        <f t="shared" si="11"/>
        <v>-3.4383999999999998E-2</v>
      </c>
      <c r="AN16" s="6"/>
      <c r="AO16" t="s">
        <v>427</v>
      </c>
      <c r="AP16" t="s">
        <v>234</v>
      </c>
      <c r="AQ16" s="113">
        <v>1.000213145</v>
      </c>
      <c r="AT16" s="30" t="s">
        <v>919</v>
      </c>
      <c r="AU16" s="14">
        <f>[1]!FechaTR($I$1,AT16)</f>
        <v>44928</v>
      </c>
      <c r="AV16" s="16">
        <f t="shared" si="2"/>
        <v>44928</v>
      </c>
      <c r="AW16" s="17">
        <f t="shared" si="12"/>
        <v>1.000213145</v>
      </c>
      <c r="AZ16" t="s">
        <v>427</v>
      </c>
      <c r="BA16" t="s">
        <v>237</v>
      </c>
      <c r="BB16">
        <v>-1.2192E-2</v>
      </c>
      <c r="BE16" s="30" t="s">
        <v>919</v>
      </c>
      <c r="BF16" s="14">
        <f>[1]!FechaTR($I$1,BE16)</f>
        <v>44928</v>
      </c>
      <c r="BG16" s="16">
        <f t="shared" si="3"/>
        <v>44928</v>
      </c>
      <c r="BH16" s="17">
        <f t="shared" si="13"/>
        <v>-1.2192E-2</v>
      </c>
      <c r="BK16" t="s">
        <v>480</v>
      </c>
      <c r="BL16" t="s">
        <v>234</v>
      </c>
      <c r="BM16">
        <v>0.999809473</v>
      </c>
      <c r="BP16" s="30" t="s">
        <v>919</v>
      </c>
      <c r="BQ16" s="14">
        <f>[1]!FechaTR($I$1,BP16)</f>
        <v>44928</v>
      </c>
      <c r="BR16" s="16">
        <f t="shared" si="4"/>
        <v>44928</v>
      </c>
      <c r="BS16" s="17">
        <f t="shared" si="14"/>
        <v>0.999809473</v>
      </c>
      <c r="BV16" t="s">
        <v>480</v>
      </c>
      <c r="BW16" t="s">
        <v>237</v>
      </c>
      <c r="BX16">
        <v>1.0902E-2</v>
      </c>
      <c r="CA16" s="30" t="s">
        <v>919</v>
      </c>
      <c r="CB16" s="14">
        <f>[1]!FechaTR($I$1,CA16)</f>
        <v>44928</v>
      </c>
      <c r="CC16" s="16">
        <f t="shared" si="5"/>
        <v>44928</v>
      </c>
      <c r="CD16" s="17">
        <f t="shared" si="15"/>
        <v>1.0902E-2</v>
      </c>
      <c r="CG16" t="s">
        <v>584</v>
      </c>
      <c r="CH16" t="s">
        <v>234</v>
      </c>
      <c r="CI16">
        <v>1.0001615230000001</v>
      </c>
      <c r="CL16" s="30" t="s">
        <v>919</v>
      </c>
      <c r="CM16" s="14">
        <f>[1]!FechaTR($I$1,CL16)</f>
        <v>44928</v>
      </c>
      <c r="CN16" s="16">
        <f t="shared" si="6"/>
        <v>44928</v>
      </c>
      <c r="CO16" s="17">
        <f t="shared" si="16"/>
        <v>1.0001615230000001</v>
      </c>
      <c r="CR16" t="s">
        <v>584</v>
      </c>
      <c r="CS16" t="s">
        <v>237</v>
      </c>
      <c r="CT16">
        <v>-9.2399999999999999E-3</v>
      </c>
      <c r="CW16" s="30" t="s">
        <v>919</v>
      </c>
      <c r="CX16" s="14">
        <f>[1]!FechaTR($I$1,CW16)</f>
        <v>44928</v>
      </c>
      <c r="CY16" s="16">
        <f t="shared" si="7"/>
        <v>44928</v>
      </c>
      <c r="CZ16" s="17">
        <f t="shared" si="17"/>
        <v>-9.2399999999999999E-3</v>
      </c>
      <c r="DC16" t="s">
        <v>819</v>
      </c>
      <c r="DD16" t="s">
        <v>234</v>
      </c>
      <c r="DE16">
        <v>1.0007268460000001</v>
      </c>
      <c r="DH16" s="30" t="s">
        <v>919</v>
      </c>
      <c r="DI16" s="14">
        <f>[1]!FechaTR($I$1,DH16)</f>
        <v>44928</v>
      </c>
      <c r="DJ16" s="16">
        <f t="shared" si="8"/>
        <v>44928</v>
      </c>
      <c r="DK16" s="17">
        <f t="shared" si="19"/>
        <v>1.0007268460000001</v>
      </c>
      <c r="DN16" t="s">
        <v>819</v>
      </c>
      <c r="DO16" t="s">
        <v>237</v>
      </c>
      <c r="DP16">
        <v>-4.1558999999999999E-2</v>
      </c>
      <c r="DS16" s="30" t="s">
        <v>919</v>
      </c>
      <c r="DT16" s="14">
        <f>[1]!FechaTR($I$1,DS16)</f>
        <v>44928</v>
      </c>
      <c r="DU16" s="16">
        <f t="shared" si="9"/>
        <v>44928</v>
      </c>
      <c r="DV16" s="17">
        <f t="shared" si="18"/>
        <v>-4.1558999999999999E-2</v>
      </c>
    </row>
    <row r="17" spans="1:126" x14ac:dyDescent="0.25">
      <c r="A17" s="11"/>
      <c r="B17" s="13" t="s">
        <v>530</v>
      </c>
      <c r="C17" s="11">
        <v>-2.7999999999999997E-2</v>
      </c>
      <c r="D17" s="11">
        <f>+[1]!FechaTR($B$2,$A17)</f>
        <v>0</v>
      </c>
      <c r="E17" s="13" t="s">
        <v>424</v>
      </c>
      <c r="F17" s="11">
        <f>+[1]!FechaTR($B$2,$A17)</f>
        <v>0</v>
      </c>
      <c r="G17" s="11"/>
      <c r="H17" s="13" t="s">
        <v>477</v>
      </c>
      <c r="I17" s="11">
        <v>-1.6209999999999998E-3</v>
      </c>
      <c r="J17" s="11">
        <f>+[1]!FechaTR($B$2,$A17)</f>
        <v>0</v>
      </c>
      <c r="K17" s="13" t="s">
        <v>581</v>
      </c>
      <c r="L17" s="11">
        <v>0.60099999999999998</v>
      </c>
      <c r="M17" s="11"/>
      <c r="N17" s="13" t="s">
        <v>816</v>
      </c>
      <c r="O17" s="11">
        <v>-2.0999999999999998E-2</v>
      </c>
      <c r="R17" t="s">
        <v>534</v>
      </c>
      <c r="S17" t="s">
        <v>234</v>
      </c>
      <c r="T17">
        <v>1.0007182299999999</v>
      </c>
      <c r="W17" s="30" t="s">
        <v>920</v>
      </c>
      <c r="X17" s="14">
        <f>[1]!FechaTR($I$1,W17)</f>
        <v>45019</v>
      </c>
      <c r="Y17" s="16">
        <f t="shared" si="0"/>
        <v>45019</v>
      </c>
      <c r="Z17" s="17">
        <f t="shared" si="10"/>
        <v>1.0007182299999999</v>
      </c>
      <c r="AC17" t="s">
        <v>534</v>
      </c>
      <c r="AD17" t="s">
        <v>237</v>
      </c>
      <c r="AE17" s="113">
        <v>-3.5941000000000001E-2</v>
      </c>
      <c r="AH17" s="30" t="s">
        <v>920</v>
      </c>
      <c r="AI17" s="14">
        <f>[1]!FechaTR($I$1,AH17)</f>
        <v>45019</v>
      </c>
      <c r="AJ17" s="16">
        <f t="shared" si="1"/>
        <v>45019</v>
      </c>
      <c r="AK17" s="17">
        <f t="shared" si="11"/>
        <v>-3.5941000000000001E-2</v>
      </c>
      <c r="AN17" s="6"/>
      <c r="AO17" t="s">
        <v>428</v>
      </c>
      <c r="AP17" t="s">
        <v>234</v>
      </c>
      <c r="AQ17" s="113">
        <v>1.000167917</v>
      </c>
      <c r="AT17" s="30" t="s">
        <v>920</v>
      </c>
      <c r="AU17" s="14">
        <f>[1]!FechaTR($I$1,AT17)</f>
        <v>45019</v>
      </c>
      <c r="AV17" s="16">
        <f t="shared" si="2"/>
        <v>45019</v>
      </c>
      <c r="AW17" s="17">
        <f t="shared" si="12"/>
        <v>1.000167917</v>
      </c>
      <c r="AX17" s="47"/>
      <c r="AZ17" t="s">
        <v>428</v>
      </c>
      <c r="BA17" t="s">
        <v>237</v>
      </c>
      <c r="BB17">
        <v>-8.4060000000000003E-3</v>
      </c>
      <c r="BE17" s="30" t="s">
        <v>920</v>
      </c>
      <c r="BF17" s="14">
        <f>[1]!FechaTR($I$1,BE17)</f>
        <v>45019</v>
      </c>
      <c r="BG17" s="16">
        <f t="shared" si="3"/>
        <v>45019</v>
      </c>
      <c r="BH17" s="17">
        <f t="shared" si="13"/>
        <v>-8.4060000000000003E-3</v>
      </c>
      <c r="BK17" t="s">
        <v>481</v>
      </c>
      <c r="BL17" t="s">
        <v>234</v>
      </c>
      <c r="BM17">
        <v>0.99934011300000003</v>
      </c>
      <c r="BP17" s="30" t="s">
        <v>920</v>
      </c>
      <c r="BQ17" s="14">
        <f>[1]!FechaTR($I$1,BP17)</f>
        <v>45019</v>
      </c>
      <c r="BR17" s="16">
        <f t="shared" si="4"/>
        <v>45019</v>
      </c>
      <c r="BS17" s="17">
        <f t="shared" si="14"/>
        <v>0.99934011300000003</v>
      </c>
      <c r="BV17" t="s">
        <v>481</v>
      </c>
      <c r="BW17" t="s">
        <v>237</v>
      </c>
      <c r="BX17">
        <v>3.3056000000000002E-2</v>
      </c>
      <c r="CA17" s="30" t="s">
        <v>920</v>
      </c>
      <c r="CB17" s="14">
        <f>[1]!FechaTR($I$1,CA17)</f>
        <v>45019</v>
      </c>
      <c r="CC17" s="16">
        <f t="shared" si="5"/>
        <v>45019</v>
      </c>
      <c r="CD17" s="17">
        <f t="shared" si="15"/>
        <v>3.3056000000000002E-2</v>
      </c>
      <c r="CG17" t="s">
        <v>585</v>
      </c>
      <c r="CH17" t="s">
        <v>234</v>
      </c>
      <c r="CI17">
        <v>0.99944510499999994</v>
      </c>
      <c r="CL17" s="30" t="s">
        <v>920</v>
      </c>
      <c r="CM17" s="14">
        <f>[1]!FechaTR($I$1,CL17)</f>
        <v>45019</v>
      </c>
      <c r="CN17" s="16">
        <f t="shared" si="6"/>
        <v>45019</v>
      </c>
      <c r="CO17" s="17">
        <f t="shared" si="16"/>
        <v>0.99944510499999994</v>
      </c>
      <c r="CR17" t="s">
        <v>585</v>
      </c>
      <c r="CS17" t="s">
        <v>237</v>
      </c>
      <c r="CT17">
        <v>2.7793999999999999E-2</v>
      </c>
      <c r="CW17" s="30" t="s">
        <v>920</v>
      </c>
      <c r="CX17" s="14">
        <f>[1]!FechaTR($I$1,CW17)</f>
        <v>45019</v>
      </c>
      <c r="CY17" s="16">
        <f t="shared" si="7"/>
        <v>45019</v>
      </c>
      <c r="CZ17" s="17">
        <f t="shared" si="17"/>
        <v>2.7793999999999999E-2</v>
      </c>
      <c r="DC17" t="s">
        <v>820</v>
      </c>
      <c r="DD17" t="s">
        <v>234</v>
      </c>
      <c r="DE17">
        <v>1.0009381749999999</v>
      </c>
      <c r="DH17" s="30" t="s">
        <v>920</v>
      </c>
      <c r="DI17" s="14">
        <f>[1]!FechaTR($I$1,DH17)</f>
        <v>45019</v>
      </c>
      <c r="DJ17" s="16">
        <f t="shared" si="8"/>
        <v>45019</v>
      </c>
      <c r="DK17" s="17">
        <f t="shared" si="19"/>
        <v>1.0009381749999999</v>
      </c>
      <c r="DN17" t="s">
        <v>820</v>
      </c>
      <c r="DO17" t="s">
        <v>237</v>
      </c>
      <c r="DP17">
        <v>-4.6940000000000003E-2</v>
      </c>
      <c r="DS17" s="30" t="s">
        <v>920</v>
      </c>
      <c r="DT17" s="14">
        <f>[1]!FechaTR($I$1,DS17)</f>
        <v>45019</v>
      </c>
      <c r="DU17" s="16">
        <f t="shared" si="9"/>
        <v>45019</v>
      </c>
      <c r="DV17" s="17">
        <f t="shared" si="18"/>
        <v>-4.6940000000000003E-2</v>
      </c>
    </row>
    <row r="18" spans="1:126" x14ac:dyDescent="0.25">
      <c r="A18" s="11"/>
      <c r="B18" s="13" t="s">
        <v>531</v>
      </c>
      <c r="C18" s="11">
        <v>-3.5282000000000001E-2</v>
      </c>
      <c r="D18" s="11">
        <f>+[1]!FechaTR($B$2,$A18)</f>
        <v>0</v>
      </c>
      <c r="E18" s="13" t="s">
        <v>425</v>
      </c>
      <c r="F18" s="11">
        <f>+[1]!FechaTR($B$2,$A18)</f>
        <v>0</v>
      </c>
      <c r="G18" s="11"/>
      <c r="H18" s="13" t="s">
        <v>478</v>
      </c>
      <c r="I18" s="11">
        <v>1.2253E-2</v>
      </c>
      <c r="J18" s="11">
        <f>+[1]!FechaTR($B$2,$A18)</f>
        <v>0</v>
      </c>
      <c r="K18" s="13" t="s">
        <v>582</v>
      </c>
      <c r="L18" s="11">
        <v>0.6593</v>
      </c>
      <c r="M18" s="11"/>
      <c r="N18" s="13" t="s">
        <v>817</v>
      </c>
      <c r="O18" s="11">
        <v>-3.3998E-2</v>
      </c>
      <c r="R18" t="s">
        <v>535</v>
      </c>
      <c r="S18" t="s">
        <v>234</v>
      </c>
      <c r="T18">
        <v>1.0008138959999999</v>
      </c>
      <c r="W18" s="30" t="s">
        <v>921</v>
      </c>
      <c r="X18" s="14">
        <f>[1]!FechaTR($I$1,W18)</f>
        <v>45110</v>
      </c>
      <c r="Y18" s="16">
        <f t="shared" si="0"/>
        <v>45110</v>
      </c>
      <c r="Z18" s="17">
        <f t="shared" si="10"/>
        <v>1.0008138959999999</v>
      </c>
      <c r="AC18" t="s">
        <v>535</v>
      </c>
      <c r="AD18" t="s">
        <v>237</v>
      </c>
      <c r="AE18" s="113">
        <v>-3.6207000000000003E-2</v>
      </c>
      <c r="AH18" s="30" t="s">
        <v>921</v>
      </c>
      <c r="AI18" s="14">
        <f>[1]!FechaTR($I$1,AH18)</f>
        <v>45110</v>
      </c>
      <c r="AJ18" s="16">
        <f t="shared" si="1"/>
        <v>45110</v>
      </c>
      <c r="AK18" s="17">
        <f t="shared" si="11"/>
        <v>-3.6207000000000003E-2</v>
      </c>
      <c r="AN18" s="6"/>
      <c r="AO18" t="s">
        <v>429</v>
      </c>
      <c r="AP18" t="s">
        <v>234</v>
      </c>
      <c r="AQ18" s="113">
        <v>1.0000945649999999</v>
      </c>
      <c r="AT18" s="30" t="s">
        <v>921</v>
      </c>
      <c r="AU18" s="14">
        <f>[1]!FechaTR($I$1,AT18)</f>
        <v>45110</v>
      </c>
      <c r="AV18" s="16">
        <f t="shared" si="2"/>
        <v>45110</v>
      </c>
      <c r="AW18" s="17">
        <f t="shared" si="12"/>
        <v>1.0000945649999999</v>
      </c>
      <c r="AZ18" t="s">
        <v>429</v>
      </c>
      <c r="BA18" t="s">
        <v>237</v>
      </c>
      <c r="BB18">
        <v>-4.2090000000000001E-3</v>
      </c>
      <c r="BE18" s="30" t="s">
        <v>921</v>
      </c>
      <c r="BF18" s="14">
        <f>[1]!FechaTR($I$1,BE18)</f>
        <v>45110</v>
      </c>
      <c r="BG18" s="16">
        <f t="shared" si="3"/>
        <v>45110</v>
      </c>
      <c r="BH18" s="17">
        <f t="shared" si="13"/>
        <v>-4.2090000000000001E-3</v>
      </c>
      <c r="BK18" t="s">
        <v>482</v>
      </c>
      <c r="BL18" t="s">
        <v>234</v>
      </c>
      <c r="BM18">
        <v>0.99885369700000004</v>
      </c>
      <c r="BP18" s="30" t="s">
        <v>921</v>
      </c>
      <c r="BQ18" s="14">
        <f>[1]!FechaTR($I$1,BP18)</f>
        <v>45110</v>
      </c>
      <c r="BR18" s="16">
        <f t="shared" si="4"/>
        <v>45110</v>
      </c>
      <c r="BS18" s="17">
        <f t="shared" si="14"/>
        <v>0.99885369700000004</v>
      </c>
      <c r="BV18" t="s">
        <v>482</v>
      </c>
      <c r="BW18" t="s">
        <v>237</v>
      </c>
      <c r="BX18">
        <v>5.1067000000000001E-2</v>
      </c>
      <c r="CA18" s="30" t="s">
        <v>921</v>
      </c>
      <c r="CB18" s="14">
        <f>[1]!FechaTR($I$1,CA18)</f>
        <v>45110</v>
      </c>
      <c r="CC18" s="16">
        <f t="shared" si="5"/>
        <v>45110</v>
      </c>
      <c r="CD18" s="17">
        <f t="shared" si="15"/>
        <v>5.1067000000000001E-2</v>
      </c>
      <c r="CG18" t="s">
        <v>586</v>
      </c>
      <c r="CH18" t="s">
        <v>234</v>
      </c>
      <c r="CI18">
        <v>0.99878407999999996</v>
      </c>
      <c r="CL18" s="30" t="s">
        <v>921</v>
      </c>
      <c r="CM18" s="14">
        <f>[1]!FechaTR($I$1,CL18)</f>
        <v>45110</v>
      </c>
      <c r="CN18" s="16">
        <f t="shared" si="6"/>
        <v>45110</v>
      </c>
      <c r="CO18" s="17">
        <f t="shared" si="16"/>
        <v>0.99878407999999996</v>
      </c>
      <c r="CR18" t="s">
        <v>586</v>
      </c>
      <c r="CS18" t="s">
        <v>237</v>
      </c>
      <c r="CT18">
        <v>5.4170999999999997E-2</v>
      </c>
      <c r="CW18" s="30" t="s">
        <v>921</v>
      </c>
      <c r="CX18" s="14">
        <f>[1]!FechaTR($I$1,CW18)</f>
        <v>45110</v>
      </c>
      <c r="CY18" s="16">
        <f t="shared" si="7"/>
        <v>45110</v>
      </c>
      <c r="CZ18" s="17">
        <f t="shared" si="17"/>
        <v>5.4170999999999997E-2</v>
      </c>
      <c r="DC18" t="s">
        <v>821</v>
      </c>
      <c r="DD18" t="s">
        <v>234</v>
      </c>
      <c r="DE18">
        <v>1.001145492</v>
      </c>
      <c r="DH18" s="30" t="s">
        <v>921</v>
      </c>
      <c r="DI18" s="14">
        <f>[1]!FechaTR($I$1,DH18)</f>
        <v>45110</v>
      </c>
      <c r="DJ18" s="16">
        <f t="shared" si="8"/>
        <v>45110</v>
      </c>
      <c r="DK18" s="17">
        <f t="shared" si="19"/>
        <v>1.001145492</v>
      </c>
      <c r="DN18" t="s">
        <v>821</v>
      </c>
      <c r="DO18" t="s">
        <v>237</v>
      </c>
      <c r="DP18">
        <v>-5.0945999999999998E-2</v>
      </c>
      <c r="DS18" s="30" t="s">
        <v>921</v>
      </c>
      <c r="DT18" s="14">
        <f>[1]!FechaTR($I$1,DS18)</f>
        <v>45110</v>
      </c>
      <c r="DU18" s="16">
        <f t="shared" si="9"/>
        <v>45110</v>
      </c>
      <c r="DV18" s="17">
        <f t="shared" si="18"/>
        <v>-5.0945999999999998E-2</v>
      </c>
    </row>
    <row r="19" spans="1:126" x14ac:dyDescent="0.25">
      <c r="A19" s="11"/>
      <c r="B19" s="13" t="s">
        <v>532</v>
      </c>
      <c r="C19" s="11">
        <v>-4.0029999999999996E-2</v>
      </c>
      <c r="D19" s="11">
        <f>+[1]!FechaTR($B$2,$A19)</f>
        <v>0</v>
      </c>
      <c r="E19" s="13" t="s">
        <v>426</v>
      </c>
      <c r="F19" s="11">
        <f>+[1]!FechaTR($B$2,$A19)</f>
        <v>0</v>
      </c>
      <c r="G19" s="11"/>
      <c r="H19" s="13" t="s">
        <v>479</v>
      </c>
      <c r="I19" s="11">
        <v>4.0229000000000001E-2</v>
      </c>
      <c r="J19" s="11">
        <f>+[1]!FechaTR($B$2,$A19)</f>
        <v>0</v>
      </c>
      <c r="K19" s="13" t="s">
        <v>583</v>
      </c>
      <c r="L19" s="11">
        <v>0.72820000000000007</v>
      </c>
      <c r="M19" s="11"/>
      <c r="N19" s="13" t="s">
        <v>818</v>
      </c>
      <c r="O19" s="11">
        <v>-4.3993999999999998E-2</v>
      </c>
      <c r="R19" t="s">
        <v>536</v>
      </c>
      <c r="S19" t="s">
        <v>234</v>
      </c>
      <c r="T19">
        <v>1.000880481</v>
      </c>
      <c r="W19" s="30" t="s">
        <v>922</v>
      </c>
      <c r="X19" s="14">
        <f>[1]!FechaTR($I$1,W19)</f>
        <v>45201</v>
      </c>
      <c r="Y19" s="16">
        <f t="shared" si="0"/>
        <v>45201</v>
      </c>
      <c r="Z19" s="17">
        <f t="shared" si="10"/>
        <v>1.000880481</v>
      </c>
      <c r="AC19" t="s">
        <v>536</v>
      </c>
      <c r="AD19" t="s">
        <v>237</v>
      </c>
      <c r="AE19" s="113">
        <v>-3.5255000000000002E-2</v>
      </c>
      <c r="AH19" s="30" t="s">
        <v>922</v>
      </c>
      <c r="AI19" s="14">
        <f>[1]!FechaTR($I$1,AH19)</f>
        <v>45201</v>
      </c>
      <c r="AJ19" s="16">
        <f t="shared" si="1"/>
        <v>45201</v>
      </c>
      <c r="AK19" s="17">
        <f t="shared" si="11"/>
        <v>-3.5255000000000002E-2</v>
      </c>
      <c r="AN19" s="6"/>
      <c r="AO19" t="s">
        <v>430</v>
      </c>
      <c r="AP19" t="s">
        <v>234</v>
      </c>
      <c r="AQ19" s="113">
        <v>0.99996041599999996</v>
      </c>
      <c r="AT19" s="30" t="s">
        <v>922</v>
      </c>
      <c r="AU19" s="14">
        <f>[1]!FechaTR($I$1,AT19)</f>
        <v>45201</v>
      </c>
      <c r="AV19" s="16">
        <f t="shared" si="2"/>
        <v>45201</v>
      </c>
      <c r="AW19" s="17">
        <f t="shared" si="12"/>
        <v>0.99996041599999996</v>
      </c>
      <c r="AZ19" t="s">
        <v>430</v>
      </c>
      <c r="BA19" t="s">
        <v>237</v>
      </c>
      <c r="BB19">
        <v>1.586E-3</v>
      </c>
      <c r="BE19" s="30" t="s">
        <v>922</v>
      </c>
      <c r="BF19" s="14">
        <f>[1]!FechaTR($I$1,BE19)</f>
        <v>45201</v>
      </c>
      <c r="BG19" s="16">
        <f t="shared" si="3"/>
        <v>45201</v>
      </c>
      <c r="BH19" s="17">
        <f t="shared" si="13"/>
        <v>1.586E-3</v>
      </c>
      <c r="BK19" t="s">
        <v>483</v>
      </c>
      <c r="BL19" t="s">
        <v>234</v>
      </c>
      <c r="BM19">
        <v>0.99835867199999995</v>
      </c>
      <c r="BP19" s="30" t="s">
        <v>922</v>
      </c>
      <c r="BQ19" s="14">
        <f>[1]!FechaTR($I$1,BP19)</f>
        <v>45201</v>
      </c>
      <c r="BR19" s="16">
        <f t="shared" si="4"/>
        <v>45201</v>
      </c>
      <c r="BS19" s="17">
        <f t="shared" si="14"/>
        <v>0.99835867199999995</v>
      </c>
      <c r="BV19" t="s">
        <v>483</v>
      </c>
      <c r="BW19" t="s">
        <v>237</v>
      </c>
      <c r="BX19">
        <v>6.5837000000000007E-2</v>
      </c>
      <c r="CA19" s="30" t="s">
        <v>922</v>
      </c>
      <c r="CB19" s="14">
        <f>[1]!FechaTR($I$1,CA19)</f>
        <v>45201</v>
      </c>
      <c r="CC19" s="16">
        <f t="shared" si="5"/>
        <v>45201</v>
      </c>
      <c r="CD19" s="17">
        <f t="shared" si="15"/>
        <v>6.5837000000000007E-2</v>
      </c>
      <c r="CG19" t="s">
        <v>587</v>
      </c>
      <c r="CH19" t="s">
        <v>234</v>
      </c>
      <c r="CI19">
        <v>0.99827824600000004</v>
      </c>
      <c r="CL19" s="30" t="s">
        <v>922</v>
      </c>
      <c r="CM19" s="14">
        <f>[1]!FechaTR($I$1,CL19)</f>
        <v>45201</v>
      </c>
      <c r="CN19" s="16">
        <f t="shared" si="6"/>
        <v>45201</v>
      </c>
      <c r="CO19" s="17">
        <f t="shared" si="16"/>
        <v>0.99827824600000004</v>
      </c>
      <c r="CR19" t="s">
        <v>587</v>
      </c>
      <c r="CS19" t="s">
        <v>237</v>
      </c>
      <c r="CT19">
        <v>6.9067000000000003E-2</v>
      </c>
      <c r="CW19" s="30" t="s">
        <v>922</v>
      </c>
      <c r="CX19" s="14">
        <f>[1]!FechaTR($I$1,CW19)</f>
        <v>45201</v>
      </c>
      <c r="CY19" s="16">
        <f t="shared" si="7"/>
        <v>45201</v>
      </c>
      <c r="CZ19" s="17">
        <f t="shared" si="17"/>
        <v>6.9067000000000003E-2</v>
      </c>
      <c r="DC19" t="s">
        <v>822</v>
      </c>
      <c r="DD19" t="s">
        <v>234</v>
      </c>
      <c r="DE19">
        <v>1.001333816</v>
      </c>
      <c r="DH19" s="30" t="s">
        <v>922</v>
      </c>
      <c r="DI19" s="14">
        <f>[1]!FechaTR($I$1,DH19)</f>
        <v>45201</v>
      </c>
      <c r="DJ19" s="16">
        <f t="shared" si="8"/>
        <v>45201</v>
      </c>
      <c r="DK19" s="17">
        <f t="shared" si="19"/>
        <v>1.001333816</v>
      </c>
      <c r="DN19" t="s">
        <v>822</v>
      </c>
      <c r="DO19" t="s">
        <v>237</v>
      </c>
      <c r="DP19">
        <v>-5.3391000000000001E-2</v>
      </c>
      <c r="DS19" s="30" t="s">
        <v>922</v>
      </c>
      <c r="DT19" s="14">
        <f>[1]!FechaTR($I$1,DS19)</f>
        <v>45201</v>
      </c>
      <c r="DU19" s="16">
        <f t="shared" si="9"/>
        <v>45201</v>
      </c>
      <c r="DV19" s="17">
        <f t="shared" si="18"/>
        <v>-5.3391000000000001E-2</v>
      </c>
    </row>
    <row r="20" spans="1:126" x14ac:dyDescent="0.25">
      <c r="A20" s="11"/>
      <c r="B20" s="13" t="s">
        <v>533</v>
      </c>
      <c r="C20" s="11">
        <v>-4.2505999999999995E-2</v>
      </c>
      <c r="D20" s="11">
        <f>+[1]!FechaTR($B$2,$A20)</f>
        <v>0</v>
      </c>
      <c r="E20" s="13" t="s">
        <v>427</v>
      </c>
      <c r="F20" s="11">
        <f>+[1]!FechaTR($B$2,$A20)</f>
        <v>0</v>
      </c>
      <c r="G20" s="11"/>
      <c r="H20" s="13" t="s">
        <v>480</v>
      </c>
      <c r="I20" s="11">
        <v>6.0336999999999995E-2</v>
      </c>
      <c r="J20" s="11">
        <f>+[1]!FechaTR($B$2,$A20)</f>
        <v>0</v>
      </c>
      <c r="K20" s="13" t="s">
        <v>584</v>
      </c>
      <c r="L20" s="11">
        <v>0.83500000000000008</v>
      </c>
      <c r="M20" s="11"/>
      <c r="N20" s="13" t="s">
        <v>819</v>
      </c>
      <c r="O20" s="11">
        <v>-4.9340999999999996E-2</v>
      </c>
      <c r="R20" t="s">
        <v>537</v>
      </c>
      <c r="S20" t="s">
        <v>234</v>
      </c>
      <c r="T20">
        <v>1.000909453</v>
      </c>
      <c r="W20" s="30" t="s">
        <v>923</v>
      </c>
      <c r="X20" s="14">
        <f>[1]!FechaTR($I$1,W20)</f>
        <v>45293</v>
      </c>
      <c r="Y20" s="16">
        <f t="shared" si="0"/>
        <v>45293</v>
      </c>
      <c r="Z20" s="17">
        <f t="shared" si="10"/>
        <v>1.000909453</v>
      </c>
      <c r="AC20" t="s">
        <v>537</v>
      </c>
      <c r="AD20" t="s">
        <v>237</v>
      </c>
      <c r="AE20" s="113">
        <v>-3.3107999999999999E-2</v>
      </c>
      <c r="AH20" s="30" t="s">
        <v>923</v>
      </c>
      <c r="AI20" s="14">
        <f>[1]!FechaTR($I$1,AH20)</f>
        <v>45293</v>
      </c>
      <c r="AJ20" s="16">
        <f t="shared" si="1"/>
        <v>45293</v>
      </c>
      <c r="AK20" s="17">
        <f t="shared" si="11"/>
        <v>-3.3107999999999999E-2</v>
      </c>
      <c r="AN20" s="6"/>
      <c r="AO20" t="s">
        <v>431</v>
      </c>
      <c r="AP20" t="s">
        <v>234</v>
      </c>
      <c r="AQ20" s="113">
        <v>0.99976620599999999</v>
      </c>
      <c r="AT20" s="30" t="s">
        <v>923</v>
      </c>
      <c r="AU20" s="14">
        <f>[1]!FechaTR($I$1,AT20)</f>
        <v>45293</v>
      </c>
      <c r="AV20" s="16">
        <f t="shared" si="2"/>
        <v>45293</v>
      </c>
      <c r="AW20" s="17">
        <f t="shared" si="12"/>
        <v>0.99976620599999999</v>
      </c>
      <c r="AZ20" t="s">
        <v>431</v>
      </c>
      <c r="BA20" t="s">
        <v>237</v>
      </c>
      <c r="BB20">
        <v>8.5179999999999995E-3</v>
      </c>
      <c r="BE20" s="30" t="s">
        <v>923</v>
      </c>
      <c r="BF20" s="14">
        <f>[1]!FechaTR($I$1,BE20)</f>
        <v>45293</v>
      </c>
      <c r="BG20" s="16">
        <f t="shared" si="3"/>
        <v>45293</v>
      </c>
      <c r="BH20" s="17">
        <f t="shared" si="13"/>
        <v>8.5179999999999995E-3</v>
      </c>
      <c r="BK20" t="s">
        <v>484</v>
      </c>
      <c r="BL20" t="s">
        <v>234</v>
      </c>
      <c r="BM20">
        <v>0.99782960799999998</v>
      </c>
      <c r="BP20" s="30" t="s">
        <v>923</v>
      </c>
      <c r="BQ20" s="14">
        <f>[1]!FechaTR($I$1,BP20)</f>
        <v>45293</v>
      </c>
      <c r="BR20" s="16">
        <f t="shared" si="4"/>
        <v>45293</v>
      </c>
      <c r="BS20" s="17">
        <f t="shared" si="14"/>
        <v>0.99782960799999998</v>
      </c>
      <c r="BV20" t="s">
        <v>484</v>
      </c>
      <c r="BW20" t="s">
        <v>237</v>
      </c>
      <c r="BX20">
        <v>7.9177999999999998E-2</v>
      </c>
      <c r="CA20" s="30" t="s">
        <v>923</v>
      </c>
      <c r="CB20" s="14">
        <f>[1]!FechaTR($I$1,CA20)</f>
        <v>45293</v>
      </c>
      <c r="CC20" s="16">
        <f t="shared" si="5"/>
        <v>45293</v>
      </c>
      <c r="CD20" s="17">
        <f t="shared" si="15"/>
        <v>7.9177999999999998E-2</v>
      </c>
      <c r="CG20" t="s">
        <v>588</v>
      </c>
      <c r="CH20" t="s">
        <v>234</v>
      </c>
      <c r="CI20">
        <v>0.99782879599999996</v>
      </c>
      <c r="CL20" s="30" t="s">
        <v>923</v>
      </c>
      <c r="CM20" s="14">
        <f>[1]!FechaTR($I$1,CL20)</f>
        <v>45293</v>
      </c>
      <c r="CN20" s="16">
        <f t="shared" si="6"/>
        <v>45293</v>
      </c>
      <c r="CO20" s="17">
        <f t="shared" si="16"/>
        <v>0.99782879599999996</v>
      </c>
      <c r="CR20" t="s">
        <v>588</v>
      </c>
      <c r="CS20" t="s">
        <v>237</v>
      </c>
      <c r="CT20">
        <v>7.9208000000000001E-2</v>
      </c>
      <c r="CW20" s="30" t="s">
        <v>923</v>
      </c>
      <c r="CX20" s="14">
        <f>[1]!FechaTR($I$1,CW20)</f>
        <v>45293</v>
      </c>
      <c r="CY20" s="16">
        <f t="shared" si="7"/>
        <v>45293</v>
      </c>
      <c r="CZ20" s="17">
        <f t="shared" si="17"/>
        <v>7.9208000000000001E-2</v>
      </c>
      <c r="DC20" t="s">
        <v>823</v>
      </c>
      <c r="DD20" t="s">
        <v>234</v>
      </c>
      <c r="DE20">
        <v>1.0014798949999999</v>
      </c>
      <c r="DH20" s="30" t="s">
        <v>923</v>
      </c>
      <c r="DI20" s="14">
        <f>[1]!FechaTR($I$1,DH20)</f>
        <v>45293</v>
      </c>
      <c r="DJ20" s="16">
        <f t="shared" si="8"/>
        <v>45293</v>
      </c>
      <c r="DK20" s="17">
        <f t="shared" si="19"/>
        <v>1.0014798949999999</v>
      </c>
      <c r="DN20" t="s">
        <v>823</v>
      </c>
      <c r="DO20" t="s">
        <v>237</v>
      </c>
      <c r="DP20">
        <v>-5.3853999999999999E-2</v>
      </c>
      <c r="DS20" s="30" t="s">
        <v>923</v>
      </c>
      <c r="DT20" s="14">
        <f>[1]!FechaTR($I$1,DS20)</f>
        <v>45293</v>
      </c>
      <c r="DU20" s="16">
        <f t="shared" si="9"/>
        <v>45293</v>
      </c>
      <c r="DV20" s="17">
        <f t="shared" si="18"/>
        <v>-5.3853999999999999E-2</v>
      </c>
    </row>
    <row r="21" spans="1:126" x14ac:dyDescent="0.25">
      <c r="A21" s="11"/>
      <c r="B21" s="13" t="s">
        <v>534</v>
      </c>
      <c r="C21" s="11">
        <v>-4.2824999999999995E-2</v>
      </c>
      <c r="D21" s="11">
        <f>+[1]!FechaTR($B$2,$A21)</f>
        <v>0</v>
      </c>
      <c r="E21" s="13" t="s">
        <v>428</v>
      </c>
      <c r="F21" s="11">
        <f>+[1]!FechaTR($B$2,$A21)</f>
        <v>0</v>
      </c>
      <c r="G21" s="11"/>
      <c r="H21" s="13" t="s">
        <v>481</v>
      </c>
      <c r="I21" s="11">
        <v>7.5195999999999999E-2</v>
      </c>
      <c r="J21" s="11">
        <f>+[1]!FechaTR($B$2,$A21)</f>
        <v>0</v>
      </c>
      <c r="K21" s="13" t="s">
        <v>585</v>
      </c>
      <c r="L21" s="11">
        <v>0.95840000000000003</v>
      </c>
      <c r="M21" s="11"/>
      <c r="N21" s="13" t="s">
        <v>820</v>
      </c>
      <c r="O21" s="11">
        <v>-5.1491999999999996E-2</v>
      </c>
      <c r="R21" t="s">
        <v>538</v>
      </c>
      <c r="S21" t="s">
        <v>234</v>
      </c>
      <c r="T21">
        <v>1.0008922840000001</v>
      </c>
      <c r="W21" s="30" t="s">
        <v>924</v>
      </c>
      <c r="X21" s="14">
        <f>[1]!FechaTR($I$1,W21)</f>
        <v>45384</v>
      </c>
      <c r="Y21" s="16">
        <f t="shared" si="0"/>
        <v>45384</v>
      </c>
      <c r="Z21" s="17">
        <f t="shared" si="10"/>
        <v>1.0008922840000001</v>
      </c>
      <c r="AC21" t="s">
        <v>538</v>
      </c>
      <c r="AD21" t="s">
        <v>237</v>
      </c>
      <c r="AE21" s="113">
        <v>-2.9779E-2</v>
      </c>
      <c r="AH21" s="30" t="s">
        <v>924</v>
      </c>
      <c r="AI21" s="14">
        <f>[1]!FechaTR($I$1,AH21)</f>
        <v>45384</v>
      </c>
      <c r="AJ21" s="16">
        <f t="shared" si="1"/>
        <v>45384</v>
      </c>
      <c r="AK21" s="17">
        <f t="shared" si="11"/>
        <v>-2.9779E-2</v>
      </c>
      <c r="AN21" s="6"/>
      <c r="AO21" t="s">
        <v>432</v>
      </c>
      <c r="AP21" t="s">
        <v>234</v>
      </c>
      <c r="AQ21" s="113">
        <v>0.99951978600000002</v>
      </c>
      <c r="AT21" s="30" t="s">
        <v>924</v>
      </c>
      <c r="AU21" s="14">
        <f>[1]!FechaTR($I$1,AT21)</f>
        <v>45384</v>
      </c>
      <c r="AV21" s="16">
        <f t="shared" si="2"/>
        <v>45384</v>
      </c>
      <c r="AW21" s="17">
        <f t="shared" si="12"/>
        <v>0.99951978600000002</v>
      </c>
      <c r="AZ21" t="s">
        <v>432</v>
      </c>
      <c r="BA21" t="s">
        <v>237</v>
      </c>
      <c r="BB21">
        <v>1.6042000000000001E-2</v>
      </c>
      <c r="BE21" s="30" t="s">
        <v>924</v>
      </c>
      <c r="BF21" s="14">
        <f>[1]!FechaTR($I$1,BE21)</f>
        <v>45384</v>
      </c>
      <c r="BG21" s="16">
        <f t="shared" si="3"/>
        <v>45384</v>
      </c>
      <c r="BH21" s="17">
        <f t="shared" si="13"/>
        <v>1.6042000000000001E-2</v>
      </c>
      <c r="BK21" t="s">
        <v>485</v>
      </c>
      <c r="BL21" t="s">
        <v>234</v>
      </c>
      <c r="BM21">
        <v>0.99724108</v>
      </c>
      <c r="BP21" s="30" t="s">
        <v>924</v>
      </c>
      <c r="BQ21" s="14">
        <f>[1]!FechaTR($I$1,BP21)</f>
        <v>45384</v>
      </c>
      <c r="BR21" s="16">
        <f t="shared" si="4"/>
        <v>45384</v>
      </c>
      <c r="BS21" s="17">
        <f t="shared" si="14"/>
        <v>0.99724108</v>
      </c>
      <c r="BV21" t="s">
        <v>485</v>
      </c>
      <c r="BW21" t="s">
        <v>237</v>
      </c>
      <c r="BX21">
        <v>9.2301999999999995E-2</v>
      </c>
      <c r="CA21" s="30" t="s">
        <v>924</v>
      </c>
      <c r="CB21" s="14">
        <f>[1]!FechaTR($I$1,CA21)</f>
        <v>45384</v>
      </c>
      <c r="CC21" s="16">
        <f t="shared" si="5"/>
        <v>45384</v>
      </c>
      <c r="CD21" s="17">
        <f t="shared" si="15"/>
        <v>9.2301999999999995E-2</v>
      </c>
      <c r="CG21" t="s">
        <v>589</v>
      </c>
      <c r="CH21" t="s">
        <v>234</v>
      </c>
      <c r="CI21">
        <v>0.99733692500000004</v>
      </c>
      <c r="CL21" s="30" t="s">
        <v>924</v>
      </c>
      <c r="CM21" s="14">
        <f>[1]!FechaTR($I$1,CL21)</f>
        <v>45384</v>
      </c>
      <c r="CN21" s="16">
        <f t="shared" si="6"/>
        <v>45384</v>
      </c>
      <c r="CO21" s="17">
        <f t="shared" si="16"/>
        <v>0.99733692500000004</v>
      </c>
      <c r="CR21" t="s">
        <v>589</v>
      </c>
      <c r="CS21" t="s">
        <v>237</v>
      </c>
      <c r="CT21">
        <v>8.9090000000000003E-2</v>
      </c>
      <c r="CW21" s="30" t="s">
        <v>924</v>
      </c>
      <c r="CX21" s="14">
        <f>[1]!FechaTR($I$1,CW21)</f>
        <v>45384</v>
      </c>
      <c r="CY21" s="16">
        <f t="shared" si="7"/>
        <v>45384</v>
      </c>
      <c r="CZ21" s="17">
        <f t="shared" si="17"/>
        <v>8.9090000000000003E-2</v>
      </c>
      <c r="DC21" t="s">
        <v>824</v>
      </c>
      <c r="DD21" t="s">
        <v>234</v>
      </c>
      <c r="DE21">
        <v>1.0015604760000001</v>
      </c>
      <c r="DH21" s="30" t="s">
        <v>924</v>
      </c>
      <c r="DI21" s="14">
        <f>[1]!FechaTR($I$1,DH21)</f>
        <v>45384</v>
      </c>
      <c r="DJ21" s="16">
        <f t="shared" si="8"/>
        <v>45384</v>
      </c>
      <c r="DK21" s="17">
        <f t="shared" si="19"/>
        <v>1.0015604760000001</v>
      </c>
      <c r="DN21" t="s">
        <v>824</v>
      </c>
      <c r="DO21" t="s">
        <v>237</v>
      </c>
      <c r="DP21">
        <v>-5.2056999999999999E-2</v>
      </c>
      <c r="DS21" s="30" t="s">
        <v>924</v>
      </c>
      <c r="DT21" s="14">
        <f>[1]!FechaTR($I$1,DS21)</f>
        <v>45384</v>
      </c>
      <c r="DU21" s="16">
        <f t="shared" si="9"/>
        <v>45384</v>
      </c>
      <c r="DV21" s="17">
        <f t="shared" si="18"/>
        <v>-5.2056999999999999E-2</v>
      </c>
    </row>
    <row r="22" spans="1:126" x14ac:dyDescent="0.25">
      <c r="A22" s="11"/>
      <c r="B22" s="13" t="s">
        <v>535</v>
      </c>
      <c r="C22" s="11">
        <v>-4.1134999999999998E-2</v>
      </c>
      <c r="D22" s="11">
        <f>+[1]!FechaTR($B$2,$A22)</f>
        <v>0</v>
      </c>
      <c r="E22" s="13" t="s">
        <v>429</v>
      </c>
      <c r="F22" s="11">
        <f>+[1]!FechaTR($B$2,$A22)</f>
        <v>0</v>
      </c>
      <c r="G22" s="11"/>
      <c r="H22" s="13" t="s">
        <v>482</v>
      </c>
      <c r="I22" s="11">
        <v>8.8869999999999991E-2</v>
      </c>
      <c r="J22" s="11">
        <f>+[1]!FechaTR($B$2,$A22)</f>
        <v>0</v>
      </c>
      <c r="K22" s="13" t="s">
        <v>586</v>
      </c>
      <c r="L22" s="11">
        <v>1.0668</v>
      </c>
      <c r="M22" s="11"/>
      <c r="N22" s="13" t="s">
        <v>821</v>
      </c>
      <c r="O22" s="11">
        <v>-5.1908999999999997E-2</v>
      </c>
      <c r="R22" t="s">
        <v>539</v>
      </c>
      <c r="S22" t="s">
        <v>234</v>
      </c>
      <c r="T22">
        <v>1.000823011</v>
      </c>
      <c r="W22" s="30" t="s">
        <v>925</v>
      </c>
      <c r="X22" s="14">
        <f>[1]!FechaTR($I$1,W22)</f>
        <v>45475</v>
      </c>
      <c r="Y22" s="16">
        <f t="shared" si="0"/>
        <v>45475</v>
      </c>
      <c r="Z22" s="17">
        <f t="shared" si="10"/>
        <v>1.000823011</v>
      </c>
      <c r="AC22" t="s">
        <v>539</v>
      </c>
      <c r="AD22" t="s">
        <v>237</v>
      </c>
      <c r="AE22" s="113">
        <v>-2.5401E-2</v>
      </c>
      <c r="AH22" s="30" t="s">
        <v>925</v>
      </c>
      <c r="AI22" s="14">
        <f>[1]!FechaTR($I$1,AH22)</f>
        <v>45475</v>
      </c>
      <c r="AJ22" s="16">
        <f t="shared" si="1"/>
        <v>45475</v>
      </c>
      <c r="AK22" s="17">
        <f t="shared" si="11"/>
        <v>-2.5401E-2</v>
      </c>
      <c r="AN22" s="6"/>
      <c r="AO22" t="s">
        <v>433</v>
      </c>
      <c r="AP22" t="s">
        <v>234</v>
      </c>
      <c r="AQ22" s="113">
        <v>0.99923133099999994</v>
      </c>
      <c r="AT22" s="30" t="s">
        <v>925</v>
      </c>
      <c r="AU22" s="14">
        <f>[1]!FechaTR($I$1,AT22)</f>
        <v>45475</v>
      </c>
      <c r="AV22" s="16">
        <f t="shared" si="2"/>
        <v>45475</v>
      </c>
      <c r="AW22" s="17">
        <f t="shared" si="12"/>
        <v>0.99923133099999994</v>
      </c>
      <c r="AZ22" t="s">
        <v>433</v>
      </c>
      <c r="BA22" t="s">
        <v>237</v>
      </c>
      <c r="BB22">
        <v>2.3747999999999998E-2</v>
      </c>
      <c r="BE22" s="30" t="s">
        <v>925</v>
      </c>
      <c r="BF22" s="14">
        <f>[1]!FechaTR($I$1,BE22)</f>
        <v>45475</v>
      </c>
      <c r="BG22" s="16">
        <f t="shared" si="3"/>
        <v>45475</v>
      </c>
      <c r="BH22" s="17">
        <f t="shared" si="13"/>
        <v>2.3747999999999998E-2</v>
      </c>
      <c r="BK22" t="s">
        <v>486</v>
      </c>
      <c r="BL22" t="s">
        <v>234</v>
      </c>
      <c r="BM22">
        <v>0.99658191600000001</v>
      </c>
      <c r="BP22" s="30" t="s">
        <v>925</v>
      </c>
      <c r="BQ22" s="14">
        <f>[1]!FechaTR($I$1,BP22)</f>
        <v>45475</v>
      </c>
      <c r="BR22" s="16">
        <f t="shared" si="4"/>
        <v>45475</v>
      </c>
      <c r="BS22" s="17">
        <f t="shared" si="14"/>
        <v>0.99658191600000001</v>
      </c>
      <c r="BV22" t="s">
        <v>486</v>
      </c>
      <c r="BW22" t="s">
        <v>237</v>
      </c>
      <c r="BX22">
        <v>0.10578700000000001</v>
      </c>
      <c r="CA22" s="30" t="s">
        <v>925</v>
      </c>
      <c r="CB22" s="14">
        <f>[1]!FechaTR($I$1,CA22)</f>
        <v>45475</v>
      </c>
      <c r="CC22" s="16">
        <f t="shared" si="5"/>
        <v>45475</v>
      </c>
      <c r="CD22" s="17">
        <f t="shared" si="15"/>
        <v>0.10578700000000001</v>
      </c>
      <c r="CG22" t="s">
        <v>590</v>
      </c>
      <c r="CH22" t="s">
        <v>234</v>
      </c>
      <c r="CI22">
        <v>0.99673245200000005</v>
      </c>
      <c r="CL22" s="30" t="s">
        <v>925</v>
      </c>
      <c r="CM22" s="14">
        <f>[1]!FechaTR($I$1,CL22)</f>
        <v>45475</v>
      </c>
      <c r="CN22" s="16">
        <f t="shared" si="6"/>
        <v>45475</v>
      </c>
      <c r="CO22" s="17">
        <f t="shared" si="16"/>
        <v>0.99673245200000005</v>
      </c>
      <c r="CR22" t="s">
        <v>590</v>
      </c>
      <c r="CS22" t="s">
        <v>237</v>
      </c>
      <c r="CT22">
        <v>0.101118</v>
      </c>
      <c r="CW22" s="30" t="s">
        <v>925</v>
      </c>
      <c r="CX22" s="14">
        <f>[1]!FechaTR($I$1,CW22)</f>
        <v>45475</v>
      </c>
      <c r="CY22" s="16">
        <f t="shared" si="7"/>
        <v>45475</v>
      </c>
      <c r="CZ22" s="17">
        <f t="shared" si="17"/>
        <v>0.101118</v>
      </c>
      <c r="DC22" t="s">
        <v>825</v>
      </c>
      <c r="DD22" t="s">
        <v>234</v>
      </c>
      <c r="DE22">
        <v>1.001559047</v>
      </c>
      <c r="DH22" s="30" t="s">
        <v>925</v>
      </c>
      <c r="DI22" s="14">
        <f>[1]!FechaTR($I$1,DH22)</f>
        <v>45475</v>
      </c>
      <c r="DJ22" s="16">
        <f t="shared" si="8"/>
        <v>45475</v>
      </c>
      <c r="DK22" s="17">
        <f t="shared" si="19"/>
        <v>1.001559047</v>
      </c>
      <c r="DN22" t="s">
        <v>825</v>
      </c>
      <c r="DO22" t="s">
        <v>237</v>
      </c>
      <c r="DP22">
        <v>-4.8093999999999998E-2</v>
      </c>
      <c r="DS22" s="30" t="s">
        <v>925</v>
      </c>
      <c r="DT22" s="14">
        <f>[1]!FechaTR($I$1,DS22)</f>
        <v>45475</v>
      </c>
      <c r="DU22" s="16">
        <f t="shared" si="9"/>
        <v>45475</v>
      </c>
      <c r="DV22" s="17">
        <f t="shared" si="18"/>
        <v>-4.8093999999999998E-2</v>
      </c>
    </row>
    <row r="23" spans="1:126" x14ac:dyDescent="0.25">
      <c r="A23" s="11"/>
      <c r="B23" s="13" t="s">
        <v>536</v>
      </c>
      <c r="C23" s="11">
        <v>-3.7429999999999998E-2</v>
      </c>
      <c r="D23" s="11">
        <f>+[1]!FechaTR($B$2,$A23)</f>
        <v>0</v>
      </c>
      <c r="E23" s="13" t="s">
        <v>430</v>
      </c>
      <c r="F23" s="11">
        <f>+[1]!FechaTR($B$2,$A23)</f>
        <v>0</v>
      </c>
      <c r="G23" s="11"/>
      <c r="H23" s="13" t="s">
        <v>483</v>
      </c>
      <c r="I23" s="11">
        <v>0.10281</v>
      </c>
      <c r="J23" s="11">
        <f>+[1]!FechaTR($B$2,$A23)</f>
        <v>0</v>
      </c>
      <c r="K23" s="13" t="s">
        <v>587</v>
      </c>
      <c r="L23" s="11">
        <v>1.1646000000000001</v>
      </c>
      <c r="M23" s="11"/>
      <c r="N23" s="13" t="s">
        <v>822</v>
      </c>
      <c r="O23" s="11">
        <v>-5.0675999999999999E-2</v>
      </c>
      <c r="R23" t="s">
        <v>540</v>
      </c>
      <c r="S23" t="s">
        <v>234</v>
      </c>
      <c r="T23">
        <v>1.0006974070000001</v>
      </c>
      <c r="W23" s="30" t="s">
        <v>926</v>
      </c>
      <c r="X23" s="14">
        <f>[1]!FechaTR($I$1,W23)</f>
        <v>45567</v>
      </c>
      <c r="Y23" s="16">
        <f t="shared" si="0"/>
        <v>45567</v>
      </c>
      <c r="Z23" s="17">
        <f t="shared" si="10"/>
        <v>1.0006974070000001</v>
      </c>
      <c r="AC23" t="s">
        <v>540</v>
      </c>
      <c r="AD23" t="s">
        <v>237</v>
      </c>
      <c r="AE23" s="113">
        <v>-1.9972E-2</v>
      </c>
      <c r="AH23" s="30" t="s">
        <v>926</v>
      </c>
      <c r="AI23" s="14">
        <f>[1]!FechaTR($I$1,AH23)</f>
        <v>45567</v>
      </c>
      <c r="AJ23" s="16">
        <f t="shared" si="1"/>
        <v>45567</v>
      </c>
      <c r="AK23" s="17">
        <f t="shared" si="11"/>
        <v>-1.9972E-2</v>
      </c>
      <c r="AN23" s="6"/>
      <c r="AO23" t="s">
        <v>434</v>
      </c>
      <c r="AP23" t="s">
        <v>234</v>
      </c>
      <c r="AQ23" s="113">
        <v>0.99889276500000002</v>
      </c>
      <c r="AT23" s="30" t="s">
        <v>926</v>
      </c>
      <c r="AU23" s="14">
        <f>[1]!FechaTR($I$1,AT23)</f>
        <v>45567</v>
      </c>
      <c r="AV23" s="16">
        <f t="shared" si="2"/>
        <v>45567</v>
      </c>
      <c r="AW23" s="17">
        <f t="shared" si="12"/>
        <v>0.99889276500000002</v>
      </c>
      <c r="AZ23" t="s">
        <v>434</v>
      </c>
      <c r="BA23" t="s">
        <v>237</v>
      </c>
      <c r="BB23">
        <v>3.1745000000000002E-2</v>
      </c>
      <c r="BE23" s="30" t="s">
        <v>926</v>
      </c>
      <c r="BF23" s="14">
        <f>[1]!FechaTR($I$1,BE23)</f>
        <v>45567</v>
      </c>
      <c r="BG23" s="16">
        <f t="shared" si="3"/>
        <v>45567</v>
      </c>
      <c r="BH23" s="17">
        <f t="shared" si="13"/>
        <v>3.1745000000000002E-2</v>
      </c>
      <c r="BK23" t="s">
        <v>487</v>
      </c>
      <c r="BL23" t="s">
        <v>234</v>
      </c>
      <c r="BM23">
        <v>0.99583604199999998</v>
      </c>
      <c r="BP23" s="30" t="s">
        <v>926</v>
      </c>
      <c r="BQ23" s="14">
        <f>[1]!FechaTR($I$1,BP23)</f>
        <v>45567</v>
      </c>
      <c r="BR23" s="16">
        <f t="shared" si="4"/>
        <v>45567</v>
      </c>
      <c r="BS23" s="17">
        <f t="shared" si="14"/>
        <v>0.99583604199999998</v>
      </c>
      <c r="BV23" t="s">
        <v>487</v>
      </c>
      <c r="BW23" t="s">
        <v>237</v>
      </c>
      <c r="BX23">
        <v>0.119618</v>
      </c>
      <c r="CA23" s="30" t="s">
        <v>926</v>
      </c>
      <c r="CB23" s="14">
        <f>[1]!FechaTR($I$1,CA23)</f>
        <v>45567</v>
      </c>
      <c r="CC23" s="16">
        <f t="shared" si="5"/>
        <v>45567</v>
      </c>
      <c r="CD23" s="17">
        <f t="shared" si="15"/>
        <v>0.119618</v>
      </c>
      <c r="CG23" t="s">
        <v>591</v>
      </c>
      <c r="CH23" t="s">
        <v>234</v>
      </c>
      <c r="CI23">
        <v>0.99600059699999999</v>
      </c>
      <c r="CL23" s="30" t="s">
        <v>926</v>
      </c>
      <c r="CM23" s="14">
        <f>[1]!FechaTR($I$1,CL23)</f>
        <v>45567</v>
      </c>
      <c r="CN23" s="16">
        <f t="shared" si="6"/>
        <v>45567</v>
      </c>
      <c r="CO23" s="17">
        <f t="shared" si="16"/>
        <v>0.99600059699999999</v>
      </c>
      <c r="CR23" t="s">
        <v>591</v>
      </c>
      <c r="CS23" t="s">
        <v>237</v>
      </c>
      <c r="CT23">
        <v>0.11487799999999999</v>
      </c>
      <c r="CW23" s="30" t="s">
        <v>926</v>
      </c>
      <c r="CX23" s="14">
        <f>[1]!FechaTR($I$1,CW23)</f>
        <v>45567</v>
      </c>
      <c r="CY23" s="16">
        <f t="shared" si="7"/>
        <v>45567</v>
      </c>
      <c r="CZ23" s="17">
        <f t="shared" si="17"/>
        <v>0.11487799999999999</v>
      </c>
      <c r="DC23" t="s">
        <v>826</v>
      </c>
      <c r="DD23" t="s">
        <v>234</v>
      </c>
      <c r="DE23">
        <v>1.0014860860000001</v>
      </c>
      <c r="DH23" s="30" t="s">
        <v>926</v>
      </c>
      <c r="DI23" s="14">
        <f>[1]!FechaTR($I$1,DH23)</f>
        <v>45567</v>
      </c>
      <c r="DJ23" s="16">
        <f t="shared" si="8"/>
        <v>45567</v>
      </c>
      <c r="DK23" s="17">
        <f t="shared" si="19"/>
        <v>1.0014860860000001</v>
      </c>
      <c r="DN23" t="s">
        <v>826</v>
      </c>
      <c r="DO23" t="s">
        <v>237</v>
      </c>
      <c r="DP23">
        <v>-4.2535999999999997E-2</v>
      </c>
      <c r="DS23" s="30" t="s">
        <v>926</v>
      </c>
      <c r="DT23" s="14">
        <f>[1]!FechaTR($I$1,DS23)</f>
        <v>45567</v>
      </c>
      <c r="DU23" s="16">
        <f t="shared" si="9"/>
        <v>45567</v>
      </c>
      <c r="DV23" s="17">
        <f t="shared" si="18"/>
        <v>-4.2535999999999997E-2</v>
      </c>
    </row>
    <row r="24" spans="1:126" x14ac:dyDescent="0.25">
      <c r="A24" s="11"/>
      <c r="B24" s="13" t="s">
        <v>537</v>
      </c>
      <c r="C24" s="11">
        <v>-3.1646000000000001E-2</v>
      </c>
      <c r="D24" s="11">
        <f>+[1]!FechaTR($B$2,$A24)</f>
        <v>0</v>
      </c>
      <c r="E24" s="13" t="s">
        <v>431</v>
      </c>
      <c r="F24" s="11">
        <f>+[1]!FechaTR($B$2,$A24)</f>
        <v>0</v>
      </c>
      <c r="G24" s="11"/>
      <c r="H24" s="13" t="s">
        <v>484</v>
      </c>
      <c r="I24" s="11">
        <v>0.11728799999999999</v>
      </c>
      <c r="J24" s="11">
        <f>+[1]!FechaTR($B$2,$A24)</f>
        <v>0</v>
      </c>
      <c r="K24" s="13" t="s">
        <v>588</v>
      </c>
      <c r="L24" s="11">
        <v>1.2591000000000001</v>
      </c>
      <c r="M24" s="11"/>
      <c r="N24" s="13" t="s">
        <v>823</v>
      </c>
      <c r="O24" s="11">
        <v>-4.7574999999999999E-2</v>
      </c>
      <c r="R24" t="s">
        <v>541</v>
      </c>
      <c r="S24" t="s">
        <v>234</v>
      </c>
      <c r="T24">
        <v>1.0005123659999999</v>
      </c>
      <c r="W24" s="30" t="s">
        <v>927</v>
      </c>
      <c r="X24" s="14">
        <f>[1]!FechaTR($I$1,W24)</f>
        <v>45659</v>
      </c>
      <c r="Y24" s="16">
        <f t="shared" si="0"/>
        <v>45659</v>
      </c>
      <c r="Z24" s="17">
        <f t="shared" si="10"/>
        <v>1.0005123659999999</v>
      </c>
      <c r="AC24" t="s">
        <v>541</v>
      </c>
      <c r="AD24" t="s">
        <v>237</v>
      </c>
      <c r="AE24" s="113">
        <v>-1.3665999999999999E-2</v>
      </c>
      <c r="AH24" s="30" t="s">
        <v>927</v>
      </c>
      <c r="AI24" s="14">
        <f>[1]!FechaTR($I$1,AH24)</f>
        <v>45659</v>
      </c>
      <c r="AJ24" s="16">
        <f t="shared" si="1"/>
        <v>45659</v>
      </c>
      <c r="AK24" s="17">
        <f t="shared" si="11"/>
        <v>-1.3665999999999999E-2</v>
      </c>
      <c r="AN24" s="6"/>
      <c r="AO24" t="s">
        <v>435</v>
      </c>
      <c r="AP24" t="s">
        <v>234</v>
      </c>
      <c r="AQ24" s="113">
        <v>0.998502424</v>
      </c>
      <c r="AT24" s="30" t="s">
        <v>927</v>
      </c>
      <c r="AU24" s="14">
        <f>[1]!FechaTR($I$1,AT24)</f>
        <v>45659</v>
      </c>
      <c r="AV24" s="16">
        <f t="shared" si="2"/>
        <v>45659</v>
      </c>
      <c r="AW24" s="17">
        <f t="shared" si="12"/>
        <v>0.998502424</v>
      </c>
      <c r="AZ24" t="s">
        <v>435</v>
      </c>
      <c r="BA24" t="s">
        <v>237</v>
      </c>
      <c r="BB24">
        <v>3.9995000000000003E-2</v>
      </c>
      <c r="BE24" s="30" t="s">
        <v>927</v>
      </c>
      <c r="BF24" s="14">
        <f>[1]!FechaTR($I$1,BE24)</f>
        <v>45659</v>
      </c>
      <c r="BG24" s="16">
        <f t="shared" si="3"/>
        <v>45659</v>
      </c>
      <c r="BH24" s="17">
        <f t="shared" si="13"/>
        <v>3.9995000000000003E-2</v>
      </c>
      <c r="BK24" t="s">
        <v>488</v>
      </c>
      <c r="BL24" t="s">
        <v>234</v>
      </c>
      <c r="BM24">
        <v>0.99501329199999999</v>
      </c>
      <c r="BP24" s="30" t="s">
        <v>927</v>
      </c>
      <c r="BQ24" s="14">
        <f>[1]!FechaTR($I$1,BP24)</f>
        <v>45659</v>
      </c>
      <c r="BR24" s="16">
        <f t="shared" si="4"/>
        <v>45659</v>
      </c>
      <c r="BS24" s="17">
        <f t="shared" si="14"/>
        <v>0.99501329199999999</v>
      </c>
      <c r="BV24" t="s">
        <v>488</v>
      </c>
      <c r="BW24" t="s">
        <v>237</v>
      </c>
      <c r="BX24">
        <v>0.13347400000000001</v>
      </c>
      <c r="CA24" s="30" t="s">
        <v>927</v>
      </c>
      <c r="CB24" s="14">
        <f>[1]!FechaTR($I$1,CA24)</f>
        <v>45659</v>
      </c>
      <c r="CC24" s="16">
        <f t="shared" si="5"/>
        <v>45659</v>
      </c>
      <c r="CD24" s="17">
        <f t="shared" si="15"/>
        <v>0.13347400000000001</v>
      </c>
      <c r="CG24" t="s">
        <v>592</v>
      </c>
      <c r="CH24" t="s">
        <v>234</v>
      </c>
      <c r="CI24">
        <v>0.99516439400000001</v>
      </c>
      <c r="CL24" s="30" t="s">
        <v>927</v>
      </c>
      <c r="CM24" s="14">
        <f>[1]!FechaTR($I$1,CL24)</f>
        <v>45659</v>
      </c>
      <c r="CN24" s="16">
        <f t="shared" si="6"/>
        <v>45659</v>
      </c>
      <c r="CO24" s="17">
        <f t="shared" si="16"/>
        <v>0.99516439400000001</v>
      </c>
      <c r="CR24" t="s">
        <v>592</v>
      </c>
      <c r="CS24" t="s">
        <v>237</v>
      </c>
      <c r="CT24">
        <v>0.129417</v>
      </c>
      <c r="CW24" s="30" t="s">
        <v>927</v>
      </c>
      <c r="CX24" s="14">
        <f>[1]!FechaTR($I$1,CW24)</f>
        <v>45659</v>
      </c>
      <c r="CY24" s="16">
        <f t="shared" si="7"/>
        <v>45659</v>
      </c>
      <c r="CZ24" s="17">
        <f t="shared" si="17"/>
        <v>0.129417</v>
      </c>
      <c r="DC24" t="s">
        <v>827</v>
      </c>
      <c r="DD24" t="s">
        <v>234</v>
      </c>
      <c r="DE24">
        <v>1.001358226</v>
      </c>
      <c r="DH24" s="30" t="s">
        <v>927</v>
      </c>
      <c r="DI24" s="14">
        <f>[1]!FechaTR($I$1,DH24)</f>
        <v>45659</v>
      </c>
      <c r="DJ24" s="16">
        <f t="shared" si="8"/>
        <v>45659</v>
      </c>
      <c r="DK24" s="17">
        <f t="shared" si="19"/>
        <v>1.001358226</v>
      </c>
      <c r="DN24" t="s">
        <v>827</v>
      </c>
      <c r="DO24" t="s">
        <v>237</v>
      </c>
      <c r="DP24">
        <v>-3.6207999999999997E-2</v>
      </c>
      <c r="DS24" s="30" t="s">
        <v>927</v>
      </c>
      <c r="DT24" s="14">
        <f>[1]!FechaTR($I$1,DS24)</f>
        <v>45659</v>
      </c>
      <c r="DU24" s="16">
        <f t="shared" si="9"/>
        <v>45659</v>
      </c>
      <c r="DV24" s="17">
        <f t="shared" si="18"/>
        <v>-3.6207999999999997E-2</v>
      </c>
    </row>
    <row r="25" spans="1:126" x14ac:dyDescent="0.25">
      <c r="A25" s="11"/>
      <c r="B25" s="13" t="s">
        <v>538</v>
      </c>
      <c r="C25" s="11">
        <v>-2.3813999999999998E-2</v>
      </c>
      <c r="D25" s="11">
        <f>+[1]!FechaTR($B$2,$A25)</f>
        <v>0</v>
      </c>
      <c r="E25" s="13" t="s">
        <v>432</v>
      </c>
      <c r="F25" s="11">
        <f>+[1]!FechaTR($B$2,$A25)</f>
        <v>0</v>
      </c>
      <c r="G25" s="11"/>
      <c r="H25" s="13" t="s">
        <v>485</v>
      </c>
      <c r="I25" s="11">
        <v>0.13233599999999998</v>
      </c>
      <c r="J25" s="11">
        <f>+[1]!FechaTR($B$2,$A25)</f>
        <v>0</v>
      </c>
      <c r="K25" s="13" t="s">
        <v>589</v>
      </c>
      <c r="L25" s="11">
        <v>1.3498000000000001</v>
      </c>
      <c r="M25" s="11"/>
      <c r="N25" s="13" t="s">
        <v>824</v>
      </c>
      <c r="O25" s="11">
        <v>-4.2499999999999996E-2</v>
      </c>
      <c r="R25" t="s">
        <v>542</v>
      </c>
      <c r="S25" t="s">
        <v>234</v>
      </c>
      <c r="T25">
        <v>1.000276266</v>
      </c>
      <c r="W25" s="30" t="s">
        <v>928</v>
      </c>
      <c r="X25" s="14">
        <f>[1]!FechaTR($I$1,W25)</f>
        <v>45749</v>
      </c>
      <c r="Y25" s="16">
        <f t="shared" si="0"/>
        <v>45749</v>
      </c>
      <c r="Z25" s="17">
        <f t="shared" si="10"/>
        <v>1.000276266</v>
      </c>
      <c r="AC25" t="s">
        <v>542</v>
      </c>
      <c r="AD25" t="s">
        <v>237</v>
      </c>
      <c r="AE25" s="113">
        <v>-6.9049999999999997E-3</v>
      </c>
      <c r="AH25" s="30" t="s">
        <v>928</v>
      </c>
      <c r="AI25" s="14">
        <f>[1]!FechaTR($I$1,AH25)</f>
        <v>45749</v>
      </c>
      <c r="AJ25" s="16">
        <f t="shared" si="1"/>
        <v>45749</v>
      </c>
      <c r="AK25" s="17">
        <f t="shared" si="11"/>
        <v>-6.9049999999999997E-3</v>
      </c>
      <c r="AN25" s="6"/>
      <c r="AO25" t="s">
        <v>436</v>
      </c>
      <c r="AP25" t="s">
        <v>234</v>
      </c>
      <c r="AQ25" s="113">
        <v>0.99807811800000001</v>
      </c>
      <c r="AT25" s="30" t="s">
        <v>928</v>
      </c>
      <c r="AU25" s="14">
        <f>[1]!FechaTR($I$1,AT25)</f>
        <v>45749</v>
      </c>
      <c r="AV25" s="16">
        <f t="shared" si="2"/>
        <v>45749</v>
      </c>
      <c r="AW25" s="17">
        <f t="shared" si="12"/>
        <v>0.99807811800000001</v>
      </c>
      <c r="AZ25" t="s">
        <v>436</v>
      </c>
      <c r="BA25" t="s">
        <v>237</v>
      </c>
      <c r="BB25">
        <v>4.8105000000000002E-2</v>
      </c>
      <c r="BE25" s="30" t="s">
        <v>928</v>
      </c>
      <c r="BF25" s="14">
        <f>[1]!FechaTR($I$1,BE25)</f>
        <v>45749</v>
      </c>
      <c r="BG25" s="16">
        <f t="shared" si="3"/>
        <v>45749</v>
      </c>
      <c r="BH25" s="17">
        <f t="shared" si="13"/>
        <v>4.8105000000000002E-2</v>
      </c>
      <c r="BK25" t="s">
        <v>489</v>
      </c>
      <c r="BL25" t="s">
        <v>234</v>
      </c>
      <c r="BM25">
        <v>0.99416305299999996</v>
      </c>
      <c r="BP25" s="30" t="s">
        <v>928</v>
      </c>
      <c r="BQ25" s="14">
        <f>[1]!FechaTR($I$1,BP25)</f>
        <v>45749</v>
      </c>
      <c r="BR25" s="16">
        <f t="shared" si="4"/>
        <v>45749</v>
      </c>
      <c r="BS25" s="17">
        <f t="shared" si="14"/>
        <v>0.99416305299999996</v>
      </c>
      <c r="BV25" t="s">
        <v>489</v>
      </c>
      <c r="BW25" t="s">
        <v>237</v>
      </c>
      <c r="BX25">
        <v>0.146458</v>
      </c>
      <c r="CA25" s="30" t="s">
        <v>928</v>
      </c>
      <c r="CB25" s="14">
        <f>[1]!FechaTR($I$1,CA25)</f>
        <v>45749</v>
      </c>
      <c r="CC25" s="16">
        <f t="shared" si="5"/>
        <v>45749</v>
      </c>
      <c r="CD25" s="17">
        <f t="shared" si="15"/>
        <v>0.146458</v>
      </c>
      <c r="CG25" t="s">
        <v>593</v>
      </c>
      <c r="CH25" t="s">
        <v>234</v>
      </c>
      <c r="CI25">
        <v>0.994289541</v>
      </c>
      <c r="CL25" s="30" t="s">
        <v>928</v>
      </c>
      <c r="CM25" s="14">
        <f>[1]!FechaTR($I$1,CL25)</f>
        <v>45749</v>
      </c>
      <c r="CN25" s="16">
        <f t="shared" si="6"/>
        <v>45749</v>
      </c>
      <c r="CO25" s="17">
        <f t="shared" si="16"/>
        <v>0.994289541</v>
      </c>
      <c r="CR25" t="s">
        <v>593</v>
      </c>
      <c r="CS25" t="s">
        <v>237</v>
      </c>
      <c r="CT25">
        <v>0.14327300000000001</v>
      </c>
      <c r="CW25" s="30" t="s">
        <v>928</v>
      </c>
      <c r="CX25" s="14">
        <f>[1]!FechaTR($I$1,CW25)</f>
        <v>45749</v>
      </c>
      <c r="CY25" s="16">
        <f t="shared" si="7"/>
        <v>45749</v>
      </c>
      <c r="CZ25" s="17">
        <f t="shared" si="17"/>
        <v>0.14327300000000001</v>
      </c>
      <c r="DC25" t="s">
        <v>828</v>
      </c>
      <c r="DD25" t="s">
        <v>234</v>
      </c>
      <c r="DE25">
        <v>1.001201952</v>
      </c>
      <c r="DH25" s="30" t="s">
        <v>928</v>
      </c>
      <c r="DI25" s="14">
        <f>[1]!FechaTR($I$1,DH25)</f>
        <v>45749</v>
      </c>
      <c r="DJ25" s="16">
        <f t="shared" si="8"/>
        <v>45749</v>
      </c>
      <c r="DK25" s="17">
        <f t="shared" si="19"/>
        <v>1.001201952</v>
      </c>
      <c r="DN25" t="s">
        <v>828</v>
      </c>
      <c r="DO25" t="s">
        <v>237</v>
      </c>
      <c r="DP25">
        <v>-3.0026000000000001E-2</v>
      </c>
      <c r="DS25" s="30" t="s">
        <v>928</v>
      </c>
      <c r="DT25" s="14">
        <f>[1]!FechaTR($I$1,DS25)</f>
        <v>45749</v>
      </c>
      <c r="DU25" s="16">
        <f t="shared" si="9"/>
        <v>45749</v>
      </c>
      <c r="DV25" s="17">
        <f t="shared" si="18"/>
        <v>-3.0026000000000001E-2</v>
      </c>
    </row>
    <row r="26" spans="1:126" x14ac:dyDescent="0.25">
      <c r="A26" s="11"/>
      <c r="B26" s="13" t="s">
        <v>539</v>
      </c>
      <c r="C26" s="11">
        <v>-1.4230999999999999E-2</v>
      </c>
      <c r="D26" s="11">
        <f>+[1]!FechaTR($B$2,$A26)</f>
        <v>0</v>
      </c>
      <c r="E26" s="13" t="s">
        <v>433</v>
      </c>
      <c r="F26" s="11">
        <f>+[1]!FechaTR($B$2,$A26)</f>
        <v>0</v>
      </c>
      <c r="G26" s="11"/>
      <c r="H26" s="13" t="s">
        <v>486</v>
      </c>
      <c r="I26" s="11">
        <v>0.147924</v>
      </c>
      <c r="J26" s="11">
        <f>+[1]!FechaTR($B$2,$A26)</f>
        <v>0</v>
      </c>
      <c r="K26" s="13" t="s">
        <v>590</v>
      </c>
      <c r="L26" s="11">
        <v>1.4389000000000001</v>
      </c>
      <c r="M26" s="11"/>
      <c r="N26" s="13" t="s">
        <v>825</v>
      </c>
      <c r="O26" s="11">
        <v>-3.5603999999999997E-2</v>
      </c>
      <c r="R26" t="s">
        <v>543</v>
      </c>
      <c r="S26" t="s">
        <v>234</v>
      </c>
      <c r="T26">
        <v>0.99999359700000001</v>
      </c>
      <c r="W26" s="30" t="s">
        <v>929</v>
      </c>
      <c r="X26" s="14">
        <f>[1]!FechaTR($I$1,W26)</f>
        <v>45840</v>
      </c>
      <c r="Y26" s="16">
        <f t="shared" si="0"/>
        <v>45840</v>
      </c>
      <c r="Z26" s="17">
        <f t="shared" si="10"/>
        <v>0.99999359700000001</v>
      </c>
      <c r="AC26" t="s">
        <v>543</v>
      </c>
      <c r="AD26" t="s">
        <v>237</v>
      </c>
      <c r="AE26" s="113">
        <v>1.5100000000000001E-4</v>
      </c>
      <c r="AH26" s="30" t="s">
        <v>929</v>
      </c>
      <c r="AI26" s="14">
        <f>[1]!FechaTR($I$1,AH26)</f>
        <v>45840</v>
      </c>
      <c r="AJ26" s="16">
        <f t="shared" si="1"/>
        <v>45840</v>
      </c>
      <c r="AK26" s="17">
        <f t="shared" si="11"/>
        <v>1.5100000000000001E-4</v>
      </c>
      <c r="AN26" s="6"/>
      <c r="AO26" t="s">
        <v>437</v>
      </c>
      <c r="AP26" t="s">
        <v>234</v>
      </c>
      <c r="AQ26" s="113">
        <v>0.99762287100000002</v>
      </c>
      <c r="AT26" s="30" t="s">
        <v>929</v>
      </c>
      <c r="AU26" s="14">
        <f>[1]!FechaTR($I$1,AT26)</f>
        <v>45840</v>
      </c>
      <c r="AV26" s="16">
        <f t="shared" si="2"/>
        <v>45840</v>
      </c>
      <c r="AW26" s="17">
        <f t="shared" si="12"/>
        <v>0.99762287100000002</v>
      </c>
      <c r="AZ26" t="s">
        <v>437</v>
      </c>
      <c r="BA26" t="s">
        <v>237</v>
      </c>
      <c r="BB26">
        <v>5.6059999999999999E-2</v>
      </c>
      <c r="BE26" s="30" t="s">
        <v>929</v>
      </c>
      <c r="BF26" s="14">
        <f>[1]!FechaTR($I$1,BE26)</f>
        <v>45840</v>
      </c>
      <c r="BG26" s="16">
        <f t="shared" si="3"/>
        <v>45840</v>
      </c>
      <c r="BH26" s="17">
        <f t="shared" si="13"/>
        <v>5.6059999999999999E-2</v>
      </c>
      <c r="BK26" t="s">
        <v>490</v>
      </c>
      <c r="BL26" t="s">
        <v>234</v>
      </c>
      <c r="BM26">
        <v>0.993298766</v>
      </c>
      <c r="BP26" s="30" t="s">
        <v>929</v>
      </c>
      <c r="BQ26" s="14">
        <f>[1]!FechaTR($I$1,BP26)</f>
        <v>45840</v>
      </c>
      <c r="BR26" s="16">
        <f t="shared" si="4"/>
        <v>45840</v>
      </c>
      <c r="BS26" s="17">
        <f t="shared" si="14"/>
        <v>0.993298766</v>
      </c>
      <c r="BV26" t="s">
        <v>490</v>
      </c>
      <c r="BW26" t="s">
        <v>237</v>
      </c>
      <c r="BX26">
        <v>0.15845999999999999</v>
      </c>
      <c r="CA26" s="30" t="s">
        <v>929</v>
      </c>
      <c r="CB26" s="14">
        <f>[1]!FechaTR($I$1,CA26)</f>
        <v>45840</v>
      </c>
      <c r="CC26" s="16">
        <f t="shared" si="5"/>
        <v>45840</v>
      </c>
      <c r="CD26" s="17">
        <f t="shared" si="15"/>
        <v>0.15845999999999999</v>
      </c>
      <c r="CG26" t="s">
        <v>594</v>
      </c>
      <c r="CH26" t="s">
        <v>234</v>
      </c>
      <c r="CI26">
        <v>0.99340251800000001</v>
      </c>
      <c r="CL26" s="30" t="s">
        <v>929</v>
      </c>
      <c r="CM26" s="14">
        <f>[1]!FechaTR($I$1,CL26)</f>
        <v>45840</v>
      </c>
      <c r="CN26" s="16">
        <f t="shared" si="6"/>
        <v>45840</v>
      </c>
      <c r="CO26" s="17">
        <f t="shared" si="16"/>
        <v>0.99340251800000001</v>
      </c>
      <c r="CR26" t="s">
        <v>594</v>
      </c>
      <c r="CS26" t="s">
        <v>237</v>
      </c>
      <c r="CT26">
        <v>0.155996</v>
      </c>
      <c r="CW26" s="30" t="s">
        <v>929</v>
      </c>
      <c r="CX26" s="14">
        <f>[1]!FechaTR($I$1,CW26)</f>
        <v>45840</v>
      </c>
      <c r="CY26" s="16">
        <f t="shared" si="7"/>
        <v>45840</v>
      </c>
      <c r="CZ26" s="17">
        <f t="shared" si="17"/>
        <v>0.155996</v>
      </c>
      <c r="DC26" t="s">
        <v>829</v>
      </c>
      <c r="DD26" t="s">
        <v>234</v>
      </c>
      <c r="DE26">
        <v>1.001033506</v>
      </c>
      <c r="DH26" s="30" t="s">
        <v>929</v>
      </c>
      <c r="DI26" s="14">
        <f>[1]!FechaTR($I$1,DH26)</f>
        <v>45840</v>
      </c>
      <c r="DJ26" s="16">
        <f t="shared" si="8"/>
        <v>45840</v>
      </c>
      <c r="DK26" s="17">
        <f t="shared" si="19"/>
        <v>1.001033506</v>
      </c>
      <c r="DN26" t="s">
        <v>829</v>
      </c>
      <c r="DO26" t="s">
        <v>237</v>
      </c>
      <c r="DP26">
        <v>-2.4322E-2</v>
      </c>
      <c r="DS26" s="30" t="s">
        <v>929</v>
      </c>
      <c r="DT26" s="14">
        <f>[1]!FechaTR($I$1,DS26)</f>
        <v>45840</v>
      </c>
      <c r="DU26" s="16">
        <f t="shared" si="9"/>
        <v>45840</v>
      </c>
      <c r="DV26" s="17">
        <f t="shared" si="18"/>
        <v>-2.4322E-2</v>
      </c>
    </row>
    <row r="27" spans="1:126" x14ac:dyDescent="0.25">
      <c r="A27" s="11"/>
      <c r="B27" s="13" t="s">
        <v>540</v>
      </c>
      <c r="C27" s="11">
        <v>-3.5260000000000001E-3</v>
      </c>
      <c r="D27" s="11">
        <f>+[1]!FechaTR($B$2,$A27)</f>
        <v>0</v>
      </c>
      <c r="E27" s="13" t="s">
        <v>434</v>
      </c>
      <c r="F27" s="11">
        <f>+[1]!FechaTR($B$2,$A27)</f>
        <v>0</v>
      </c>
      <c r="G27" s="11"/>
      <c r="H27" s="13" t="s">
        <v>487</v>
      </c>
      <c r="I27" s="11">
        <v>0.16356999999999999</v>
      </c>
      <c r="J27" s="11">
        <f>+[1]!FechaTR($B$2,$A27)</f>
        <v>0</v>
      </c>
      <c r="K27" s="13" t="s">
        <v>591</v>
      </c>
      <c r="L27" s="11">
        <v>1.5349000000000002</v>
      </c>
      <c r="M27" s="11"/>
      <c r="N27" s="13" t="s">
        <v>826</v>
      </c>
      <c r="O27" s="11">
        <v>-2.7224999999999999E-2</v>
      </c>
      <c r="R27" t="s">
        <v>544</v>
      </c>
      <c r="S27" t="s">
        <v>234</v>
      </c>
      <c r="T27">
        <v>0.99965866000000003</v>
      </c>
      <c r="W27" s="30" t="s">
        <v>930</v>
      </c>
      <c r="X27" s="14">
        <f>[1]!FechaTR($I$1,W27)</f>
        <v>45932</v>
      </c>
      <c r="Y27" s="16">
        <f t="shared" si="0"/>
        <v>45932</v>
      </c>
      <c r="Z27" s="17">
        <f t="shared" si="10"/>
        <v>0.99965866000000003</v>
      </c>
      <c r="AC27" t="s">
        <v>544</v>
      </c>
      <c r="AD27" t="s">
        <v>237</v>
      </c>
      <c r="AE27" s="113">
        <v>7.5940000000000001E-3</v>
      </c>
      <c r="AH27" s="30" t="s">
        <v>930</v>
      </c>
      <c r="AI27" s="14">
        <f>[1]!FechaTR($I$1,AH27)</f>
        <v>45932</v>
      </c>
      <c r="AJ27" s="16">
        <f t="shared" si="1"/>
        <v>45932</v>
      </c>
      <c r="AK27" s="17">
        <f t="shared" si="11"/>
        <v>7.5940000000000001E-3</v>
      </c>
      <c r="AN27" s="6"/>
      <c r="AO27" t="s">
        <v>438</v>
      </c>
      <c r="AP27" t="s">
        <v>234</v>
      </c>
      <c r="AQ27" s="113">
        <v>0.99711899699999995</v>
      </c>
      <c r="AT27" s="30" t="s">
        <v>930</v>
      </c>
      <c r="AU27" s="14">
        <f>[1]!FechaTR($I$1,AT27)</f>
        <v>45932</v>
      </c>
      <c r="AV27" s="16">
        <f t="shared" si="2"/>
        <v>45932</v>
      </c>
      <c r="AW27" s="17">
        <f t="shared" si="12"/>
        <v>0.99711899699999995</v>
      </c>
      <c r="AZ27" t="s">
        <v>438</v>
      </c>
      <c r="BA27" t="s">
        <v>237</v>
      </c>
      <c r="BB27">
        <v>6.4194000000000001E-2</v>
      </c>
      <c r="BE27" s="30" t="s">
        <v>930</v>
      </c>
      <c r="BF27" s="14">
        <f>[1]!FechaTR($I$1,BE27)</f>
        <v>45932</v>
      </c>
      <c r="BG27" s="16">
        <f t="shared" si="3"/>
        <v>45932</v>
      </c>
      <c r="BH27" s="17">
        <f t="shared" si="13"/>
        <v>6.4194000000000001E-2</v>
      </c>
      <c r="BK27" t="s">
        <v>491</v>
      </c>
      <c r="BL27" t="s">
        <v>234</v>
      </c>
      <c r="BM27">
        <v>0.99238975900000004</v>
      </c>
      <c r="BP27" s="30" t="s">
        <v>930</v>
      </c>
      <c r="BQ27" s="14">
        <f>[1]!FechaTR($I$1,BP27)</f>
        <v>45932</v>
      </c>
      <c r="BR27" s="16">
        <f t="shared" si="4"/>
        <v>45932</v>
      </c>
      <c r="BS27" s="17">
        <f t="shared" si="14"/>
        <v>0.99238975900000004</v>
      </c>
      <c r="BV27" t="s">
        <v>491</v>
      </c>
      <c r="BW27" t="s">
        <v>237</v>
      </c>
      <c r="BX27">
        <v>0.17006299999999999</v>
      </c>
      <c r="CA27" s="30" t="s">
        <v>930</v>
      </c>
      <c r="CB27" s="14">
        <f>[1]!FechaTR($I$1,CA27)</f>
        <v>45932</v>
      </c>
      <c r="CC27" s="16">
        <f t="shared" si="5"/>
        <v>45932</v>
      </c>
      <c r="CD27" s="17">
        <f t="shared" si="15"/>
        <v>0.17006299999999999</v>
      </c>
      <c r="CG27" t="s">
        <v>595</v>
      </c>
      <c r="CH27" t="s">
        <v>234</v>
      </c>
      <c r="CI27">
        <v>0.99247316799999996</v>
      </c>
      <c r="CL27" s="30" t="s">
        <v>930</v>
      </c>
      <c r="CM27" s="14">
        <f>[1]!FechaTR($I$1,CL27)</f>
        <v>45932</v>
      </c>
      <c r="CN27" s="16">
        <f t="shared" si="6"/>
        <v>45932</v>
      </c>
      <c r="CO27" s="17">
        <f t="shared" si="16"/>
        <v>0.99247316799999996</v>
      </c>
      <c r="CR27" t="s">
        <v>595</v>
      </c>
      <c r="CS27" t="s">
        <v>237</v>
      </c>
      <c r="CT27">
        <v>0.16819000000000001</v>
      </c>
      <c r="CW27" s="30" t="s">
        <v>930</v>
      </c>
      <c r="CX27" s="14">
        <f>[1]!FechaTR($I$1,CW27)</f>
        <v>45932</v>
      </c>
      <c r="CY27" s="16">
        <f t="shared" si="7"/>
        <v>45932</v>
      </c>
      <c r="CZ27" s="17">
        <f t="shared" si="17"/>
        <v>0.16819000000000001</v>
      </c>
      <c r="DC27" t="s">
        <v>830</v>
      </c>
      <c r="DD27" t="s">
        <v>234</v>
      </c>
      <c r="DE27">
        <v>1.000837916</v>
      </c>
      <c r="DH27" s="30" t="s">
        <v>930</v>
      </c>
      <c r="DI27" s="14">
        <f>[1]!FechaTR($I$1,DH27)</f>
        <v>45932</v>
      </c>
      <c r="DJ27" s="16">
        <f t="shared" si="8"/>
        <v>45932</v>
      </c>
      <c r="DK27" s="17">
        <f t="shared" si="19"/>
        <v>1.000837916</v>
      </c>
      <c r="DN27" t="s">
        <v>830</v>
      </c>
      <c r="DO27" t="s">
        <v>237</v>
      </c>
      <c r="DP27">
        <v>-1.8627999999999999E-2</v>
      </c>
      <c r="DS27" s="30" t="s">
        <v>930</v>
      </c>
      <c r="DT27" s="14">
        <f>[1]!FechaTR($I$1,DS27)</f>
        <v>45932</v>
      </c>
      <c r="DU27" s="16">
        <f t="shared" si="9"/>
        <v>45932</v>
      </c>
      <c r="DV27" s="17">
        <f t="shared" si="18"/>
        <v>-1.8627999999999999E-2</v>
      </c>
    </row>
    <row r="28" spans="1:126" x14ac:dyDescent="0.25">
      <c r="A28" s="11"/>
      <c r="B28" s="13" t="s">
        <v>541</v>
      </c>
      <c r="C28" s="11">
        <v>7.7149999999999996E-3</v>
      </c>
      <c r="D28" s="11">
        <f>+[1]!FechaTR($B$2,$A28)</f>
        <v>0</v>
      </c>
      <c r="E28" s="13" t="s">
        <v>435</v>
      </c>
      <c r="F28" s="11">
        <f>+[1]!FechaTR($B$2,$A28)</f>
        <v>0</v>
      </c>
      <c r="G28" s="11"/>
      <c r="H28" s="13" t="s">
        <v>488</v>
      </c>
      <c r="I28" s="11">
        <v>0.17917999999999998</v>
      </c>
      <c r="J28" s="11">
        <f>+[1]!FechaTR($B$2,$A28)</f>
        <v>0</v>
      </c>
      <c r="K28" s="13" t="s">
        <v>592</v>
      </c>
      <c r="L28" s="11">
        <v>1.6237000000000001</v>
      </c>
      <c r="M28" s="11"/>
      <c r="N28" s="13" t="s">
        <v>827</v>
      </c>
      <c r="O28" s="11">
        <v>-1.7721999999999998E-2</v>
      </c>
      <c r="R28" t="s">
        <v>545</v>
      </c>
      <c r="S28" t="s">
        <v>234</v>
      </c>
      <c r="T28">
        <v>0.99927325</v>
      </c>
      <c r="W28" s="30" t="s">
        <v>931</v>
      </c>
      <c r="X28" s="14">
        <f>[1]!FechaTR($I$1,W28)</f>
        <v>46024</v>
      </c>
      <c r="Y28" s="16">
        <f t="shared" si="0"/>
        <v>46024</v>
      </c>
      <c r="Z28" s="17">
        <f t="shared" si="10"/>
        <v>0.99927325</v>
      </c>
      <c r="AC28" t="s">
        <v>545</v>
      </c>
      <c r="AD28" t="s">
        <v>237</v>
      </c>
      <c r="AE28" s="113">
        <v>1.5313E-2</v>
      </c>
      <c r="AH28" s="30" t="s">
        <v>931</v>
      </c>
      <c r="AI28" s="14">
        <f>[1]!FechaTR($I$1,AH28)</f>
        <v>46024</v>
      </c>
      <c r="AJ28" s="16">
        <f t="shared" si="1"/>
        <v>46024</v>
      </c>
      <c r="AK28" s="17">
        <f t="shared" si="11"/>
        <v>1.5313E-2</v>
      </c>
      <c r="AN28" s="6"/>
      <c r="AO28" t="s">
        <v>439</v>
      </c>
      <c r="AP28" t="s">
        <v>234</v>
      </c>
      <c r="AQ28" s="113">
        <v>0.99656089699999995</v>
      </c>
      <c r="AT28" s="30" t="s">
        <v>931</v>
      </c>
      <c r="AU28" s="14">
        <f>[1]!FechaTR($I$1,AT28)</f>
        <v>46024</v>
      </c>
      <c r="AV28" s="16">
        <f t="shared" si="2"/>
        <v>46024</v>
      </c>
      <c r="AW28" s="17">
        <f t="shared" si="12"/>
        <v>0.99656089699999995</v>
      </c>
      <c r="AZ28" t="s">
        <v>439</v>
      </c>
      <c r="BA28" t="s">
        <v>237</v>
      </c>
      <c r="BB28">
        <v>7.2584999999999997E-2</v>
      </c>
      <c r="BE28" s="30" t="s">
        <v>931</v>
      </c>
      <c r="BF28" s="14">
        <f>[1]!FechaTR($I$1,BE28)</f>
        <v>46024</v>
      </c>
      <c r="BG28" s="16">
        <f t="shared" si="3"/>
        <v>46024</v>
      </c>
      <c r="BH28" s="17">
        <f t="shared" si="13"/>
        <v>7.2584999999999997E-2</v>
      </c>
      <c r="BK28" t="s">
        <v>492</v>
      </c>
      <c r="BL28" t="s">
        <v>234</v>
      </c>
      <c r="BM28">
        <v>0.99142905199999998</v>
      </c>
      <c r="BP28" s="30" t="s">
        <v>931</v>
      </c>
      <c r="BQ28" s="14">
        <f>[1]!FechaTR($I$1,BP28)</f>
        <v>46024</v>
      </c>
      <c r="BR28" s="16">
        <f t="shared" si="4"/>
        <v>46024</v>
      </c>
      <c r="BS28" s="17">
        <f t="shared" si="14"/>
        <v>0.99142905199999998</v>
      </c>
      <c r="BV28" t="s">
        <v>492</v>
      </c>
      <c r="BW28" t="s">
        <v>237</v>
      </c>
      <c r="BX28">
        <v>0.18146200000000001</v>
      </c>
      <c r="CA28" s="30" t="s">
        <v>931</v>
      </c>
      <c r="CB28" s="14">
        <f>[1]!FechaTR($I$1,CA28)</f>
        <v>46024</v>
      </c>
      <c r="CC28" s="16">
        <f t="shared" si="5"/>
        <v>46024</v>
      </c>
      <c r="CD28" s="17">
        <f t="shared" si="15"/>
        <v>0.18146200000000001</v>
      </c>
      <c r="CG28" t="s">
        <v>596</v>
      </c>
      <c r="CH28" t="s">
        <v>234</v>
      </c>
      <c r="CI28">
        <v>0.991493073</v>
      </c>
      <c r="CL28" s="30" t="s">
        <v>931</v>
      </c>
      <c r="CM28" s="14">
        <f>[1]!FechaTR($I$1,CL28)</f>
        <v>46024</v>
      </c>
      <c r="CN28" s="16">
        <f t="shared" si="6"/>
        <v>46024</v>
      </c>
      <c r="CO28" s="17">
        <f t="shared" si="16"/>
        <v>0.991493073</v>
      </c>
      <c r="CR28" t="s">
        <v>596</v>
      </c>
      <c r="CS28" t="s">
        <v>237</v>
      </c>
      <c r="CT28">
        <v>0.18009900000000001</v>
      </c>
      <c r="CW28" s="30" t="s">
        <v>931</v>
      </c>
      <c r="CX28" s="14">
        <f>[1]!FechaTR($I$1,CW28)</f>
        <v>46024</v>
      </c>
      <c r="CY28" s="16">
        <f t="shared" si="7"/>
        <v>46024</v>
      </c>
      <c r="CZ28" s="17">
        <f t="shared" si="17"/>
        <v>0.18009900000000001</v>
      </c>
      <c r="DC28" t="s">
        <v>831</v>
      </c>
      <c r="DD28" t="s">
        <v>234</v>
      </c>
      <c r="DE28">
        <v>1.000598318</v>
      </c>
      <c r="DH28" s="30" t="s">
        <v>931</v>
      </c>
      <c r="DI28" s="14">
        <f>[1]!FechaTR($I$1,DH28)</f>
        <v>46024</v>
      </c>
      <c r="DJ28" s="16">
        <f t="shared" si="8"/>
        <v>46024</v>
      </c>
      <c r="DK28" s="17">
        <f t="shared" si="19"/>
        <v>1.000598318</v>
      </c>
      <c r="DN28" t="s">
        <v>831</v>
      </c>
      <c r="DO28" t="s">
        <v>237</v>
      </c>
      <c r="DP28">
        <v>-1.2597000000000001E-2</v>
      </c>
      <c r="DS28" s="30" t="s">
        <v>931</v>
      </c>
      <c r="DT28" s="14">
        <f>[1]!FechaTR($I$1,DS28)</f>
        <v>46024</v>
      </c>
      <c r="DU28" s="16">
        <f t="shared" si="9"/>
        <v>46024</v>
      </c>
      <c r="DV28" s="17">
        <f t="shared" si="18"/>
        <v>-1.2597000000000001E-2</v>
      </c>
    </row>
    <row r="29" spans="1:126" x14ac:dyDescent="0.25">
      <c r="A29" s="11"/>
      <c r="B29" s="13" t="s">
        <v>542</v>
      </c>
      <c r="C29" s="11">
        <v>1.9087E-2</v>
      </c>
      <c r="D29" s="11">
        <f>+[1]!FechaTR($B$2,$A29)</f>
        <v>0</v>
      </c>
      <c r="E29" s="13" t="s">
        <v>436</v>
      </c>
      <c r="F29" s="11">
        <f>+[1]!FechaTR($B$2,$A29)</f>
        <v>0</v>
      </c>
      <c r="G29" s="11"/>
      <c r="H29" s="13" t="s">
        <v>489</v>
      </c>
      <c r="I29" s="11">
        <v>0.194603</v>
      </c>
      <c r="J29" s="11">
        <f>+[1]!FechaTR($B$2,$A29)</f>
        <v>0</v>
      </c>
      <c r="K29" s="13" t="s">
        <v>593</v>
      </c>
      <c r="L29" s="11">
        <v>1.7097</v>
      </c>
      <c r="M29" s="11"/>
      <c r="N29" s="13" t="s">
        <v>828</v>
      </c>
      <c r="O29" s="11">
        <v>-7.2809999999999993E-3</v>
      </c>
      <c r="R29" t="s">
        <v>546</v>
      </c>
      <c r="S29" t="s">
        <v>234</v>
      </c>
      <c r="T29">
        <v>0.99884426199999998</v>
      </c>
      <c r="W29" s="30" t="s">
        <v>932</v>
      </c>
      <c r="X29" s="14">
        <f>[1]!FechaTR($I$1,W29)</f>
        <v>46114</v>
      </c>
      <c r="Y29" s="16">
        <f t="shared" si="0"/>
        <v>46114</v>
      </c>
      <c r="Z29" s="17">
        <f t="shared" si="10"/>
        <v>0.99884426199999998</v>
      </c>
      <c r="AC29" t="s">
        <v>546</v>
      </c>
      <c r="AD29" t="s">
        <v>237</v>
      </c>
      <c r="AE29" s="113">
        <v>2.3130999999999999E-2</v>
      </c>
      <c r="AH29" s="30" t="s">
        <v>932</v>
      </c>
      <c r="AI29" s="14">
        <f>[1]!FechaTR($I$1,AH29)</f>
        <v>46114</v>
      </c>
      <c r="AJ29" s="16">
        <f t="shared" si="1"/>
        <v>46114</v>
      </c>
      <c r="AK29" s="17">
        <f t="shared" si="11"/>
        <v>2.3130999999999999E-2</v>
      </c>
      <c r="AN29" s="6"/>
      <c r="AO29" t="s">
        <v>440</v>
      </c>
      <c r="AP29" t="s">
        <v>234</v>
      </c>
      <c r="AQ29" s="113">
        <v>0.995949631</v>
      </c>
      <c r="AT29" s="30" t="s">
        <v>932</v>
      </c>
      <c r="AU29" s="14">
        <f>[1]!FechaTR($I$1,AT29)</f>
        <v>46114</v>
      </c>
      <c r="AV29" s="16">
        <f t="shared" si="2"/>
        <v>46114</v>
      </c>
      <c r="AW29" s="17">
        <f t="shared" si="12"/>
        <v>0.995949631</v>
      </c>
      <c r="AZ29" t="s">
        <v>440</v>
      </c>
      <c r="BA29" t="s">
        <v>237</v>
      </c>
      <c r="BB29">
        <v>8.1204999999999999E-2</v>
      </c>
      <c r="BE29" s="30" t="s">
        <v>932</v>
      </c>
      <c r="BF29" s="14">
        <f>[1]!FechaTR($I$1,BE29)</f>
        <v>46114</v>
      </c>
      <c r="BG29" s="16">
        <f t="shared" si="3"/>
        <v>46114</v>
      </c>
      <c r="BH29" s="17">
        <f t="shared" si="13"/>
        <v>8.1204999999999999E-2</v>
      </c>
      <c r="BK29" t="s">
        <v>493</v>
      </c>
      <c r="BL29" t="s">
        <v>234</v>
      </c>
      <c r="BM29">
        <v>0.99042051799999997</v>
      </c>
      <c r="BP29" s="30" t="s">
        <v>932</v>
      </c>
      <c r="BQ29" s="14">
        <f>[1]!FechaTR($I$1,BP29)</f>
        <v>46114</v>
      </c>
      <c r="BR29" s="16">
        <f t="shared" si="4"/>
        <v>46114</v>
      </c>
      <c r="BS29" s="17">
        <f t="shared" si="14"/>
        <v>0.99042051799999997</v>
      </c>
      <c r="BV29" t="s">
        <v>493</v>
      </c>
      <c r="BW29" t="s">
        <v>237</v>
      </c>
      <c r="BX29">
        <v>0.19269900000000001</v>
      </c>
      <c r="CA29" s="30" t="s">
        <v>932</v>
      </c>
      <c r="CB29" s="14">
        <f>[1]!FechaTR($I$1,CA29)</f>
        <v>46114</v>
      </c>
      <c r="CC29" s="16">
        <f t="shared" si="5"/>
        <v>46114</v>
      </c>
      <c r="CD29" s="17">
        <f t="shared" si="15"/>
        <v>0.19269900000000001</v>
      </c>
      <c r="CG29" t="s">
        <v>597</v>
      </c>
      <c r="CH29" t="s">
        <v>234</v>
      </c>
      <c r="CI29">
        <v>0.99046478999999998</v>
      </c>
      <c r="CL29" s="30" t="s">
        <v>932</v>
      </c>
      <c r="CM29" s="14">
        <f>[1]!FechaTR($I$1,CL29)</f>
        <v>46114</v>
      </c>
      <c r="CN29" s="16">
        <f t="shared" si="6"/>
        <v>46114</v>
      </c>
      <c r="CO29" s="17">
        <f t="shared" si="16"/>
        <v>0.99046478999999998</v>
      </c>
      <c r="CR29" t="s">
        <v>597</v>
      </c>
      <c r="CS29" t="s">
        <v>237</v>
      </c>
      <c r="CT29">
        <v>0.191803</v>
      </c>
      <c r="CW29" s="30" t="s">
        <v>932</v>
      </c>
      <c r="CX29" s="14">
        <f>[1]!FechaTR($I$1,CW29)</f>
        <v>46114</v>
      </c>
      <c r="CY29" s="16">
        <f t="shared" si="7"/>
        <v>46114</v>
      </c>
      <c r="CZ29" s="17">
        <f t="shared" si="17"/>
        <v>0.191803</v>
      </c>
      <c r="DC29" t="s">
        <v>832</v>
      </c>
      <c r="DD29" t="s">
        <v>234</v>
      </c>
      <c r="DE29">
        <v>1.0003004049999999</v>
      </c>
      <c r="DH29" s="30" t="s">
        <v>932</v>
      </c>
      <c r="DI29" s="14">
        <f>[1]!FechaTR($I$1,DH29)</f>
        <v>46114</v>
      </c>
      <c r="DJ29" s="16">
        <f t="shared" si="8"/>
        <v>46114</v>
      </c>
      <c r="DK29" s="17">
        <f t="shared" si="19"/>
        <v>1.0003004049999999</v>
      </c>
      <c r="DN29" t="s">
        <v>832</v>
      </c>
      <c r="DO29" t="s">
        <v>237</v>
      </c>
      <c r="DP29">
        <v>-6.0070000000000002E-3</v>
      </c>
      <c r="DS29" s="30" t="s">
        <v>932</v>
      </c>
      <c r="DT29" s="14">
        <f>[1]!FechaTR($I$1,DS29)</f>
        <v>46114</v>
      </c>
      <c r="DU29" s="16">
        <f t="shared" si="9"/>
        <v>46114</v>
      </c>
      <c r="DV29" s="17">
        <f t="shared" si="18"/>
        <v>-6.0070000000000002E-3</v>
      </c>
    </row>
    <row r="30" spans="1:126" x14ac:dyDescent="0.25">
      <c r="A30" s="11"/>
      <c r="B30" s="13" t="s">
        <v>543</v>
      </c>
      <c r="C30" s="11">
        <v>2.9349E-2</v>
      </c>
      <c r="D30" s="11">
        <f>+[1]!FechaTR($B$2,$A30)</f>
        <v>0</v>
      </c>
      <c r="E30" s="13" t="s">
        <v>437</v>
      </c>
      <c r="F30" s="11">
        <f>+[1]!FechaTR($B$2,$A30)</f>
        <v>0</v>
      </c>
      <c r="G30" s="11"/>
      <c r="H30" s="13" t="s">
        <v>490</v>
      </c>
      <c r="I30" s="11">
        <v>0.208421</v>
      </c>
      <c r="J30" s="11">
        <f>+[1]!FechaTR($B$2,$A30)</f>
        <v>0</v>
      </c>
      <c r="K30" s="13" t="s">
        <v>594</v>
      </c>
      <c r="L30" s="11">
        <v>1.7919</v>
      </c>
      <c r="M30" s="11"/>
      <c r="N30" s="13" t="s">
        <v>829</v>
      </c>
      <c r="O30" s="11">
        <v>2.9219999999999997E-3</v>
      </c>
      <c r="R30" t="s">
        <v>547</v>
      </c>
      <c r="S30" t="s">
        <v>234</v>
      </c>
      <c r="T30">
        <v>0.99838447100000005</v>
      </c>
      <c r="W30" s="30" t="s">
        <v>933</v>
      </c>
      <c r="X30" s="14">
        <f>[1]!FechaTR($I$1,W30)</f>
        <v>46205</v>
      </c>
      <c r="Y30" s="16">
        <f t="shared" si="0"/>
        <v>46205</v>
      </c>
      <c r="Z30" s="17">
        <f t="shared" si="10"/>
        <v>0.99838447100000005</v>
      </c>
      <c r="AC30" t="s">
        <v>547</v>
      </c>
      <c r="AD30" t="s">
        <v>237</v>
      </c>
      <c r="AE30" s="113">
        <v>3.0821999999999999E-2</v>
      </c>
      <c r="AH30" s="30" t="s">
        <v>933</v>
      </c>
      <c r="AI30" s="14">
        <f>[1]!FechaTR($I$1,AH30)</f>
        <v>46205</v>
      </c>
      <c r="AJ30" s="16">
        <f t="shared" si="1"/>
        <v>46205</v>
      </c>
      <c r="AK30" s="17">
        <f t="shared" si="11"/>
        <v>3.0821999999999999E-2</v>
      </c>
      <c r="AN30" s="6"/>
      <c r="AO30" t="s">
        <v>441</v>
      </c>
      <c r="AP30" t="s">
        <v>234</v>
      </c>
      <c r="AQ30" s="113">
        <v>0.99529718499999997</v>
      </c>
      <c r="AT30" s="30" t="s">
        <v>933</v>
      </c>
      <c r="AU30" s="14">
        <f>[1]!FechaTR($I$1,AT30)</f>
        <v>46205</v>
      </c>
      <c r="AV30" s="16">
        <f t="shared" si="2"/>
        <v>46205</v>
      </c>
      <c r="AW30" s="17">
        <f t="shared" si="12"/>
        <v>0.99529718499999997</v>
      </c>
      <c r="AZ30" t="s">
        <v>441</v>
      </c>
      <c r="BA30" t="s">
        <v>237</v>
      </c>
      <c r="BB30">
        <v>8.9887999999999996E-2</v>
      </c>
      <c r="BE30" s="30" t="s">
        <v>933</v>
      </c>
      <c r="BF30" s="14">
        <f>[1]!FechaTR($I$1,BE30)</f>
        <v>46205</v>
      </c>
      <c r="BG30" s="16">
        <f t="shared" si="3"/>
        <v>46205</v>
      </c>
      <c r="BH30" s="17">
        <f t="shared" si="13"/>
        <v>8.9887999999999996E-2</v>
      </c>
      <c r="BK30" t="s">
        <v>494</v>
      </c>
      <c r="BL30" t="s">
        <v>234</v>
      </c>
      <c r="BM30">
        <v>0.98938290299999998</v>
      </c>
      <c r="BP30" s="30" t="s">
        <v>933</v>
      </c>
      <c r="BQ30" s="14">
        <f>[1]!FechaTR($I$1,BP30)</f>
        <v>46205</v>
      </c>
      <c r="BR30" s="16">
        <f t="shared" si="4"/>
        <v>46205</v>
      </c>
      <c r="BS30" s="17">
        <f t="shared" si="14"/>
        <v>0.98938290299999998</v>
      </c>
      <c r="BV30" t="s">
        <v>494</v>
      </c>
      <c r="BW30" t="s">
        <v>237</v>
      </c>
      <c r="BX30">
        <v>0.203651</v>
      </c>
      <c r="CA30" s="30" t="s">
        <v>933</v>
      </c>
      <c r="CB30" s="14">
        <f>[1]!FechaTR($I$1,CA30)</f>
        <v>46205</v>
      </c>
      <c r="CC30" s="16">
        <f t="shared" si="5"/>
        <v>46205</v>
      </c>
      <c r="CD30" s="17">
        <f t="shared" si="15"/>
        <v>0.203651</v>
      </c>
      <c r="CG30" t="s">
        <v>598</v>
      </c>
      <c r="CH30" t="s">
        <v>234</v>
      </c>
      <c r="CI30">
        <v>0.989406801</v>
      </c>
      <c r="CL30" s="30" t="s">
        <v>933</v>
      </c>
      <c r="CM30" s="14">
        <f>[1]!FechaTR($I$1,CL30)</f>
        <v>46205</v>
      </c>
      <c r="CN30" s="16">
        <f t="shared" si="6"/>
        <v>46205</v>
      </c>
      <c r="CO30" s="17">
        <f t="shared" si="16"/>
        <v>0.989406801</v>
      </c>
      <c r="CR30" t="s">
        <v>598</v>
      </c>
      <c r="CS30" t="s">
        <v>237</v>
      </c>
      <c r="CT30">
        <v>0.20319000000000001</v>
      </c>
      <c r="CW30" s="30" t="s">
        <v>933</v>
      </c>
      <c r="CX30" s="14">
        <f>[1]!FechaTR($I$1,CW30)</f>
        <v>46205</v>
      </c>
      <c r="CY30" s="16">
        <f t="shared" si="7"/>
        <v>46205</v>
      </c>
      <c r="CZ30" s="17">
        <f t="shared" si="17"/>
        <v>0.20319000000000001</v>
      </c>
      <c r="DC30" t="s">
        <v>833</v>
      </c>
      <c r="DD30" t="s">
        <v>234</v>
      </c>
      <c r="DE30">
        <v>0.99994100200000002</v>
      </c>
      <c r="DH30" s="30" t="s">
        <v>933</v>
      </c>
      <c r="DI30" s="14">
        <f>[1]!FechaTR($I$1,DH30)</f>
        <v>46205</v>
      </c>
      <c r="DJ30" s="16">
        <f t="shared" si="8"/>
        <v>46205</v>
      </c>
      <c r="DK30" s="17">
        <f t="shared" si="19"/>
        <v>0.99994100200000002</v>
      </c>
      <c r="DN30" t="s">
        <v>833</v>
      </c>
      <c r="DO30" t="s">
        <v>237</v>
      </c>
      <c r="DP30">
        <v>1.1249999999999999E-3</v>
      </c>
      <c r="DS30" s="30" t="s">
        <v>933</v>
      </c>
      <c r="DT30" s="14">
        <f>[1]!FechaTR($I$1,DS30)</f>
        <v>46205</v>
      </c>
      <c r="DU30" s="16">
        <f t="shared" si="9"/>
        <v>46205</v>
      </c>
      <c r="DV30" s="17">
        <f t="shared" si="18"/>
        <v>1.1249999999999999E-3</v>
      </c>
    </row>
    <row r="31" spans="1:126" x14ac:dyDescent="0.25">
      <c r="A31" s="11"/>
      <c r="B31" s="13" t="s">
        <v>544</v>
      </c>
      <c r="C31" s="11">
        <v>3.9778000000000001E-2</v>
      </c>
      <c r="D31" s="11">
        <f>+[1]!FechaTR($B$2,$A31)</f>
        <v>0</v>
      </c>
      <c r="E31" s="13" t="s">
        <v>438</v>
      </c>
      <c r="F31" s="11">
        <f>+[1]!FechaTR($B$2,$A31)</f>
        <v>0</v>
      </c>
      <c r="G31" s="11"/>
      <c r="H31" s="13" t="s">
        <v>491</v>
      </c>
      <c r="I31" s="11">
        <v>0.222302</v>
      </c>
      <c r="J31" s="11">
        <f>+[1]!FechaTR($B$2,$A31)</f>
        <v>0</v>
      </c>
      <c r="K31" s="13" t="s">
        <v>595</v>
      </c>
      <c r="L31" s="11">
        <v>1.8688</v>
      </c>
      <c r="M31" s="11"/>
      <c r="N31" s="13" t="s">
        <v>830</v>
      </c>
      <c r="O31" s="11">
        <v>1.3703E-2</v>
      </c>
      <c r="R31" t="s">
        <v>548</v>
      </c>
      <c r="S31" t="s">
        <v>234</v>
      </c>
      <c r="T31">
        <v>0.99787589700000001</v>
      </c>
      <c r="W31" s="30" t="s">
        <v>934</v>
      </c>
      <c r="X31" s="14">
        <f>[1]!FechaTR($I$1,W31)</f>
        <v>46297</v>
      </c>
      <c r="Y31" s="16">
        <f t="shared" si="0"/>
        <v>46297</v>
      </c>
      <c r="Z31" s="17">
        <f t="shared" si="10"/>
        <v>0.99787589700000001</v>
      </c>
      <c r="AC31" t="s">
        <v>548</v>
      </c>
      <c r="AD31" t="s">
        <v>237</v>
      </c>
      <c r="AE31" s="113">
        <v>3.8698000000000003E-2</v>
      </c>
      <c r="AH31" s="30" t="s">
        <v>934</v>
      </c>
      <c r="AI31" s="14">
        <f>[1]!FechaTR($I$1,AH31)</f>
        <v>46297</v>
      </c>
      <c r="AJ31" s="16">
        <f t="shared" si="1"/>
        <v>46297</v>
      </c>
      <c r="AK31" s="17">
        <f t="shared" si="11"/>
        <v>3.8698000000000003E-2</v>
      </c>
      <c r="AN31" s="6"/>
      <c r="AO31" t="s">
        <v>442</v>
      </c>
      <c r="AP31" t="s">
        <v>234</v>
      </c>
      <c r="AQ31" s="113">
        <v>0.99458394000000006</v>
      </c>
      <c r="AT31" s="30" t="s">
        <v>934</v>
      </c>
      <c r="AU31" s="14">
        <f>[1]!FechaTR($I$1,AT31)</f>
        <v>46297</v>
      </c>
      <c r="AV31" s="16">
        <f t="shared" si="2"/>
        <v>46297</v>
      </c>
      <c r="AW31" s="17">
        <f t="shared" si="12"/>
        <v>0.99458394000000006</v>
      </c>
      <c r="AZ31" t="s">
        <v>442</v>
      </c>
      <c r="BA31" t="s">
        <v>237</v>
      </c>
      <c r="BB31">
        <v>9.8863999999999994E-2</v>
      </c>
      <c r="BE31" s="30" t="s">
        <v>934</v>
      </c>
      <c r="BF31" s="14">
        <f>[1]!FechaTR($I$1,BE31)</f>
        <v>46297</v>
      </c>
      <c r="BG31" s="16">
        <f t="shared" si="3"/>
        <v>46297</v>
      </c>
      <c r="BH31" s="17">
        <f t="shared" si="13"/>
        <v>9.8863999999999994E-2</v>
      </c>
      <c r="BK31" t="s">
        <v>495</v>
      </c>
      <c r="BL31" t="s">
        <v>234</v>
      </c>
      <c r="BM31">
        <v>0.98828165999999995</v>
      </c>
      <c r="BP31" s="30" t="s">
        <v>934</v>
      </c>
      <c r="BQ31" s="14">
        <f>[1]!FechaTR($I$1,BP31)</f>
        <v>46297</v>
      </c>
      <c r="BR31" s="16">
        <f t="shared" si="4"/>
        <v>46297</v>
      </c>
      <c r="BS31" s="17">
        <f t="shared" si="14"/>
        <v>0.98828165999999995</v>
      </c>
      <c r="BV31" t="s">
        <v>495</v>
      </c>
      <c r="BW31" t="s">
        <v>237</v>
      </c>
      <c r="BX31">
        <v>0.21470900000000001</v>
      </c>
      <c r="CA31" s="30" t="s">
        <v>934</v>
      </c>
      <c r="CB31" s="14">
        <f>[1]!FechaTR($I$1,CA31)</f>
        <v>46297</v>
      </c>
      <c r="CC31" s="16">
        <f t="shared" si="5"/>
        <v>46297</v>
      </c>
      <c r="CD31" s="17">
        <f t="shared" si="15"/>
        <v>0.21470900000000001</v>
      </c>
      <c r="CG31" t="s">
        <v>599</v>
      </c>
      <c r="CH31" t="s">
        <v>234</v>
      </c>
      <c r="CI31">
        <v>0.98828642600000005</v>
      </c>
      <c r="CL31" s="30" t="s">
        <v>934</v>
      </c>
      <c r="CM31" s="14">
        <f>[1]!FechaTR($I$1,CL31)</f>
        <v>46297</v>
      </c>
      <c r="CN31" s="16">
        <f t="shared" si="6"/>
        <v>46297</v>
      </c>
      <c r="CO31" s="17">
        <f t="shared" si="16"/>
        <v>0.98828642600000005</v>
      </c>
      <c r="CR31" t="s">
        <v>599</v>
      </c>
      <c r="CS31" t="s">
        <v>237</v>
      </c>
      <c r="CT31">
        <v>0.21462100000000001</v>
      </c>
      <c r="CW31" s="30" t="s">
        <v>934</v>
      </c>
      <c r="CX31" s="14">
        <f>[1]!FechaTR($I$1,CW31)</f>
        <v>46297</v>
      </c>
      <c r="CY31" s="16">
        <f t="shared" si="7"/>
        <v>46297</v>
      </c>
      <c r="CZ31" s="17">
        <f t="shared" si="17"/>
        <v>0.21462100000000001</v>
      </c>
      <c r="DC31" t="s">
        <v>834</v>
      </c>
      <c r="DD31" t="s">
        <v>234</v>
      </c>
      <c r="DE31">
        <v>0.999514613</v>
      </c>
      <c r="DH31" s="30" t="s">
        <v>934</v>
      </c>
      <c r="DI31" s="14">
        <f>[1]!FechaTR($I$1,DH31)</f>
        <v>46297</v>
      </c>
      <c r="DJ31" s="16">
        <f t="shared" si="8"/>
        <v>46297</v>
      </c>
      <c r="DK31" s="17">
        <f t="shared" si="19"/>
        <v>0.999514613</v>
      </c>
      <c r="DN31" t="s">
        <v>834</v>
      </c>
      <c r="DO31" t="s">
        <v>237</v>
      </c>
      <c r="DP31">
        <v>8.8339999999999998E-3</v>
      </c>
      <c r="DS31" s="30" t="s">
        <v>934</v>
      </c>
      <c r="DT31" s="14">
        <f>[1]!FechaTR($I$1,DS31)</f>
        <v>46297</v>
      </c>
      <c r="DU31" s="16">
        <f t="shared" si="9"/>
        <v>46297</v>
      </c>
      <c r="DV31" s="17">
        <f t="shared" si="18"/>
        <v>8.8339999999999998E-3</v>
      </c>
    </row>
    <row r="32" spans="1:126" x14ac:dyDescent="0.25">
      <c r="A32" s="11"/>
      <c r="B32" s="13" t="s">
        <v>545</v>
      </c>
      <c r="C32" s="11">
        <v>5.0640999999999999E-2</v>
      </c>
      <c r="D32" s="11">
        <f>+[1]!FechaTR($B$2,$A32)</f>
        <v>0</v>
      </c>
      <c r="E32" s="13" t="s">
        <v>439</v>
      </c>
      <c r="F32" s="11">
        <f>+[1]!FechaTR($B$2,$A32)</f>
        <v>0</v>
      </c>
      <c r="G32" s="11"/>
      <c r="H32" s="13" t="s">
        <v>492</v>
      </c>
      <c r="I32" s="11">
        <v>0.23647699999999999</v>
      </c>
      <c r="J32" s="11">
        <f>+[1]!FechaTR($B$2,$A32)</f>
        <v>0</v>
      </c>
      <c r="K32" s="13" t="s">
        <v>596</v>
      </c>
      <c r="L32" s="11">
        <v>1.9411</v>
      </c>
      <c r="M32" s="11"/>
      <c r="N32" s="13" t="s">
        <v>831</v>
      </c>
      <c r="O32" s="11">
        <v>2.4908E-2</v>
      </c>
      <c r="R32" t="s">
        <v>549</v>
      </c>
      <c r="S32" t="s">
        <v>234</v>
      </c>
      <c r="T32">
        <v>0.99731229499999996</v>
      </c>
      <c r="W32" s="30" t="s">
        <v>935</v>
      </c>
      <c r="X32" s="14">
        <f>[1]!FechaTR($I$1,W32)</f>
        <v>46391</v>
      </c>
      <c r="Y32" s="16">
        <f t="shared" si="0"/>
        <v>46391</v>
      </c>
      <c r="Z32" s="17">
        <f t="shared" si="10"/>
        <v>0.99731229499999996</v>
      </c>
      <c r="AC32" t="s">
        <v>549</v>
      </c>
      <c r="AD32" t="s">
        <v>237</v>
      </c>
      <c r="AE32" s="113">
        <v>4.6833E-2</v>
      </c>
      <c r="AH32" s="30" t="s">
        <v>935</v>
      </c>
      <c r="AI32" s="14">
        <f>[1]!FechaTR($I$1,AH32)</f>
        <v>46391</v>
      </c>
      <c r="AJ32" s="16">
        <f t="shared" si="1"/>
        <v>46391</v>
      </c>
      <c r="AK32" s="17">
        <f t="shared" si="11"/>
        <v>4.6833E-2</v>
      </c>
      <c r="AN32" s="6"/>
      <c r="AO32" t="s">
        <v>443</v>
      </c>
      <c r="AP32" t="s">
        <v>234</v>
      </c>
      <c r="AQ32" s="113">
        <v>0.99381047700000003</v>
      </c>
      <c r="AT32" s="30" t="s">
        <v>935</v>
      </c>
      <c r="AU32" s="14">
        <f>[1]!FechaTR($I$1,AT32)</f>
        <v>46391</v>
      </c>
      <c r="AV32" s="16">
        <f t="shared" si="2"/>
        <v>46391</v>
      </c>
      <c r="AW32" s="17">
        <f t="shared" si="12"/>
        <v>0.99381047700000003</v>
      </c>
      <c r="AZ32" t="s">
        <v>443</v>
      </c>
      <c r="BA32" t="s">
        <v>237</v>
      </c>
      <c r="BB32">
        <v>0.108075</v>
      </c>
      <c r="BE32" s="30" t="s">
        <v>935</v>
      </c>
      <c r="BF32" s="14">
        <f>[1]!FechaTR($I$1,BE32)</f>
        <v>46391</v>
      </c>
      <c r="BG32" s="16">
        <f t="shared" si="3"/>
        <v>46391</v>
      </c>
      <c r="BH32" s="17">
        <f t="shared" si="13"/>
        <v>0.108075</v>
      </c>
      <c r="BK32" t="s">
        <v>496</v>
      </c>
      <c r="BL32" t="s">
        <v>234</v>
      </c>
      <c r="BM32">
        <v>0.98711525300000003</v>
      </c>
      <c r="BP32" s="30" t="s">
        <v>935</v>
      </c>
      <c r="BQ32" s="14">
        <f>[1]!FechaTR($I$1,BP32)</f>
        <v>46391</v>
      </c>
      <c r="BR32" s="16">
        <f t="shared" si="4"/>
        <v>46391</v>
      </c>
      <c r="BS32" s="17">
        <f t="shared" si="14"/>
        <v>0.98711525300000003</v>
      </c>
      <c r="BV32" t="s">
        <v>496</v>
      </c>
      <c r="BW32" t="s">
        <v>237</v>
      </c>
      <c r="BX32">
        <v>0.22587399999999999</v>
      </c>
      <c r="CA32" s="30" t="s">
        <v>935</v>
      </c>
      <c r="CB32" s="14">
        <f>[1]!FechaTR($I$1,CA32)</f>
        <v>46391</v>
      </c>
      <c r="CC32" s="16">
        <f t="shared" si="5"/>
        <v>46391</v>
      </c>
      <c r="CD32" s="17">
        <f t="shared" si="15"/>
        <v>0.22587399999999999</v>
      </c>
      <c r="CG32" t="s">
        <v>600</v>
      </c>
      <c r="CH32" t="s">
        <v>234</v>
      </c>
      <c r="CI32">
        <v>0.98710560800000002</v>
      </c>
      <c r="CL32" s="30" t="s">
        <v>935</v>
      </c>
      <c r="CM32" s="14">
        <f>[1]!FechaTR($I$1,CL32)</f>
        <v>46391</v>
      </c>
      <c r="CN32" s="16">
        <f t="shared" si="6"/>
        <v>46391</v>
      </c>
      <c r="CO32" s="17">
        <f t="shared" si="16"/>
        <v>0.98710560800000002</v>
      </c>
      <c r="CR32" t="s">
        <v>600</v>
      </c>
      <c r="CS32" t="s">
        <v>237</v>
      </c>
      <c r="CT32">
        <v>0.22604399999999999</v>
      </c>
      <c r="CW32" s="30" t="s">
        <v>935</v>
      </c>
      <c r="CX32" s="14">
        <f>[1]!FechaTR($I$1,CW32)</f>
        <v>46391</v>
      </c>
      <c r="CY32" s="16">
        <f t="shared" si="7"/>
        <v>46391</v>
      </c>
      <c r="CZ32" s="17">
        <f t="shared" si="17"/>
        <v>0.22604399999999999</v>
      </c>
      <c r="DC32" t="s">
        <v>835</v>
      </c>
      <c r="DD32" t="s">
        <v>234</v>
      </c>
      <c r="DE32">
        <v>0.99902903499999995</v>
      </c>
      <c r="DH32" s="30" t="s">
        <v>935</v>
      </c>
      <c r="DI32" s="14">
        <f>[1]!FechaTR($I$1,DH32)</f>
        <v>46391</v>
      </c>
      <c r="DJ32" s="16">
        <f t="shared" si="8"/>
        <v>46391</v>
      </c>
      <c r="DK32" s="17">
        <f t="shared" si="19"/>
        <v>0.99902903499999995</v>
      </c>
      <c r="DN32" t="s">
        <v>835</v>
      </c>
      <c r="DO32" t="s">
        <v>237</v>
      </c>
      <c r="DP32">
        <v>1.6902E-2</v>
      </c>
      <c r="DS32" s="30" t="s">
        <v>935</v>
      </c>
      <c r="DT32" s="14">
        <f>[1]!FechaTR($I$1,DS32)</f>
        <v>46391</v>
      </c>
      <c r="DU32" s="16">
        <f t="shared" si="9"/>
        <v>46391</v>
      </c>
      <c r="DV32" s="17">
        <f t="shared" si="18"/>
        <v>1.6902E-2</v>
      </c>
    </row>
    <row r="33" spans="1:126" x14ac:dyDescent="0.25">
      <c r="A33" s="11"/>
      <c r="B33" s="13" t="s">
        <v>546</v>
      </c>
      <c r="C33" s="11">
        <v>6.1471999999999999E-2</v>
      </c>
      <c r="D33" s="11">
        <f>+[1]!FechaTR($B$2,$A33)</f>
        <v>0</v>
      </c>
      <c r="E33" s="13" t="s">
        <v>440</v>
      </c>
      <c r="F33" s="11">
        <f>+[1]!FechaTR($B$2,$A33)</f>
        <v>0</v>
      </c>
      <c r="G33" s="11"/>
      <c r="H33" s="13" t="s">
        <v>493</v>
      </c>
      <c r="I33" s="11">
        <v>0.25025700000000001</v>
      </c>
      <c r="J33" s="11">
        <f>+[1]!FechaTR($B$2,$A33)</f>
        <v>0</v>
      </c>
      <c r="K33" s="13" t="s">
        <v>597</v>
      </c>
      <c r="L33" s="11">
        <v>2.0117000000000003</v>
      </c>
      <c r="M33" s="11"/>
      <c r="N33" s="13" t="s">
        <v>832</v>
      </c>
      <c r="O33" s="11">
        <v>3.5682999999999999E-2</v>
      </c>
      <c r="R33" t="s">
        <v>550</v>
      </c>
      <c r="S33" t="s">
        <v>234</v>
      </c>
      <c r="T33">
        <v>0.99669412300000004</v>
      </c>
      <c r="W33" s="30" t="s">
        <v>936</v>
      </c>
      <c r="X33" s="14">
        <f>[1]!FechaTR($I$1,W33)</f>
        <v>46479</v>
      </c>
      <c r="Y33" s="16">
        <f t="shared" si="0"/>
        <v>46479</v>
      </c>
      <c r="Z33" s="17">
        <f t="shared" si="10"/>
        <v>0.99669412300000004</v>
      </c>
      <c r="AC33" t="s">
        <v>550</v>
      </c>
      <c r="AD33" t="s">
        <v>237</v>
      </c>
      <c r="AE33" s="113">
        <v>5.5204000000000003E-2</v>
      </c>
      <c r="AH33" s="30" t="s">
        <v>936</v>
      </c>
      <c r="AI33" s="14">
        <f>[1]!FechaTR($I$1,AH33)</f>
        <v>46479</v>
      </c>
      <c r="AJ33" s="16">
        <f t="shared" si="1"/>
        <v>46479</v>
      </c>
      <c r="AK33" s="17">
        <f t="shared" si="11"/>
        <v>5.5204000000000003E-2</v>
      </c>
      <c r="AN33" s="6"/>
      <c r="AO33" t="s">
        <v>444</v>
      </c>
      <c r="AP33" t="s">
        <v>234</v>
      </c>
      <c r="AQ33" s="113">
        <v>0.99298673900000001</v>
      </c>
      <c r="AT33" s="30" t="s">
        <v>936</v>
      </c>
      <c r="AU33" s="14">
        <f>[1]!FechaTR($I$1,AT33)</f>
        <v>46479</v>
      </c>
      <c r="AV33" s="16">
        <f t="shared" si="2"/>
        <v>46479</v>
      </c>
      <c r="AW33" s="17">
        <f t="shared" si="12"/>
        <v>0.99298673900000001</v>
      </c>
      <c r="AZ33" t="s">
        <v>444</v>
      </c>
      <c r="BA33" t="s">
        <v>237</v>
      </c>
      <c r="BB33">
        <v>0.117368</v>
      </c>
      <c r="BE33" s="30" t="s">
        <v>936</v>
      </c>
      <c r="BF33" s="14">
        <f>[1]!FechaTR($I$1,BE33)</f>
        <v>46479</v>
      </c>
      <c r="BG33" s="16">
        <f t="shared" si="3"/>
        <v>46479</v>
      </c>
      <c r="BH33" s="17">
        <f t="shared" si="13"/>
        <v>0.117368</v>
      </c>
      <c r="BK33" t="s">
        <v>497</v>
      </c>
      <c r="BL33" t="s">
        <v>234</v>
      </c>
      <c r="BM33">
        <v>0.98589568999999999</v>
      </c>
      <c r="BP33" s="30" t="s">
        <v>936</v>
      </c>
      <c r="BQ33" s="14">
        <f>[1]!FechaTR($I$1,BP33)</f>
        <v>46479</v>
      </c>
      <c r="BR33" s="16">
        <f t="shared" si="4"/>
        <v>46479</v>
      </c>
      <c r="BS33" s="17">
        <f t="shared" si="14"/>
        <v>0.98589568999999999</v>
      </c>
      <c r="BV33" t="s">
        <v>497</v>
      </c>
      <c r="BW33" t="s">
        <v>237</v>
      </c>
      <c r="BX33">
        <v>0.23702599999999999</v>
      </c>
      <c r="CA33" s="30" t="s">
        <v>936</v>
      </c>
      <c r="CB33" s="14">
        <f>[1]!FechaTR($I$1,CA33)</f>
        <v>46479</v>
      </c>
      <c r="CC33" s="16">
        <f t="shared" si="5"/>
        <v>46479</v>
      </c>
      <c r="CD33" s="17">
        <f t="shared" si="15"/>
        <v>0.23702599999999999</v>
      </c>
      <c r="CG33" t="s">
        <v>601</v>
      </c>
      <c r="CH33" t="s">
        <v>234</v>
      </c>
      <c r="CI33">
        <v>0.98588006399999994</v>
      </c>
      <c r="CL33" s="30" t="s">
        <v>936</v>
      </c>
      <c r="CM33" s="14">
        <f>[1]!FechaTR($I$1,CL33)</f>
        <v>46479</v>
      </c>
      <c r="CN33" s="16">
        <f t="shared" si="6"/>
        <v>46479</v>
      </c>
      <c r="CO33" s="17">
        <f t="shared" si="16"/>
        <v>0.98588006399999994</v>
      </c>
      <c r="CR33" t="s">
        <v>601</v>
      </c>
      <c r="CS33" t="s">
        <v>237</v>
      </c>
      <c r="CT33">
        <v>0.237291</v>
      </c>
      <c r="CW33" s="30" t="s">
        <v>936</v>
      </c>
      <c r="CX33" s="14">
        <f>[1]!FechaTR($I$1,CW33)</f>
        <v>46479</v>
      </c>
      <c r="CY33" s="16">
        <f t="shared" si="7"/>
        <v>46479</v>
      </c>
      <c r="CZ33" s="17">
        <f t="shared" si="17"/>
        <v>0.237291</v>
      </c>
      <c r="DC33" t="s">
        <v>836</v>
      </c>
      <c r="DD33" t="s">
        <v>234</v>
      </c>
      <c r="DE33">
        <v>0.99849866499999995</v>
      </c>
      <c r="DH33" s="30" t="s">
        <v>936</v>
      </c>
      <c r="DI33" s="14">
        <f>[1]!FechaTR($I$1,DH33)</f>
        <v>46479</v>
      </c>
      <c r="DJ33" s="16">
        <f t="shared" si="8"/>
        <v>46479</v>
      </c>
      <c r="DK33" s="17">
        <f t="shared" si="19"/>
        <v>0.99849866499999995</v>
      </c>
      <c r="DN33" t="s">
        <v>836</v>
      </c>
      <c r="DO33" t="s">
        <v>237</v>
      </c>
      <c r="DP33">
        <v>2.5044E-2</v>
      </c>
      <c r="DS33" s="30" t="s">
        <v>936</v>
      </c>
      <c r="DT33" s="14">
        <f>[1]!FechaTR($I$1,DS33)</f>
        <v>46479</v>
      </c>
      <c r="DU33" s="16">
        <f t="shared" si="9"/>
        <v>46479</v>
      </c>
      <c r="DV33" s="17">
        <f t="shared" si="18"/>
        <v>2.5044E-2</v>
      </c>
    </row>
    <row r="34" spans="1:126" x14ac:dyDescent="0.25">
      <c r="A34" s="11"/>
      <c r="B34" s="13" t="s">
        <v>547</v>
      </c>
      <c r="C34" s="11">
        <v>7.2745999999999991E-2</v>
      </c>
      <c r="D34" s="11">
        <f>+[1]!FechaTR($B$2,$A34)</f>
        <v>0</v>
      </c>
      <c r="E34" s="13" t="s">
        <v>441</v>
      </c>
      <c r="F34" s="11">
        <f>+[1]!FechaTR($B$2,$A34)</f>
        <v>0</v>
      </c>
      <c r="G34" s="11"/>
      <c r="H34" s="13" t="s">
        <v>494</v>
      </c>
      <c r="I34" s="11">
        <v>0.26422200000000001</v>
      </c>
      <c r="J34" s="11">
        <f>+[1]!FechaTR($B$2,$A34)</f>
        <v>0</v>
      </c>
      <c r="K34" s="13" t="s">
        <v>598</v>
      </c>
      <c r="L34" s="11">
        <v>2.0784000000000002</v>
      </c>
      <c r="M34" s="11"/>
      <c r="N34" s="13" t="s">
        <v>833</v>
      </c>
      <c r="O34" s="11">
        <v>4.6329999999999996E-2</v>
      </c>
      <c r="R34" t="s">
        <v>551</v>
      </c>
      <c r="S34" t="s">
        <v>234</v>
      </c>
      <c r="T34">
        <v>0.99603325700000001</v>
      </c>
      <c r="W34" s="30" t="s">
        <v>937</v>
      </c>
      <c r="X34" s="14">
        <f>[1]!FechaTR($I$1,W34)</f>
        <v>46570</v>
      </c>
      <c r="Y34" s="16">
        <f t="shared" si="0"/>
        <v>46570</v>
      </c>
      <c r="Z34" s="17">
        <f t="shared" si="10"/>
        <v>0.99603325700000001</v>
      </c>
      <c r="AC34" t="s">
        <v>551</v>
      </c>
      <c r="AD34" t="s">
        <v>237</v>
      </c>
      <c r="AE34" s="113">
        <v>6.3648999999999997E-2</v>
      </c>
      <c r="AH34" s="30" t="s">
        <v>937</v>
      </c>
      <c r="AI34" s="14">
        <f>[1]!FechaTR($I$1,AH34)</f>
        <v>46570</v>
      </c>
      <c r="AJ34" s="16">
        <f t="shared" si="1"/>
        <v>46570</v>
      </c>
      <c r="AK34" s="17">
        <f t="shared" si="11"/>
        <v>6.3648999999999997E-2</v>
      </c>
      <c r="AN34" s="6"/>
      <c r="AO34" t="s">
        <v>445</v>
      </c>
      <c r="AP34" t="s">
        <v>234</v>
      </c>
      <c r="AQ34" s="113">
        <v>0.99213416600000004</v>
      </c>
      <c r="AT34" s="30" t="s">
        <v>937</v>
      </c>
      <c r="AU34" s="14">
        <f>[1]!FechaTR($I$1,AT34)</f>
        <v>46570</v>
      </c>
      <c r="AV34" s="16">
        <f t="shared" si="2"/>
        <v>46570</v>
      </c>
      <c r="AW34" s="17">
        <f t="shared" si="12"/>
        <v>0.99213416600000004</v>
      </c>
      <c r="AZ34" t="s">
        <v>445</v>
      </c>
      <c r="BA34" t="s">
        <v>237</v>
      </c>
      <c r="BB34">
        <v>0.1265</v>
      </c>
      <c r="BE34" s="30" t="s">
        <v>937</v>
      </c>
      <c r="BF34" s="14">
        <f>[1]!FechaTR($I$1,BE34)</f>
        <v>46570</v>
      </c>
      <c r="BG34" s="16">
        <f t="shared" si="3"/>
        <v>46570</v>
      </c>
      <c r="BH34" s="17">
        <f t="shared" si="13"/>
        <v>0.1265</v>
      </c>
      <c r="BK34" t="s">
        <v>498</v>
      </c>
      <c r="BL34" t="s">
        <v>234</v>
      </c>
      <c r="BM34">
        <v>0.98465212499999999</v>
      </c>
      <c r="BP34" s="30" t="s">
        <v>937</v>
      </c>
      <c r="BQ34" s="14">
        <f>[1]!FechaTR($I$1,BP34)</f>
        <v>46570</v>
      </c>
      <c r="BR34" s="16">
        <f t="shared" si="4"/>
        <v>46570</v>
      </c>
      <c r="BS34" s="17">
        <f t="shared" si="14"/>
        <v>0.98465212499999999</v>
      </c>
      <c r="BV34" t="s">
        <v>498</v>
      </c>
      <c r="BW34" t="s">
        <v>237</v>
      </c>
      <c r="BX34">
        <v>0.24791199999999999</v>
      </c>
      <c r="CA34" s="30" t="s">
        <v>937</v>
      </c>
      <c r="CB34" s="14">
        <f>[1]!FechaTR($I$1,CA34)</f>
        <v>46570</v>
      </c>
      <c r="CC34" s="16">
        <f t="shared" si="5"/>
        <v>46570</v>
      </c>
      <c r="CD34" s="17">
        <f t="shared" si="15"/>
        <v>0.24791199999999999</v>
      </c>
      <c r="CG34" t="s">
        <v>602</v>
      </c>
      <c r="CH34" t="s">
        <v>234</v>
      </c>
      <c r="CI34">
        <v>0.98464064399999995</v>
      </c>
      <c r="CL34" s="30" t="s">
        <v>937</v>
      </c>
      <c r="CM34" s="14">
        <f>[1]!FechaTR($I$1,CL34)</f>
        <v>46570</v>
      </c>
      <c r="CN34" s="16">
        <f t="shared" si="6"/>
        <v>46570</v>
      </c>
      <c r="CO34" s="17">
        <f t="shared" si="16"/>
        <v>0.98464064399999995</v>
      </c>
      <c r="CR34" t="s">
        <v>602</v>
      </c>
      <c r="CS34" t="s">
        <v>237</v>
      </c>
      <c r="CT34">
        <v>0.24809999999999999</v>
      </c>
      <c r="CW34" s="30" t="s">
        <v>937</v>
      </c>
      <c r="CX34" s="14">
        <f>[1]!FechaTR($I$1,CW34)</f>
        <v>46570</v>
      </c>
      <c r="CY34" s="16">
        <f t="shared" si="7"/>
        <v>46570</v>
      </c>
      <c r="CZ34" s="17">
        <f t="shared" si="17"/>
        <v>0.24809999999999999</v>
      </c>
      <c r="DC34" t="s">
        <v>837</v>
      </c>
      <c r="DD34" t="s">
        <v>234</v>
      </c>
      <c r="DE34">
        <v>0.99794402400000004</v>
      </c>
      <c r="DH34" s="30" t="s">
        <v>937</v>
      </c>
      <c r="DI34" s="14">
        <f>[1]!FechaTR($I$1,DH34)</f>
        <v>46570</v>
      </c>
      <c r="DJ34" s="16">
        <f t="shared" si="8"/>
        <v>46570</v>
      </c>
      <c r="DK34" s="17">
        <f t="shared" si="19"/>
        <v>0.99794402400000004</v>
      </c>
      <c r="DN34" t="s">
        <v>837</v>
      </c>
      <c r="DO34" t="s">
        <v>237</v>
      </c>
      <c r="DP34">
        <v>3.2953000000000003E-2</v>
      </c>
      <c r="DS34" s="30" t="s">
        <v>937</v>
      </c>
      <c r="DT34" s="14">
        <f>[1]!FechaTR($I$1,DS34)</f>
        <v>46570</v>
      </c>
      <c r="DU34" s="16">
        <f t="shared" si="9"/>
        <v>46570</v>
      </c>
      <c r="DV34" s="17">
        <f t="shared" si="18"/>
        <v>3.2953000000000003E-2</v>
      </c>
    </row>
    <row r="35" spans="1:126" x14ac:dyDescent="0.25">
      <c r="A35" s="11"/>
      <c r="B35" s="13" t="s">
        <v>548</v>
      </c>
      <c r="C35" s="11">
        <v>8.4386000000000003E-2</v>
      </c>
      <c r="D35" s="11">
        <f>+[1]!FechaTR($B$2,$A35)</f>
        <v>0</v>
      </c>
      <c r="E35" s="13" t="s">
        <v>442</v>
      </c>
      <c r="F35" s="11">
        <f>+[1]!FechaTR($B$2,$A35)</f>
        <v>0</v>
      </c>
      <c r="G35" s="11"/>
      <c r="H35" s="13" t="s">
        <v>495</v>
      </c>
      <c r="I35" s="11">
        <v>0.278308</v>
      </c>
      <c r="J35" s="11">
        <f>+[1]!FechaTR($B$2,$A35)</f>
        <v>0</v>
      </c>
      <c r="K35" s="13" t="s">
        <v>599</v>
      </c>
      <c r="L35" s="11">
        <v>2.1423000000000001</v>
      </c>
      <c r="M35" s="11"/>
      <c r="N35" s="13" t="s">
        <v>834</v>
      </c>
      <c r="O35" s="11">
        <v>5.7014999999999996E-2</v>
      </c>
      <c r="R35" t="s">
        <v>552</v>
      </c>
      <c r="S35" t="s">
        <v>234</v>
      </c>
      <c r="T35">
        <v>0.995310845</v>
      </c>
      <c r="W35" s="30" t="s">
        <v>938</v>
      </c>
      <c r="X35" s="14">
        <f>[1]!FechaTR($I$1,W35)</f>
        <v>46664</v>
      </c>
      <c r="Y35" s="16">
        <f t="shared" si="0"/>
        <v>46664</v>
      </c>
      <c r="Z35" s="17">
        <f t="shared" si="10"/>
        <v>0.995310845</v>
      </c>
      <c r="AC35" t="s">
        <v>552</v>
      </c>
      <c r="AD35" t="s">
        <v>237</v>
      </c>
      <c r="AE35" s="113">
        <v>7.2382000000000002E-2</v>
      </c>
      <c r="AH35" s="30" t="s">
        <v>938</v>
      </c>
      <c r="AI35" s="14">
        <f>[1]!FechaTR($I$1,AH35)</f>
        <v>46664</v>
      </c>
      <c r="AJ35" s="16">
        <f t="shared" si="1"/>
        <v>46664</v>
      </c>
      <c r="AK35" s="17">
        <f t="shared" si="11"/>
        <v>7.2382000000000002E-2</v>
      </c>
      <c r="AN35" s="6"/>
      <c r="AO35" t="s">
        <v>446</v>
      </c>
      <c r="AP35" t="s">
        <v>234</v>
      </c>
      <c r="AQ35" s="113">
        <v>0.991225409</v>
      </c>
      <c r="AT35" s="30" t="s">
        <v>938</v>
      </c>
      <c r="AU35" s="14">
        <f>[1]!FechaTR($I$1,AT35)</f>
        <v>46664</v>
      </c>
      <c r="AV35" s="16">
        <f t="shared" si="2"/>
        <v>46664</v>
      </c>
      <c r="AW35" s="17">
        <f t="shared" si="12"/>
        <v>0.991225409</v>
      </c>
      <c r="AZ35" t="s">
        <v>446</v>
      </c>
      <c r="BA35" t="s">
        <v>237</v>
      </c>
      <c r="BB35">
        <v>0.135767</v>
      </c>
      <c r="BE35" s="30" t="s">
        <v>938</v>
      </c>
      <c r="BF35" s="14">
        <f>[1]!FechaTR($I$1,BE35)</f>
        <v>46664</v>
      </c>
      <c r="BG35" s="16">
        <f t="shared" si="3"/>
        <v>46664</v>
      </c>
      <c r="BH35" s="17">
        <f t="shared" si="13"/>
        <v>0.135767</v>
      </c>
      <c r="BK35" t="s">
        <v>499</v>
      </c>
      <c r="BL35" t="s">
        <v>234</v>
      </c>
      <c r="BM35">
        <v>0.98334788699999998</v>
      </c>
      <c r="BP35" s="30" t="s">
        <v>938</v>
      </c>
      <c r="BQ35" s="14">
        <f>[1]!FechaTR($I$1,BP35)</f>
        <v>46664</v>
      </c>
      <c r="BR35" s="16">
        <f t="shared" si="4"/>
        <v>46664</v>
      </c>
      <c r="BS35" s="17">
        <f t="shared" si="14"/>
        <v>0.98334788699999998</v>
      </c>
      <c r="BV35" t="s">
        <v>499</v>
      </c>
      <c r="BW35" t="s">
        <v>237</v>
      </c>
      <c r="BX35">
        <v>0.25884099999999999</v>
      </c>
      <c r="CA35" s="30" t="s">
        <v>938</v>
      </c>
      <c r="CB35" s="14">
        <f>[1]!FechaTR($I$1,CA35)</f>
        <v>46664</v>
      </c>
      <c r="CC35" s="16">
        <f t="shared" si="5"/>
        <v>46664</v>
      </c>
      <c r="CD35" s="17">
        <f t="shared" si="15"/>
        <v>0.25884099999999999</v>
      </c>
      <c r="CG35" t="s">
        <v>603</v>
      </c>
      <c r="CH35" t="s">
        <v>234</v>
      </c>
      <c r="CI35">
        <v>0.98334626400000003</v>
      </c>
      <c r="CL35" s="30" t="s">
        <v>938</v>
      </c>
      <c r="CM35" s="14">
        <f>[1]!FechaTR($I$1,CL35)</f>
        <v>46664</v>
      </c>
      <c r="CN35" s="16">
        <f t="shared" si="6"/>
        <v>46664</v>
      </c>
      <c r="CO35" s="17">
        <f t="shared" si="16"/>
        <v>0.98334626400000003</v>
      </c>
      <c r="CR35" t="s">
        <v>603</v>
      </c>
      <c r="CS35" t="s">
        <v>237</v>
      </c>
      <c r="CT35">
        <v>0.25886700000000001</v>
      </c>
      <c r="CW35" s="30" t="s">
        <v>938</v>
      </c>
      <c r="CX35" s="14">
        <f>[1]!FechaTR($I$1,CW35)</f>
        <v>46664</v>
      </c>
      <c r="CY35" s="16">
        <f t="shared" si="7"/>
        <v>46664</v>
      </c>
      <c r="CZ35" s="17">
        <f t="shared" si="17"/>
        <v>0.25886700000000001</v>
      </c>
      <c r="DC35" t="s">
        <v>838</v>
      </c>
      <c r="DD35" t="s">
        <v>234</v>
      </c>
      <c r="DE35">
        <v>0.99734608800000002</v>
      </c>
      <c r="DH35" s="30" t="s">
        <v>938</v>
      </c>
      <c r="DI35" s="14">
        <f>[1]!FechaTR($I$1,DH35)</f>
        <v>46664</v>
      </c>
      <c r="DJ35" s="16">
        <f t="shared" si="8"/>
        <v>46664</v>
      </c>
      <c r="DK35" s="17">
        <f t="shared" si="19"/>
        <v>0.99734608800000002</v>
      </c>
      <c r="DN35" t="s">
        <v>838</v>
      </c>
      <c r="DO35" t="s">
        <v>237</v>
      </c>
      <c r="DP35">
        <v>4.0918000000000003E-2</v>
      </c>
      <c r="DS35" s="30" t="s">
        <v>938</v>
      </c>
      <c r="DT35" s="14">
        <f>[1]!FechaTR($I$1,DS35)</f>
        <v>46664</v>
      </c>
      <c r="DU35" s="16">
        <f t="shared" si="9"/>
        <v>46664</v>
      </c>
      <c r="DV35" s="17">
        <f t="shared" si="18"/>
        <v>4.0918000000000003E-2</v>
      </c>
    </row>
    <row r="36" spans="1:126" x14ac:dyDescent="0.25">
      <c r="A36" s="11"/>
      <c r="B36" s="13" t="s">
        <v>549</v>
      </c>
      <c r="C36" s="11">
        <v>9.6287999999999999E-2</v>
      </c>
      <c r="D36" s="11">
        <f>+[1]!FechaTR($B$2,$A36)</f>
        <v>0</v>
      </c>
      <c r="E36" s="13" t="s">
        <v>443</v>
      </c>
      <c r="F36" s="11">
        <f>+[1]!FechaTR($B$2,$A36)</f>
        <v>0</v>
      </c>
      <c r="G36" s="11"/>
      <c r="H36" s="13" t="s">
        <v>496</v>
      </c>
      <c r="I36" s="11">
        <v>0.29242199999999996</v>
      </c>
      <c r="J36" s="11">
        <f>+[1]!FechaTR($B$2,$A36)</f>
        <v>0</v>
      </c>
      <c r="K36" s="13" t="s">
        <v>600</v>
      </c>
      <c r="L36" s="11">
        <v>2.2034000000000002</v>
      </c>
      <c r="M36" s="11"/>
      <c r="N36" s="13" t="s">
        <v>835</v>
      </c>
      <c r="O36" s="11">
        <v>6.7920999999999995E-2</v>
      </c>
      <c r="R36" t="s">
        <v>553</v>
      </c>
      <c r="S36" t="s">
        <v>234</v>
      </c>
      <c r="T36">
        <v>0.99452883800000003</v>
      </c>
      <c r="W36" s="30" t="s">
        <v>939</v>
      </c>
      <c r="X36" s="14">
        <f>[1]!FechaTR($I$1,W36)</f>
        <v>46755</v>
      </c>
      <c r="Y36" s="16">
        <f t="shared" si="0"/>
        <v>46755</v>
      </c>
      <c r="Z36" s="17">
        <f t="shared" si="10"/>
        <v>0.99452883800000003</v>
      </c>
      <c r="AC36" t="s">
        <v>553</v>
      </c>
      <c r="AD36" t="s">
        <v>237</v>
      </c>
      <c r="AE36" s="113">
        <v>8.1335000000000005E-2</v>
      </c>
      <c r="AH36" s="30" t="s">
        <v>939</v>
      </c>
      <c r="AI36" s="14">
        <f>[1]!FechaTR($I$1,AH36)</f>
        <v>46755</v>
      </c>
      <c r="AJ36" s="16">
        <f t="shared" si="1"/>
        <v>46755</v>
      </c>
      <c r="AK36" s="17">
        <f t="shared" si="11"/>
        <v>8.1335000000000005E-2</v>
      </c>
      <c r="AN36" s="6"/>
      <c r="AO36" t="s">
        <v>447</v>
      </c>
      <c r="AP36" t="s">
        <v>234</v>
      </c>
      <c r="AQ36" s="113">
        <v>0.990258792</v>
      </c>
      <c r="AT36" s="30" t="s">
        <v>939</v>
      </c>
      <c r="AU36" s="14">
        <f>[1]!FechaTR($I$1,AT36)</f>
        <v>46755</v>
      </c>
      <c r="AV36" s="16">
        <f t="shared" si="2"/>
        <v>46755</v>
      </c>
      <c r="AW36" s="17">
        <f t="shared" si="12"/>
        <v>0.990258792</v>
      </c>
      <c r="AZ36" t="s">
        <v>447</v>
      </c>
      <c r="BA36" t="s">
        <v>237</v>
      </c>
      <c r="BB36">
        <v>0.14517099999999999</v>
      </c>
      <c r="BE36" s="30" t="s">
        <v>939</v>
      </c>
      <c r="BF36" s="14">
        <f>[1]!FechaTR($I$1,BE36)</f>
        <v>46755</v>
      </c>
      <c r="BG36" s="16">
        <f t="shared" si="3"/>
        <v>46755</v>
      </c>
      <c r="BH36" s="17">
        <f t="shared" si="13"/>
        <v>0.14517099999999999</v>
      </c>
      <c r="BK36" t="s">
        <v>500</v>
      </c>
      <c r="BL36" t="s">
        <v>234</v>
      </c>
      <c r="BM36">
        <v>0.98198623799999996</v>
      </c>
      <c r="BP36" s="30" t="s">
        <v>939</v>
      </c>
      <c r="BQ36" s="14">
        <f>[1]!FechaTR($I$1,BP36)</f>
        <v>46755</v>
      </c>
      <c r="BR36" s="16">
        <f t="shared" si="4"/>
        <v>46755</v>
      </c>
      <c r="BS36" s="17">
        <f t="shared" si="14"/>
        <v>0.98198623799999996</v>
      </c>
      <c r="BV36" t="s">
        <v>500</v>
      </c>
      <c r="BW36" t="s">
        <v>237</v>
      </c>
      <c r="BX36">
        <v>0.26974900000000002</v>
      </c>
      <c r="CA36" s="30" t="s">
        <v>939</v>
      </c>
      <c r="CB36" s="14">
        <f>[1]!FechaTR($I$1,CA36)</f>
        <v>46755</v>
      </c>
      <c r="CC36" s="16">
        <f t="shared" si="5"/>
        <v>46755</v>
      </c>
      <c r="CD36" s="17">
        <f t="shared" si="15"/>
        <v>0.26974900000000002</v>
      </c>
      <c r="CG36" t="s">
        <v>604</v>
      </c>
      <c r="CH36" t="s">
        <v>234</v>
      </c>
      <c r="CI36">
        <v>0.98199427100000003</v>
      </c>
      <c r="CL36" s="30" t="s">
        <v>939</v>
      </c>
      <c r="CM36" s="14">
        <f>[1]!FechaTR($I$1,CL36)</f>
        <v>46755</v>
      </c>
      <c r="CN36" s="16">
        <f t="shared" si="6"/>
        <v>46755</v>
      </c>
      <c r="CO36" s="17">
        <f t="shared" si="16"/>
        <v>0.98199427100000003</v>
      </c>
      <c r="CR36" t="s">
        <v>604</v>
      </c>
      <c r="CS36" t="s">
        <v>237</v>
      </c>
      <c r="CT36">
        <v>0.26962700000000001</v>
      </c>
      <c r="CW36" s="30" t="s">
        <v>939</v>
      </c>
      <c r="CX36" s="14">
        <f>[1]!FechaTR($I$1,CW36)</f>
        <v>46755</v>
      </c>
      <c r="CY36" s="16">
        <f t="shared" si="7"/>
        <v>46755</v>
      </c>
      <c r="CZ36" s="17">
        <f t="shared" si="17"/>
        <v>0.26962700000000001</v>
      </c>
      <c r="DC36" t="s">
        <v>839</v>
      </c>
      <c r="DD36" t="s">
        <v>234</v>
      </c>
      <c r="DE36">
        <v>0.99670020000000004</v>
      </c>
      <c r="DH36" s="30" t="s">
        <v>939</v>
      </c>
      <c r="DI36" s="14">
        <f>[1]!FechaTR($I$1,DH36)</f>
        <v>46755</v>
      </c>
      <c r="DJ36" s="16">
        <f t="shared" si="8"/>
        <v>46755</v>
      </c>
      <c r="DK36" s="17">
        <f t="shared" si="19"/>
        <v>0.99670020000000004</v>
      </c>
      <c r="DN36" t="s">
        <v>839</v>
      </c>
      <c r="DO36" t="s">
        <v>237</v>
      </c>
      <c r="DP36">
        <v>4.8994000000000003E-2</v>
      </c>
      <c r="DS36" s="30" t="s">
        <v>939</v>
      </c>
      <c r="DT36" s="14">
        <f>[1]!FechaTR($I$1,DS36)</f>
        <v>46755</v>
      </c>
      <c r="DU36" s="16">
        <f t="shared" si="9"/>
        <v>46755</v>
      </c>
      <c r="DV36" s="17">
        <f t="shared" si="18"/>
        <v>4.8994000000000003E-2</v>
      </c>
    </row>
    <row r="37" spans="1:126" x14ac:dyDescent="0.25">
      <c r="A37" s="11"/>
      <c r="B37" s="13" t="s">
        <v>550</v>
      </c>
      <c r="C37" s="11">
        <v>0.108363</v>
      </c>
      <c r="D37" s="11">
        <f>+[1]!FechaTR($B$2,$A37)</f>
        <v>0</v>
      </c>
      <c r="E37" s="13" t="s">
        <v>444</v>
      </c>
      <c r="F37" s="11">
        <f>+[1]!FechaTR($B$2,$A37)</f>
        <v>0</v>
      </c>
      <c r="G37" s="11"/>
      <c r="H37" s="13" t="s">
        <v>497</v>
      </c>
      <c r="I37" s="11">
        <v>0.30648799999999998</v>
      </c>
      <c r="J37" s="11">
        <f>+[1]!FechaTR($B$2,$A37)</f>
        <v>0</v>
      </c>
      <c r="K37" s="13" t="s">
        <v>601</v>
      </c>
      <c r="L37" s="11">
        <v>2.2624</v>
      </c>
      <c r="M37" s="11"/>
      <c r="N37" s="13" t="s">
        <v>836</v>
      </c>
      <c r="O37" s="11">
        <v>7.9207E-2</v>
      </c>
      <c r="R37" t="s">
        <v>554</v>
      </c>
      <c r="S37" t="s">
        <v>234</v>
      </c>
      <c r="T37">
        <v>0.99369868699999997</v>
      </c>
      <c r="W37" s="30" t="s">
        <v>940</v>
      </c>
      <c r="X37" s="14">
        <f>[1]!FechaTR($I$1,W37)</f>
        <v>46846</v>
      </c>
      <c r="Y37" s="16">
        <f t="shared" si="0"/>
        <v>46846</v>
      </c>
      <c r="Z37" s="17">
        <f t="shared" si="10"/>
        <v>0.99369868699999997</v>
      </c>
      <c r="AC37" t="s">
        <v>554</v>
      </c>
      <c r="AD37" t="s">
        <v>237</v>
      </c>
      <c r="AE37" s="113">
        <v>9.0343999999999994E-2</v>
      </c>
      <c r="AH37" s="30" t="s">
        <v>940</v>
      </c>
      <c r="AI37" s="14">
        <f>[1]!FechaTR($I$1,AH37)</f>
        <v>46846</v>
      </c>
      <c r="AJ37" s="16">
        <f t="shared" si="1"/>
        <v>46846</v>
      </c>
      <c r="AK37" s="17">
        <f t="shared" si="11"/>
        <v>9.0343999999999994E-2</v>
      </c>
      <c r="AN37" s="6"/>
      <c r="AO37" t="s">
        <v>448</v>
      </c>
      <c r="AP37" t="s">
        <v>234</v>
      </c>
      <c r="AQ37" s="113">
        <v>0.98924390799999995</v>
      </c>
      <c r="AT37" s="30" t="s">
        <v>940</v>
      </c>
      <c r="AU37" s="14">
        <f>[1]!FechaTR($I$1,AT37)</f>
        <v>46846</v>
      </c>
      <c r="AV37" s="16">
        <f t="shared" si="2"/>
        <v>46846</v>
      </c>
      <c r="AW37" s="17">
        <f t="shared" si="12"/>
        <v>0.98924390799999995</v>
      </c>
      <c r="AZ37" t="s">
        <v>448</v>
      </c>
      <c r="BA37" t="s">
        <v>237</v>
      </c>
      <c r="BB37">
        <v>0.15461</v>
      </c>
      <c r="BE37" s="30" t="s">
        <v>940</v>
      </c>
      <c r="BF37" s="14">
        <f>[1]!FechaTR($I$1,BE37)</f>
        <v>46846</v>
      </c>
      <c r="BG37" s="16">
        <f t="shared" si="3"/>
        <v>46846</v>
      </c>
      <c r="BH37" s="17">
        <f t="shared" si="13"/>
        <v>0.15461</v>
      </c>
      <c r="BK37" t="s">
        <v>501</v>
      </c>
      <c r="BL37" t="s">
        <v>234</v>
      </c>
      <c r="BM37">
        <v>0.98058614899999996</v>
      </c>
      <c r="BP37" s="30" t="s">
        <v>940</v>
      </c>
      <c r="BQ37" s="14">
        <f>[1]!FechaTR($I$1,BP37)</f>
        <v>46846</v>
      </c>
      <c r="BR37" s="16">
        <f t="shared" si="4"/>
        <v>46846</v>
      </c>
      <c r="BS37" s="17">
        <f t="shared" si="14"/>
        <v>0.98058614899999996</v>
      </c>
      <c r="BV37" t="s">
        <v>501</v>
      </c>
      <c r="BW37" t="s">
        <v>237</v>
      </c>
      <c r="BX37">
        <v>0.28046100000000002</v>
      </c>
      <c r="CA37" s="30" t="s">
        <v>940</v>
      </c>
      <c r="CB37" s="14">
        <f>[1]!FechaTR($I$1,CA37)</f>
        <v>46846</v>
      </c>
      <c r="CC37" s="16">
        <f t="shared" si="5"/>
        <v>46846</v>
      </c>
      <c r="CD37" s="17">
        <f t="shared" si="15"/>
        <v>0.28046100000000002</v>
      </c>
      <c r="CG37" t="s">
        <v>605</v>
      </c>
      <c r="CH37" t="s">
        <v>234</v>
      </c>
      <c r="CI37">
        <v>0.98059734300000001</v>
      </c>
      <c r="CL37" s="30" t="s">
        <v>940</v>
      </c>
      <c r="CM37" s="14">
        <f>[1]!FechaTR($I$1,CL37)</f>
        <v>46846</v>
      </c>
      <c r="CN37" s="16">
        <f t="shared" si="6"/>
        <v>46846</v>
      </c>
      <c r="CO37" s="17">
        <f t="shared" si="16"/>
        <v>0.98059734300000001</v>
      </c>
      <c r="CR37" t="s">
        <v>605</v>
      </c>
      <c r="CS37" t="s">
        <v>237</v>
      </c>
      <c r="CT37">
        <v>0.28029700000000002</v>
      </c>
      <c r="CW37" s="30" t="s">
        <v>940</v>
      </c>
      <c r="CX37" s="14">
        <f>[1]!FechaTR($I$1,CW37)</f>
        <v>46846</v>
      </c>
      <c r="CY37" s="16">
        <f t="shared" si="7"/>
        <v>46846</v>
      </c>
      <c r="CZ37" s="17">
        <f t="shared" si="17"/>
        <v>0.28029700000000002</v>
      </c>
      <c r="DC37" t="s">
        <v>840</v>
      </c>
      <c r="DD37" t="s">
        <v>234</v>
      </c>
      <c r="DE37">
        <v>0.99600923699999999</v>
      </c>
      <c r="DH37" s="30" t="s">
        <v>940</v>
      </c>
      <c r="DI37" s="14">
        <f>[1]!FechaTR($I$1,DH37)</f>
        <v>46846</v>
      </c>
      <c r="DJ37" s="16">
        <f t="shared" si="8"/>
        <v>46846</v>
      </c>
      <c r="DK37" s="17">
        <f t="shared" si="19"/>
        <v>0.99600923699999999</v>
      </c>
      <c r="DN37" t="s">
        <v>840</v>
      </c>
      <c r="DO37" t="s">
        <v>237</v>
      </c>
      <c r="DP37">
        <v>5.7140999999999997E-2</v>
      </c>
      <c r="DS37" s="30" t="s">
        <v>940</v>
      </c>
      <c r="DT37" s="14">
        <f>[1]!FechaTR($I$1,DS37)</f>
        <v>46846</v>
      </c>
      <c r="DU37" s="16">
        <f t="shared" si="9"/>
        <v>46846</v>
      </c>
      <c r="DV37" s="17">
        <f t="shared" si="18"/>
        <v>5.7140999999999997E-2</v>
      </c>
    </row>
    <row r="38" spans="1:126" x14ac:dyDescent="0.25">
      <c r="A38" s="11"/>
      <c r="B38" s="13" t="s">
        <v>551</v>
      </c>
      <c r="C38" s="11">
        <v>0.120531</v>
      </c>
      <c r="D38" s="11">
        <f>+[1]!FechaTR($B$2,$A38)</f>
        <v>0</v>
      </c>
      <c r="E38" s="13" t="s">
        <v>445</v>
      </c>
      <c r="F38" s="11">
        <f>+[1]!FechaTR($B$2,$A38)</f>
        <v>0</v>
      </c>
      <c r="G38" s="11"/>
      <c r="H38" s="13" t="s">
        <v>498</v>
      </c>
      <c r="I38" s="11">
        <v>0.32044099999999998</v>
      </c>
      <c r="J38" s="11">
        <f>+[1]!FechaTR($B$2,$A38)</f>
        <v>0</v>
      </c>
      <c r="K38" s="13" t="s">
        <v>602</v>
      </c>
      <c r="L38" s="11">
        <v>2.3185000000000002</v>
      </c>
      <c r="M38" s="11"/>
      <c r="N38" s="13" t="s">
        <v>837</v>
      </c>
      <c r="O38" s="11">
        <v>9.0938999999999992E-2</v>
      </c>
      <c r="R38" t="s">
        <v>555</v>
      </c>
      <c r="S38" t="s">
        <v>234</v>
      </c>
      <c r="T38">
        <v>0.99283384900000005</v>
      </c>
      <c r="W38" s="30" t="s">
        <v>941</v>
      </c>
      <c r="X38" s="14">
        <f>[1]!FechaTR($I$1,W38)</f>
        <v>46937</v>
      </c>
      <c r="Y38" s="16">
        <f t="shared" si="0"/>
        <v>46937</v>
      </c>
      <c r="Z38" s="17">
        <f t="shared" si="10"/>
        <v>0.99283384900000005</v>
      </c>
      <c r="AC38" t="s">
        <v>555</v>
      </c>
      <c r="AD38" t="s">
        <v>237</v>
      </c>
      <c r="AE38" s="113">
        <v>9.9294999999999994E-2</v>
      </c>
      <c r="AH38" s="30" t="s">
        <v>941</v>
      </c>
      <c r="AI38" s="14">
        <f>[1]!FechaTR($I$1,AH38)</f>
        <v>46937</v>
      </c>
      <c r="AJ38" s="16">
        <f t="shared" si="1"/>
        <v>46937</v>
      </c>
      <c r="AK38" s="17">
        <f t="shared" si="11"/>
        <v>9.9294999999999994E-2</v>
      </c>
      <c r="AN38" s="6"/>
      <c r="AO38" t="s">
        <v>449</v>
      </c>
      <c r="AP38" t="s">
        <v>234</v>
      </c>
      <c r="AQ38" s="113">
        <v>0.98819285899999998</v>
      </c>
      <c r="AT38" s="30" t="s">
        <v>941</v>
      </c>
      <c r="AU38" s="14">
        <f>[1]!FechaTR($I$1,AT38)</f>
        <v>46937</v>
      </c>
      <c r="AV38" s="16">
        <f t="shared" si="2"/>
        <v>46937</v>
      </c>
      <c r="AW38" s="17">
        <f t="shared" si="12"/>
        <v>0.98819285899999998</v>
      </c>
      <c r="AZ38" t="s">
        <v>449</v>
      </c>
      <c r="BA38" t="s">
        <v>237</v>
      </c>
      <c r="BB38">
        <v>0.16403799999999999</v>
      </c>
      <c r="BE38" s="30" t="s">
        <v>941</v>
      </c>
      <c r="BF38" s="14">
        <f>[1]!FechaTR($I$1,BE38)</f>
        <v>46937</v>
      </c>
      <c r="BG38" s="16">
        <f t="shared" si="3"/>
        <v>46937</v>
      </c>
      <c r="BH38" s="17">
        <f t="shared" si="13"/>
        <v>0.16403799999999999</v>
      </c>
      <c r="BK38" t="s">
        <v>502</v>
      </c>
      <c r="BL38" t="s">
        <v>234</v>
      </c>
      <c r="BM38">
        <v>0.97916713499999997</v>
      </c>
      <c r="BP38" s="30" t="s">
        <v>941</v>
      </c>
      <c r="BQ38" s="14">
        <f>[1]!FechaTR($I$1,BP38)</f>
        <v>46937</v>
      </c>
      <c r="BR38" s="16">
        <f t="shared" si="4"/>
        <v>46937</v>
      </c>
      <c r="BS38" s="17">
        <f t="shared" si="14"/>
        <v>0.97916713499999997</v>
      </c>
      <c r="BV38" t="s">
        <v>502</v>
      </c>
      <c r="BW38" t="s">
        <v>237</v>
      </c>
      <c r="BX38">
        <v>0.29094500000000001</v>
      </c>
      <c r="CA38" s="30" t="s">
        <v>941</v>
      </c>
      <c r="CB38" s="14">
        <f>[1]!FechaTR($I$1,CA38)</f>
        <v>46937</v>
      </c>
      <c r="CC38" s="16">
        <f t="shared" si="5"/>
        <v>46937</v>
      </c>
      <c r="CD38" s="17">
        <f t="shared" si="15"/>
        <v>0.29094500000000001</v>
      </c>
      <c r="CG38" t="s">
        <v>606</v>
      </c>
      <c r="CH38" t="s">
        <v>234</v>
      </c>
      <c r="CI38">
        <v>0.97917078999999996</v>
      </c>
      <c r="CL38" s="30" t="s">
        <v>941</v>
      </c>
      <c r="CM38" s="14">
        <f>[1]!FechaTR($I$1,CL38)</f>
        <v>46937</v>
      </c>
      <c r="CN38" s="16">
        <f t="shared" si="6"/>
        <v>46937</v>
      </c>
      <c r="CO38" s="17">
        <f t="shared" si="16"/>
        <v>0.97917078999999996</v>
      </c>
      <c r="CR38" t="s">
        <v>606</v>
      </c>
      <c r="CS38" t="s">
        <v>237</v>
      </c>
      <c r="CT38">
        <v>0.29089300000000001</v>
      </c>
      <c r="CW38" s="30" t="s">
        <v>941</v>
      </c>
      <c r="CX38" s="14">
        <f>[1]!FechaTR($I$1,CW38)</f>
        <v>46937</v>
      </c>
      <c r="CY38" s="16">
        <f t="shared" si="7"/>
        <v>46937</v>
      </c>
      <c r="CZ38" s="17">
        <f t="shared" si="17"/>
        <v>0.29089300000000001</v>
      </c>
      <c r="DC38" t="s">
        <v>841</v>
      </c>
      <c r="DD38" t="s">
        <v>234</v>
      </c>
      <c r="DE38">
        <v>0.99527891099999999</v>
      </c>
      <c r="DH38" s="30" t="s">
        <v>941</v>
      </c>
      <c r="DI38" s="14">
        <f>[1]!FechaTR($I$1,DH38)</f>
        <v>46937</v>
      </c>
      <c r="DJ38" s="16">
        <f t="shared" si="8"/>
        <v>46937</v>
      </c>
      <c r="DK38" s="17">
        <f t="shared" si="19"/>
        <v>0.99527891099999999</v>
      </c>
      <c r="DN38" t="s">
        <v>841</v>
      </c>
      <c r="DO38" t="s">
        <v>237</v>
      </c>
      <c r="DP38">
        <v>6.5324999999999994E-2</v>
      </c>
      <c r="DS38" s="30" t="s">
        <v>941</v>
      </c>
      <c r="DT38" s="14">
        <f>[1]!FechaTR($I$1,DS38)</f>
        <v>46937</v>
      </c>
      <c r="DU38" s="16">
        <f t="shared" si="9"/>
        <v>46937</v>
      </c>
      <c r="DV38" s="17">
        <f t="shared" si="18"/>
        <v>6.5324999999999994E-2</v>
      </c>
    </row>
    <row r="39" spans="1:126" x14ac:dyDescent="0.25">
      <c r="A39" s="11"/>
      <c r="B39" s="13" t="s">
        <v>552</v>
      </c>
      <c r="C39" s="11">
        <v>0.13270399999999999</v>
      </c>
      <c r="D39" s="11">
        <f>+[1]!FechaTR($B$2,$A39)</f>
        <v>0</v>
      </c>
      <c r="E39" s="13" t="s">
        <v>446</v>
      </c>
      <c r="F39" s="11">
        <f>+[1]!FechaTR($B$2,$A39)</f>
        <v>0</v>
      </c>
      <c r="G39" s="11"/>
      <c r="H39" s="13" t="s">
        <v>499</v>
      </c>
      <c r="I39" s="11">
        <v>0.33423999999999998</v>
      </c>
      <c r="J39" s="11">
        <f>+[1]!FechaTR($B$2,$A39)</f>
        <v>0</v>
      </c>
      <c r="K39" s="13" t="s">
        <v>603</v>
      </c>
      <c r="L39" s="11">
        <v>2.3725000000000001</v>
      </c>
      <c r="M39" s="11"/>
      <c r="N39" s="13" t="s">
        <v>838</v>
      </c>
      <c r="O39" s="11">
        <v>0.10292899999999999</v>
      </c>
      <c r="R39" t="s">
        <v>556</v>
      </c>
      <c r="S39" t="s">
        <v>234</v>
      </c>
      <c r="T39">
        <v>0.99192882500000001</v>
      </c>
      <c r="W39" s="30" t="s">
        <v>942</v>
      </c>
      <c r="X39" s="14">
        <f>[1]!FechaTR($I$1,W39)</f>
        <v>47028</v>
      </c>
      <c r="Y39" s="16">
        <f t="shared" si="0"/>
        <v>47028</v>
      </c>
      <c r="Z39" s="17">
        <f t="shared" si="10"/>
        <v>0.99192882500000001</v>
      </c>
      <c r="AC39" t="s">
        <v>556</v>
      </c>
      <c r="AD39" t="s">
        <v>237</v>
      </c>
      <c r="AE39" s="113">
        <v>0.10817</v>
      </c>
      <c r="AH39" s="30" t="s">
        <v>942</v>
      </c>
      <c r="AI39" s="14">
        <f>[1]!FechaTR($I$1,AH39)</f>
        <v>47028</v>
      </c>
      <c r="AJ39" s="16">
        <f t="shared" si="1"/>
        <v>47028</v>
      </c>
      <c r="AK39" s="17">
        <f t="shared" si="11"/>
        <v>0.10817</v>
      </c>
      <c r="AN39" s="6"/>
      <c r="AO39" t="s">
        <v>450</v>
      </c>
      <c r="AP39" t="s">
        <v>234</v>
      </c>
      <c r="AQ39" s="113">
        <v>0.98709680700000002</v>
      </c>
      <c r="AT39" s="30" t="s">
        <v>942</v>
      </c>
      <c r="AU39" s="14">
        <f>[1]!FechaTR($I$1,AT39)</f>
        <v>47028</v>
      </c>
      <c r="AV39" s="16">
        <f t="shared" si="2"/>
        <v>47028</v>
      </c>
      <c r="AW39" s="17">
        <f t="shared" si="12"/>
        <v>0.98709680700000002</v>
      </c>
      <c r="AZ39" t="s">
        <v>450</v>
      </c>
      <c r="BA39" t="s">
        <v>237</v>
      </c>
      <c r="BB39">
        <v>0.17340700000000001</v>
      </c>
      <c r="BE39" s="30" t="s">
        <v>942</v>
      </c>
      <c r="BF39" s="14">
        <f>[1]!FechaTR($I$1,BE39)</f>
        <v>47028</v>
      </c>
      <c r="BG39" s="16">
        <f t="shared" si="3"/>
        <v>47028</v>
      </c>
      <c r="BH39" s="17">
        <f t="shared" si="13"/>
        <v>0.17340700000000001</v>
      </c>
      <c r="BK39" t="s">
        <v>503</v>
      </c>
      <c r="BL39" t="s">
        <v>234</v>
      </c>
      <c r="BM39">
        <v>0.97771328099999999</v>
      </c>
      <c r="BP39" s="30" t="s">
        <v>942</v>
      </c>
      <c r="BQ39" s="14">
        <f>[1]!FechaTR($I$1,BP39)</f>
        <v>47028</v>
      </c>
      <c r="BR39" s="16">
        <f t="shared" si="4"/>
        <v>47028</v>
      </c>
      <c r="BS39" s="17">
        <f t="shared" si="14"/>
        <v>0.97771328099999999</v>
      </c>
      <c r="BV39" t="s">
        <v>503</v>
      </c>
      <c r="BW39" t="s">
        <v>237</v>
      </c>
      <c r="BX39">
        <v>0.30113499999999999</v>
      </c>
      <c r="CA39" s="30" t="s">
        <v>942</v>
      </c>
      <c r="CB39" s="14">
        <f>[1]!FechaTR($I$1,CA39)</f>
        <v>47028</v>
      </c>
      <c r="CC39" s="16">
        <f t="shared" si="5"/>
        <v>47028</v>
      </c>
      <c r="CD39" s="17">
        <f t="shared" si="15"/>
        <v>0.30113499999999999</v>
      </c>
      <c r="CG39" t="s">
        <v>607</v>
      </c>
      <c r="CH39" t="s">
        <v>234</v>
      </c>
      <c r="CI39">
        <v>0.97770179700000004</v>
      </c>
      <c r="CL39" s="30" t="s">
        <v>942</v>
      </c>
      <c r="CM39" s="14">
        <f>[1]!FechaTR($I$1,CL39)</f>
        <v>47028</v>
      </c>
      <c r="CN39" s="16">
        <f t="shared" si="6"/>
        <v>47028</v>
      </c>
      <c r="CO39" s="17">
        <f t="shared" si="16"/>
        <v>0.97770179700000004</v>
      </c>
      <c r="CR39" t="s">
        <v>607</v>
      </c>
      <c r="CS39" t="s">
        <v>237</v>
      </c>
      <c r="CT39">
        <v>0.301292</v>
      </c>
      <c r="CW39" s="30" t="s">
        <v>942</v>
      </c>
      <c r="CX39" s="14">
        <f>[1]!FechaTR($I$1,CW39)</f>
        <v>47028</v>
      </c>
      <c r="CY39" s="16">
        <f t="shared" si="7"/>
        <v>47028</v>
      </c>
      <c r="CZ39" s="17">
        <f t="shared" si="17"/>
        <v>0.301292</v>
      </c>
      <c r="DC39" t="s">
        <v>842</v>
      </c>
      <c r="DD39" t="s">
        <v>234</v>
      </c>
      <c r="DE39">
        <v>0.994503005</v>
      </c>
      <c r="DH39" s="30" t="s">
        <v>942</v>
      </c>
      <c r="DI39" s="14">
        <f>[1]!FechaTR($I$1,DH39)</f>
        <v>47028</v>
      </c>
      <c r="DJ39" s="16">
        <f t="shared" si="8"/>
        <v>47028</v>
      </c>
      <c r="DK39" s="17">
        <f t="shared" si="19"/>
        <v>0.994503005</v>
      </c>
      <c r="DN39" t="s">
        <v>842</v>
      </c>
      <c r="DO39" t="s">
        <v>237</v>
      </c>
      <c r="DP39">
        <v>7.3563000000000003E-2</v>
      </c>
      <c r="DS39" s="30" t="s">
        <v>942</v>
      </c>
      <c r="DT39" s="14">
        <f>[1]!FechaTR($I$1,DS39)</f>
        <v>47028</v>
      </c>
      <c r="DU39" s="16">
        <f t="shared" si="9"/>
        <v>47028</v>
      </c>
      <c r="DV39" s="17">
        <f t="shared" si="18"/>
        <v>7.3563000000000003E-2</v>
      </c>
    </row>
    <row r="40" spans="1:126" x14ac:dyDescent="0.25">
      <c r="A40" s="11"/>
      <c r="B40" s="13" t="s">
        <v>553</v>
      </c>
      <c r="C40" s="11">
        <v>0.14480299999999999</v>
      </c>
      <c r="D40" s="11">
        <f>+[1]!FechaTR($B$2,$A40)</f>
        <v>0</v>
      </c>
      <c r="E40" s="13" t="s">
        <v>447</v>
      </c>
      <c r="F40" s="11">
        <f>+[1]!FechaTR($B$2,$A40)</f>
        <v>0</v>
      </c>
      <c r="G40" s="11"/>
      <c r="H40" s="13" t="s">
        <v>500</v>
      </c>
      <c r="I40" s="11">
        <v>0.34785299999999997</v>
      </c>
      <c r="J40" s="11">
        <f>+[1]!FechaTR($B$2,$A40)</f>
        <v>0</v>
      </c>
      <c r="K40" s="13" t="s">
        <v>604</v>
      </c>
      <c r="L40" s="11">
        <v>2.4241999999999999</v>
      </c>
      <c r="M40" s="11"/>
      <c r="N40" s="13" t="s">
        <v>839</v>
      </c>
      <c r="O40" s="11">
        <v>0.11495799999999999</v>
      </c>
      <c r="R40" t="s">
        <v>557</v>
      </c>
      <c r="S40" t="s">
        <v>234</v>
      </c>
      <c r="T40">
        <v>0.99098680400000005</v>
      </c>
      <c r="W40" s="30" t="s">
        <v>943</v>
      </c>
      <c r="X40" s="14">
        <f>[1]!FechaTR($I$1,W40)</f>
        <v>47120</v>
      </c>
      <c r="Y40" s="16">
        <f t="shared" si="0"/>
        <v>47120</v>
      </c>
      <c r="Z40" s="17">
        <f t="shared" si="10"/>
        <v>0.99098680400000005</v>
      </c>
      <c r="AC40" t="s">
        <v>557</v>
      </c>
      <c r="AD40" t="s">
        <v>237</v>
      </c>
      <c r="AE40" s="113">
        <v>0.116967</v>
      </c>
      <c r="AH40" s="30" t="s">
        <v>943</v>
      </c>
      <c r="AI40" s="14">
        <f>[1]!FechaTR($I$1,AH40)</f>
        <v>47120</v>
      </c>
      <c r="AJ40" s="16">
        <f t="shared" si="1"/>
        <v>47120</v>
      </c>
      <c r="AK40" s="17">
        <f t="shared" si="11"/>
        <v>0.116967</v>
      </c>
      <c r="AN40" s="6"/>
      <c r="AO40" t="s">
        <v>451</v>
      </c>
      <c r="AP40" t="s">
        <v>234</v>
      </c>
      <c r="AQ40" s="113">
        <v>0.98595810100000003</v>
      </c>
      <c r="AT40" s="30" t="s">
        <v>943</v>
      </c>
      <c r="AU40" s="14">
        <f>[1]!FechaTR($I$1,AT40)</f>
        <v>47120</v>
      </c>
      <c r="AV40" s="16">
        <f t="shared" si="2"/>
        <v>47120</v>
      </c>
      <c r="AW40" s="17">
        <f t="shared" si="12"/>
        <v>0.98595810100000003</v>
      </c>
      <c r="AZ40" t="s">
        <v>451</v>
      </c>
      <c r="BA40" t="s">
        <v>237</v>
      </c>
      <c r="BB40">
        <v>0.18275</v>
      </c>
      <c r="BE40" s="30" t="s">
        <v>943</v>
      </c>
      <c r="BF40" s="14">
        <f>[1]!FechaTR($I$1,BE40)</f>
        <v>47120</v>
      </c>
      <c r="BG40" s="16">
        <f t="shared" si="3"/>
        <v>47120</v>
      </c>
      <c r="BH40" s="17">
        <f t="shared" si="13"/>
        <v>0.18275</v>
      </c>
      <c r="BK40" t="s">
        <v>504</v>
      </c>
      <c r="BL40" t="s">
        <v>234</v>
      </c>
      <c r="BM40">
        <v>0.97622256699999999</v>
      </c>
      <c r="BP40" s="30" t="s">
        <v>943</v>
      </c>
      <c r="BQ40" s="14">
        <f>[1]!FechaTR($I$1,BP40)</f>
        <v>47120</v>
      </c>
      <c r="BR40" s="16">
        <f t="shared" si="4"/>
        <v>47120</v>
      </c>
      <c r="BS40" s="17">
        <f t="shared" si="14"/>
        <v>0.97622256699999999</v>
      </c>
      <c r="BV40" t="s">
        <v>504</v>
      </c>
      <c r="BW40" t="s">
        <v>237</v>
      </c>
      <c r="BX40">
        <v>0.31118699999999999</v>
      </c>
      <c r="CA40" s="30" t="s">
        <v>943</v>
      </c>
      <c r="CB40" s="14">
        <f>[1]!FechaTR($I$1,CA40)</f>
        <v>47120</v>
      </c>
      <c r="CC40" s="16">
        <f t="shared" si="5"/>
        <v>47120</v>
      </c>
      <c r="CD40" s="17">
        <f t="shared" si="15"/>
        <v>0.31118699999999999</v>
      </c>
      <c r="CG40" t="s">
        <v>608</v>
      </c>
      <c r="CH40" t="s">
        <v>234</v>
      </c>
      <c r="CI40">
        <v>0.97619316599999995</v>
      </c>
      <c r="CL40" s="30" t="s">
        <v>943</v>
      </c>
      <c r="CM40" s="14">
        <f>[1]!FechaTR($I$1,CL40)</f>
        <v>47120</v>
      </c>
      <c r="CN40" s="16">
        <f t="shared" si="6"/>
        <v>47120</v>
      </c>
      <c r="CO40" s="17">
        <f t="shared" si="16"/>
        <v>0.97619316599999995</v>
      </c>
      <c r="CR40" t="s">
        <v>608</v>
      </c>
      <c r="CS40" t="s">
        <v>237</v>
      </c>
      <c r="CT40">
        <v>0.31157699999999999</v>
      </c>
      <c r="CW40" s="30" t="s">
        <v>943</v>
      </c>
      <c r="CX40" s="14">
        <f>[1]!FechaTR($I$1,CW40)</f>
        <v>47120</v>
      </c>
      <c r="CY40" s="16">
        <f t="shared" si="7"/>
        <v>47120</v>
      </c>
      <c r="CZ40" s="17">
        <f t="shared" si="17"/>
        <v>0.31157699999999999</v>
      </c>
      <c r="DC40" t="s">
        <v>843</v>
      </c>
      <c r="DD40" t="s">
        <v>234</v>
      </c>
      <c r="DE40">
        <v>0.99368344799999997</v>
      </c>
      <c r="DH40" s="30" t="s">
        <v>943</v>
      </c>
      <c r="DI40" s="14">
        <f>[1]!FechaTR($I$1,DH40)</f>
        <v>47120</v>
      </c>
      <c r="DJ40" s="16">
        <f t="shared" si="8"/>
        <v>47120</v>
      </c>
      <c r="DK40" s="17">
        <f t="shared" si="19"/>
        <v>0.99368344799999997</v>
      </c>
      <c r="DN40" t="s">
        <v>843</v>
      </c>
      <c r="DO40" t="s">
        <v>237</v>
      </c>
      <c r="DP40">
        <v>8.1846000000000002E-2</v>
      </c>
      <c r="DS40" s="30" t="s">
        <v>943</v>
      </c>
      <c r="DT40" s="14">
        <f>[1]!FechaTR($I$1,DS40)</f>
        <v>47120</v>
      </c>
      <c r="DU40" s="16">
        <f t="shared" si="9"/>
        <v>47120</v>
      </c>
      <c r="DV40" s="17">
        <f t="shared" si="18"/>
        <v>8.1846000000000002E-2</v>
      </c>
    </row>
    <row r="41" spans="1:126" x14ac:dyDescent="0.25">
      <c r="A41" s="11"/>
      <c r="B41" s="13" t="s">
        <v>554</v>
      </c>
      <c r="C41" s="11">
        <v>0.156887</v>
      </c>
      <c r="D41" s="11">
        <f>+[1]!FechaTR($B$2,$A41)</f>
        <v>0</v>
      </c>
      <c r="E41" s="13" t="s">
        <v>448</v>
      </c>
      <c r="F41" s="11">
        <f>+[1]!FechaTR($B$2,$A41)</f>
        <v>0</v>
      </c>
      <c r="G41" s="11"/>
      <c r="H41" s="13" t="s">
        <v>501</v>
      </c>
      <c r="I41" s="11">
        <v>0.36139499999999997</v>
      </c>
      <c r="J41" s="11">
        <f>+[1]!FechaTR($B$2,$A41)</f>
        <v>0</v>
      </c>
      <c r="K41" s="13" t="s">
        <v>605</v>
      </c>
      <c r="L41" s="11">
        <v>2.4741</v>
      </c>
      <c r="M41" s="11"/>
      <c r="N41" s="13" t="s">
        <v>840</v>
      </c>
      <c r="O41" s="11">
        <v>0.12696499999999999</v>
      </c>
      <c r="R41" t="s">
        <v>558</v>
      </c>
      <c r="S41" t="s">
        <v>234</v>
      </c>
      <c r="T41">
        <v>0.99001097800000004</v>
      </c>
      <c r="W41" s="30" t="s">
        <v>944</v>
      </c>
      <c r="X41" s="14">
        <f>[1]!FechaTR($I$1,W41)</f>
        <v>47210</v>
      </c>
      <c r="Y41" s="16">
        <f t="shared" si="0"/>
        <v>47210</v>
      </c>
      <c r="Z41" s="17">
        <f t="shared" si="10"/>
        <v>0.99001097800000004</v>
      </c>
      <c r="AC41" t="s">
        <v>558</v>
      </c>
      <c r="AD41" t="s">
        <v>237</v>
      </c>
      <c r="AE41" s="113">
        <v>0.12565499999999999</v>
      </c>
      <c r="AH41" s="30" t="s">
        <v>944</v>
      </c>
      <c r="AI41" s="14">
        <f>[1]!FechaTR($I$1,AH41)</f>
        <v>47210</v>
      </c>
      <c r="AJ41" s="16">
        <f t="shared" si="1"/>
        <v>47210</v>
      </c>
      <c r="AK41" s="17">
        <f t="shared" si="11"/>
        <v>0.12565499999999999</v>
      </c>
      <c r="AN41" s="6"/>
      <c r="AO41" t="s">
        <v>452</v>
      </c>
      <c r="AP41" t="s">
        <v>234</v>
      </c>
      <c r="AQ41" s="113">
        <v>0.98477908700000005</v>
      </c>
      <c r="AT41" s="30" t="s">
        <v>944</v>
      </c>
      <c r="AU41" s="14">
        <f>[1]!FechaTR($I$1,AT41)</f>
        <v>47210</v>
      </c>
      <c r="AV41" s="16">
        <f t="shared" si="2"/>
        <v>47210</v>
      </c>
      <c r="AW41" s="17">
        <f t="shared" si="12"/>
        <v>0.98477908700000005</v>
      </c>
      <c r="AZ41" t="s">
        <v>452</v>
      </c>
      <c r="BA41" t="s">
        <v>237</v>
      </c>
      <c r="BB41">
        <v>0.19203999999999999</v>
      </c>
      <c r="BE41" s="30" t="s">
        <v>944</v>
      </c>
      <c r="BF41" s="14">
        <f>[1]!FechaTR($I$1,BE41)</f>
        <v>47210</v>
      </c>
      <c r="BG41" s="16">
        <f t="shared" si="3"/>
        <v>47210</v>
      </c>
      <c r="BH41" s="17">
        <f t="shared" si="13"/>
        <v>0.19203999999999999</v>
      </c>
      <c r="BK41" t="s">
        <v>505</v>
      </c>
      <c r="BL41" t="s">
        <v>234</v>
      </c>
      <c r="BM41">
        <v>0.97469297300000002</v>
      </c>
      <c r="BP41" s="30" t="s">
        <v>944</v>
      </c>
      <c r="BQ41" s="14">
        <f>[1]!FechaTR($I$1,BP41)</f>
        <v>47210</v>
      </c>
      <c r="BR41" s="16">
        <f t="shared" si="4"/>
        <v>47210</v>
      </c>
      <c r="BS41" s="17">
        <f t="shared" si="14"/>
        <v>0.97469297300000002</v>
      </c>
      <c r="BV41" t="s">
        <v>505</v>
      </c>
      <c r="BW41" t="s">
        <v>237</v>
      </c>
      <c r="BX41">
        <v>0.32114399999999999</v>
      </c>
      <c r="CA41" s="30" t="s">
        <v>944</v>
      </c>
      <c r="CB41" s="14">
        <f>[1]!FechaTR($I$1,CA41)</f>
        <v>47210</v>
      </c>
      <c r="CC41" s="16">
        <f t="shared" si="5"/>
        <v>47210</v>
      </c>
      <c r="CD41" s="17">
        <f t="shared" si="15"/>
        <v>0.32114399999999999</v>
      </c>
      <c r="CG41" t="s">
        <v>609</v>
      </c>
      <c r="CH41" t="s">
        <v>234</v>
      </c>
      <c r="CI41">
        <v>0.97464770300000003</v>
      </c>
      <c r="CL41" s="30" t="s">
        <v>944</v>
      </c>
      <c r="CM41" s="14">
        <f>[1]!FechaTR($I$1,CL41)</f>
        <v>47210</v>
      </c>
      <c r="CN41" s="16">
        <f t="shared" si="6"/>
        <v>47210</v>
      </c>
      <c r="CO41" s="17">
        <f t="shared" si="16"/>
        <v>0.97464770300000003</v>
      </c>
      <c r="CR41" t="s">
        <v>609</v>
      </c>
      <c r="CS41" t="s">
        <v>237</v>
      </c>
      <c r="CT41">
        <v>0.32172600000000001</v>
      </c>
      <c r="CW41" s="30" t="s">
        <v>944</v>
      </c>
      <c r="CX41" s="14">
        <f>[1]!FechaTR($I$1,CW41)</f>
        <v>47210</v>
      </c>
      <c r="CY41" s="16">
        <f t="shared" si="7"/>
        <v>47210</v>
      </c>
      <c r="CZ41" s="17">
        <f t="shared" si="17"/>
        <v>0.32172600000000001</v>
      </c>
      <c r="DC41" t="s">
        <v>844</v>
      </c>
      <c r="DD41" t="s">
        <v>234</v>
      </c>
      <c r="DE41">
        <v>0.99282216599999995</v>
      </c>
      <c r="DH41" s="30" t="s">
        <v>944</v>
      </c>
      <c r="DI41" s="14">
        <f>[1]!FechaTR($I$1,DH41)</f>
        <v>47210</v>
      </c>
      <c r="DJ41" s="16">
        <f t="shared" si="8"/>
        <v>47210</v>
      </c>
      <c r="DK41" s="17">
        <f t="shared" si="19"/>
        <v>0.99282216599999995</v>
      </c>
      <c r="DN41" t="s">
        <v>844</v>
      </c>
      <c r="DO41" t="s">
        <v>237</v>
      </c>
      <c r="DP41">
        <v>9.0149000000000007E-2</v>
      </c>
      <c r="DS41" s="30" t="s">
        <v>944</v>
      </c>
      <c r="DT41" s="14">
        <f>[1]!FechaTR($I$1,DS41)</f>
        <v>47210</v>
      </c>
      <c r="DU41" s="16">
        <f t="shared" si="9"/>
        <v>47210</v>
      </c>
      <c r="DV41" s="17">
        <f t="shared" si="18"/>
        <v>9.0149000000000007E-2</v>
      </c>
    </row>
    <row r="42" spans="1:126" x14ac:dyDescent="0.25">
      <c r="A42" s="11"/>
      <c r="B42" s="13" t="s">
        <v>555</v>
      </c>
      <c r="C42" s="11">
        <v>0.168713</v>
      </c>
      <c r="D42" s="11">
        <f>+[1]!FechaTR($B$2,$A42)</f>
        <v>0</v>
      </c>
      <c r="E42" s="13" t="s">
        <v>449</v>
      </c>
      <c r="F42" s="11">
        <f>+[1]!FechaTR($B$2,$A42)</f>
        <v>0</v>
      </c>
      <c r="G42" s="11"/>
      <c r="H42" s="13" t="s">
        <v>502</v>
      </c>
      <c r="I42" s="11">
        <v>0.374699</v>
      </c>
      <c r="J42" s="11">
        <f>+[1]!FechaTR($B$2,$A42)</f>
        <v>0</v>
      </c>
      <c r="K42" s="13" t="s">
        <v>606</v>
      </c>
      <c r="L42" s="11">
        <v>2.5215000000000001</v>
      </c>
      <c r="M42" s="11"/>
      <c r="N42" s="13" t="s">
        <v>841</v>
      </c>
      <c r="O42" s="11">
        <v>0.13861299999999999</v>
      </c>
      <c r="R42" t="s">
        <v>559</v>
      </c>
      <c r="S42" t="s">
        <v>234</v>
      </c>
      <c r="T42">
        <v>0.98901473600000001</v>
      </c>
      <c r="W42" s="30" t="s">
        <v>958</v>
      </c>
      <c r="X42" s="14">
        <f>[1]!FechaTR($I$1,W42)</f>
        <v>47301</v>
      </c>
      <c r="Y42" s="16">
        <f t="shared" si="0"/>
        <v>47301</v>
      </c>
      <c r="Z42" s="17">
        <f t="shared" si="10"/>
        <v>0.98901473600000001</v>
      </c>
      <c r="AC42" t="s">
        <v>559</v>
      </c>
      <c r="AD42" t="s">
        <v>237</v>
      </c>
      <c r="AE42" s="113">
        <v>0.134126</v>
      </c>
      <c r="AH42" s="30" t="s">
        <v>958</v>
      </c>
      <c r="AI42" s="14">
        <f>[1]!FechaTR($I$1,AH42)</f>
        <v>47301</v>
      </c>
      <c r="AJ42" s="16">
        <f t="shared" si="1"/>
        <v>47301</v>
      </c>
      <c r="AK42" s="17">
        <f t="shared" si="11"/>
        <v>0.134126</v>
      </c>
      <c r="AN42" s="6"/>
      <c r="AO42" t="s">
        <v>453</v>
      </c>
      <c r="AP42" t="s">
        <v>234</v>
      </c>
      <c r="AQ42" s="113">
        <v>0.98357589499999998</v>
      </c>
      <c r="AT42" s="30" t="s">
        <v>958</v>
      </c>
      <c r="AU42" s="14">
        <f>[1]!FechaTR($I$1,AT42)</f>
        <v>47301</v>
      </c>
      <c r="AV42" s="16">
        <f t="shared" si="2"/>
        <v>47301</v>
      </c>
      <c r="AW42" s="17">
        <f t="shared" si="12"/>
        <v>0.98357589499999998</v>
      </c>
      <c r="AZ42" t="s">
        <v>453</v>
      </c>
      <c r="BA42" t="s">
        <v>237</v>
      </c>
      <c r="BB42">
        <v>0.201152</v>
      </c>
      <c r="BE42" s="30" t="s">
        <v>958</v>
      </c>
      <c r="BF42" s="14">
        <f>[1]!FechaTR($I$1,BE42)</f>
        <v>47301</v>
      </c>
      <c r="BG42" s="16">
        <f t="shared" si="3"/>
        <v>47301</v>
      </c>
      <c r="BH42" s="17">
        <f t="shared" si="13"/>
        <v>0.201152</v>
      </c>
      <c r="BK42" t="s">
        <v>506</v>
      </c>
      <c r="BL42" t="s">
        <v>234</v>
      </c>
      <c r="BM42">
        <v>0.97314039699999999</v>
      </c>
      <c r="BP42" s="30" t="s">
        <v>958</v>
      </c>
      <c r="BQ42" s="14">
        <f>[1]!FechaTR($I$1,BP42)</f>
        <v>47301</v>
      </c>
      <c r="BR42" s="16">
        <f t="shared" si="4"/>
        <v>47301</v>
      </c>
      <c r="BS42" s="17">
        <f t="shared" si="14"/>
        <v>0.97314039699999999</v>
      </c>
      <c r="BV42" t="s">
        <v>506</v>
      </c>
      <c r="BW42" t="s">
        <v>237</v>
      </c>
      <c r="BX42">
        <v>0.330926</v>
      </c>
      <c r="CA42" s="30" t="s">
        <v>958</v>
      </c>
      <c r="CB42" s="14">
        <f>[1]!FechaTR($I$1,CA42)</f>
        <v>47301</v>
      </c>
      <c r="CC42" s="16">
        <f t="shared" si="5"/>
        <v>47301</v>
      </c>
      <c r="CD42" s="17">
        <f t="shared" si="15"/>
        <v>0.330926</v>
      </c>
      <c r="CG42" t="s">
        <v>610</v>
      </c>
      <c r="CH42" t="s">
        <v>234</v>
      </c>
      <c r="CI42">
        <v>0.97308501400000003</v>
      </c>
      <c r="CL42" s="30" t="s">
        <v>958</v>
      </c>
      <c r="CM42" s="14">
        <f>[1]!FechaTR($I$1,CL42)</f>
        <v>47301</v>
      </c>
      <c r="CN42" s="16">
        <f t="shared" si="6"/>
        <v>47301</v>
      </c>
      <c r="CO42" s="17">
        <f t="shared" si="16"/>
        <v>0.97308501400000003</v>
      </c>
      <c r="CR42" t="s">
        <v>610</v>
      </c>
      <c r="CS42" t="s">
        <v>237</v>
      </c>
      <c r="CT42">
        <v>0.331619</v>
      </c>
      <c r="CW42" s="30" t="s">
        <v>958</v>
      </c>
      <c r="CX42" s="14">
        <f>[1]!FechaTR($I$1,CW42)</f>
        <v>47301</v>
      </c>
      <c r="CY42" s="16">
        <f t="shared" si="7"/>
        <v>47301</v>
      </c>
      <c r="CZ42" s="17">
        <f t="shared" si="17"/>
        <v>0.331619</v>
      </c>
      <c r="DC42" t="s">
        <v>969</v>
      </c>
      <c r="DD42" t="s">
        <v>234</v>
      </c>
      <c r="DE42">
        <v>0.99193097100000005</v>
      </c>
      <c r="DH42" s="30" t="s">
        <v>958</v>
      </c>
      <c r="DI42" s="14">
        <f>[1]!FechaTR($I$1,DH42)</f>
        <v>47301</v>
      </c>
      <c r="DJ42" s="16">
        <f t="shared" si="8"/>
        <v>47301</v>
      </c>
      <c r="DK42" s="17">
        <f t="shared" si="19"/>
        <v>0.99193097100000005</v>
      </c>
      <c r="DN42" t="s">
        <v>969</v>
      </c>
      <c r="DO42" t="s">
        <v>237</v>
      </c>
      <c r="DP42">
        <v>9.8358000000000001E-2</v>
      </c>
      <c r="DS42" s="30" t="s">
        <v>958</v>
      </c>
      <c r="DT42" s="14">
        <f>[1]!FechaTR($I$1,DS42)</f>
        <v>47301</v>
      </c>
      <c r="DU42" s="16">
        <f t="shared" si="9"/>
        <v>47301</v>
      </c>
      <c r="DV42" s="17">
        <f t="shared" si="18"/>
        <v>9.8358000000000001E-2</v>
      </c>
    </row>
    <row r="43" spans="1:126" x14ac:dyDescent="0.25">
      <c r="A43" s="11"/>
      <c r="B43" s="13" t="s">
        <v>556</v>
      </c>
      <c r="C43" s="11">
        <v>0.18029599999999998</v>
      </c>
      <c r="D43" s="11">
        <f>+[1]!FechaTR($B$2,$A43)</f>
        <v>0</v>
      </c>
      <c r="E43" s="13" t="s">
        <v>450</v>
      </c>
      <c r="F43" s="11">
        <f>+[1]!FechaTR($B$2,$A43)</f>
        <v>0</v>
      </c>
      <c r="G43" s="11"/>
      <c r="H43" s="13" t="s">
        <v>503</v>
      </c>
      <c r="I43" s="11">
        <v>0.38764499999999996</v>
      </c>
      <c r="J43" s="11">
        <f>+[1]!FechaTR($B$2,$A43)</f>
        <v>0</v>
      </c>
      <c r="K43" s="13" t="s">
        <v>607</v>
      </c>
      <c r="L43" s="11">
        <v>2.5693000000000001</v>
      </c>
      <c r="M43" s="11"/>
      <c r="N43" s="13" t="s">
        <v>842</v>
      </c>
      <c r="O43" s="11">
        <v>0.14996199999999998</v>
      </c>
      <c r="R43" t="s">
        <v>560</v>
      </c>
      <c r="S43" t="s">
        <v>234</v>
      </c>
      <c r="T43">
        <v>0.987962275</v>
      </c>
      <c r="W43" s="30" t="s">
        <v>945</v>
      </c>
      <c r="X43" s="14">
        <f>[1]!FechaTR($I$1,W43)</f>
        <v>47393</v>
      </c>
      <c r="Y43" s="16">
        <f t="shared" si="0"/>
        <v>47393</v>
      </c>
      <c r="Z43" s="17">
        <f t="shared" si="10"/>
        <v>0.987962275</v>
      </c>
      <c r="AC43" t="s">
        <v>560</v>
      </c>
      <c r="AD43" t="s">
        <v>237</v>
      </c>
      <c r="AE43" s="113">
        <v>0.14269599999999999</v>
      </c>
      <c r="AH43" s="30" t="s">
        <v>945</v>
      </c>
      <c r="AI43" s="14">
        <f>[1]!FechaTR($I$1,AH43)</f>
        <v>47393</v>
      </c>
      <c r="AJ43" s="16">
        <f t="shared" si="1"/>
        <v>47393</v>
      </c>
      <c r="AK43" s="17">
        <f t="shared" si="11"/>
        <v>0.14269599999999999</v>
      </c>
      <c r="AN43" s="6"/>
      <c r="AO43" t="s">
        <v>454</v>
      </c>
      <c r="AP43" t="s">
        <v>234</v>
      </c>
      <c r="AQ43" s="113">
        <v>0.98231126899999999</v>
      </c>
      <c r="AT43" s="30" t="s">
        <v>945</v>
      </c>
      <c r="AU43" s="14">
        <f>[1]!FechaTR($I$1,AT43)</f>
        <v>47393</v>
      </c>
      <c r="AV43" s="16">
        <f t="shared" si="2"/>
        <v>47393</v>
      </c>
      <c r="AW43" s="17">
        <f t="shared" si="12"/>
        <v>0.98231126899999999</v>
      </c>
      <c r="AZ43" t="s">
        <v>454</v>
      </c>
      <c r="BA43" t="s">
        <v>237</v>
      </c>
      <c r="BB43">
        <v>0.21035599999999999</v>
      </c>
      <c r="BE43" s="30" t="s">
        <v>945</v>
      </c>
      <c r="BF43" s="14">
        <f>[1]!FechaTR($I$1,BE43)</f>
        <v>47393</v>
      </c>
      <c r="BG43" s="16">
        <f t="shared" si="3"/>
        <v>47393</v>
      </c>
      <c r="BH43" s="17">
        <f t="shared" si="13"/>
        <v>0.21035599999999999</v>
      </c>
      <c r="BK43" t="s">
        <v>507</v>
      </c>
      <c r="BL43" t="s">
        <v>234</v>
      </c>
      <c r="BM43">
        <v>0.97151262800000004</v>
      </c>
      <c r="BP43" s="30" t="s">
        <v>945</v>
      </c>
      <c r="BQ43" s="14">
        <f>[1]!FechaTR($I$1,BP43)</f>
        <v>47393</v>
      </c>
      <c r="BR43" s="16">
        <f t="shared" si="4"/>
        <v>47393</v>
      </c>
      <c r="BS43" s="17">
        <f t="shared" si="14"/>
        <v>0.97151262800000004</v>
      </c>
      <c r="BV43" t="s">
        <v>507</v>
      </c>
      <c r="BW43" t="s">
        <v>237</v>
      </c>
      <c r="BX43">
        <v>0.340866</v>
      </c>
      <c r="CA43" s="30" t="s">
        <v>945</v>
      </c>
      <c r="CB43" s="14">
        <f>[1]!FechaTR($I$1,CA43)</f>
        <v>47393</v>
      </c>
      <c r="CC43" s="16">
        <f t="shared" si="5"/>
        <v>47393</v>
      </c>
      <c r="CD43" s="17">
        <f t="shared" si="15"/>
        <v>0.340866</v>
      </c>
      <c r="CG43" t="s">
        <v>611</v>
      </c>
      <c r="CH43" t="s">
        <v>234</v>
      </c>
      <c r="CI43">
        <v>0.97145146599999999</v>
      </c>
      <c r="CL43" s="30" t="s">
        <v>945</v>
      </c>
      <c r="CM43" s="14">
        <f>[1]!FechaTR($I$1,CL43)</f>
        <v>47393</v>
      </c>
      <c r="CN43" s="16">
        <f t="shared" si="6"/>
        <v>47393</v>
      </c>
      <c r="CO43" s="17">
        <f t="shared" si="16"/>
        <v>0.97145146599999999</v>
      </c>
      <c r="CR43" t="s">
        <v>611</v>
      </c>
      <c r="CS43" t="s">
        <v>237</v>
      </c>
      <c r="CT43">
        <v>0.34161000000000002</v>
      </c>
      <c r="CW43" s="30" t="s">
        <v>945</v>
      </c>
      <c r="CX43" s="14">
        <f>[1]!FechaTR($I$1,CW43)</f>
        <v>47393</v>
      </c>
      <c r="CY43" s="16">
        <f t="shared" si="7"/>
        <v>47393</v>
      </c>
      <c r="CZ43" s="17">
        <f t="shared" si="17"/>
        <v>0.34161000000000002</v>
      </c>
      <c r="DC43" t="s">
        <v>845</v>
      </c>
      <c r="DD43" t="s">
        <v>234</v>
      </c>
      <c r="DE43">
        <v>0.99098012300000005</v>
      </c>
      <c r="DH43" s="30" t="s">
        <v>945</v>
      </c>
      <c r="DI43" s="14">
        <f>[1]!FechaTR($I$1,DH43)</f>
        <v>47393</v>
      </c>
      <c r="DJ43" s="16">
        <f t="shared" si="8"/>
        <v>47393</v>
      </c>
      <c r="DK43" s="17">
        <f t="shared" si="19"/>
        <v>0.99098012300000005</v>
      </c>
      <c r="DN43" t="s">
        <v>845</v>
      </c>
      <c r="DO43" t="s">
        <v>237</v>
      </c>
      <c r="DP43">
        <v>0.106741</v>
      </c>
      <c r="DS43" s="30" t="s">
        <v>945</v>
      </c>
      <c r="DT43" s="14">
        <f>[1]!FechaTR($I$1,DS43)</f>
        <v>47393</v>
      </c>
      <c r="DU43" s="16">
        <f t="shared" si="9"/>
        <v>47393</v>
      </c>
      <c r="DV43" s="17">
        <f t="shared" si="18"/>
        <v>0.106741</v>
      </c>
    </row>
    <row r="44" spans="1:126" x14ac:dyDescent="0.25">
      <c r="A44" s="11"/>
      <c r="B44" s="13" t="s">
        <v>557</v>
      </c>
      <c r="C44" s="11">
        <v>0.19184399999999999</v>
      </c>
      <c r="D44" s="11">
        <f>+[1]!FechaTR($B$2,$A44)</f>
        <v>0</v>
      </c>
      <c r="E44" s="13" t="s">
        <v>451</v>
      </c>
      <c r="F44" s="11">
        <f>+[1]!FechaTR($B$2,$A44)</f>
        <v>0</v>
      </c>
      <c r="G44" s="11"/>
      <c r="H44" s="13" t="s">
        <v>504</v>
      </c>
      <c r="I44" s="11">
        <v>0.40053499999999997</v>
      </c>
      <c r="J44" s="11">
        <f>+[1]!FechaTR($B$2,$A44)</f>
        <v>0</v>
      </c>
      <c r="K44" s="13" t="s">
        <v>608</v>
      </c>
      <c r="L44" s="11">
        <v>2.6135000000000002</v>
      </c>
      <c r="M44" s="11"/>
      <c r="N44" s="13" t="s">
        <v>843</v>
      </c>
      <c r="O44" s="11">
        <v>0.161242</v>
      </c>
      <c r="R44" t="s">
        <v>561</v>
      </c>
      <c r="S44" t="s">
        <v>234</v>
      </c>
      <c r="T44">
        <v>0.98688423800000002</v>
      </c>
      <c r="W44" s="30" t="s">
        <v>959</v>
      </c>
      <c r="X44" s="14">
        <f>[1]!FechaTR($I$1,W44)</f>
        <v>47485</v>
      </c>
      <c r="Y44" s="16">
        <f t="shared" si="0"/>
        <v>47485</v>
      </c>
      <c r="Z44" s="17">
        <f t="shared" si="10"/>
        <v>0.98688423800000002</v>
      </c>
      <c r="AC44" t="s">
        <v>561</v>
      </c>
      <c r="AD44" t="s">
        <v>237</v>
      </c>
      <c r="AE44" s="113">
        <v>0.15112999999999999</v>
      </c>
      <c r="AH44" s="30" t="s">
        <v>959</v>
      </c>
      <c r="AI44" s="14">
        <f>[1]!FechaTR($I$1,AH44)</f>
        <v>47485</v>
      </c>
      <c r="AJ44" s="16">
        <f t="shared" si="1"/>
        <v>47485</v>
      </c>
      <c r="AK44" s="17">
        <f t="shared" si="11"/>
        <v>0.15112999999999999</v>
      </c>
      <c r="AN44" s="6"/>
      <c r="AO44" t="s">
        <v>455</v>
      </c>
      <c r="AP44" t="s">
        <v>234</v>
      </c>
      <c r="AQ44" s="113">
        <v>0.98102955300000005</v>
      </c>
      <c r="AT44" s="30" t="s">
        <v>959</v>
      </c>
      <c r="AU44" s="14">
        <f>[1]!FechaTR($I$1,AT44)</f>
        <v>47485</v>
      </c>
      <c r="AV44" s="16">
        <f t="shared" si="2"/>
        <v>47485</v>
      </c>
      <c r="AW44" s="17">
        <f t="shared" si="12"/>
        <v>0.98102955300000005</v>
      </c>
      <c r="AZ44" t="s">
        <v>455</v>
      </c>
      <c r="BA44" t="s">
        <v>237</v>
      </c>
      <c r="BB44">
        <v>0.21931700000000001</v>
      </c>
      <c r="BE44" s="30" t="s">
        <v>959</v>
      </c>
      <c r="BF44" s="14">
        <f>[1]!FechaTR($I$1,BE44)</f>
        <v>47485</v>
      </c>
      <c r="BG44" s="16">
        <f t="shared" si="3"/>
        <v>47485</v>
      </c>
      <c r="BH44" s="17">
        <f t="shared" si="13"/>
        <v>0.21931700000000001</v>
      </c>
      <c r="BK44" t="s">
        <v>508</v>
      </c>
      <c r="BL44" t="s">
        <v>234</v>
      </c>
      <c r="BM44">
        <v>0.96986273899999997</v>
      </c>
      <c r="BP44" s="30" t="s">
        <v>959</v>
      </c>
      <c r="BQ44" s="14">
        <f>[1]!FechaTR($I$1,BP44)</f>
        <v>47485</v>
      </c>
      <c r="BR44" s="16">
        <f t="shared" si="4"/>
        <v>47485</v>
      </c>
      <c r="BS44" s="17">
        <f t="shared" si="14"/>
        <v>0.96986273899999997</v>
      </c>
      <c r="BV44" t="s">
        <v>508</v>
      </c>
      <c r="BW44" t="s">
        <v>237</v>
      </c>
      <c r="BX44">
        <v>0.35063699999999998</v>
      </c>
      <c r="CA44" s="30" t="s">
        <v>959</v>
      </c>
      <c r="CB44" s="14">
        <f>[1]!FechaTR($I$1,CA44)</f>
        <v>47485</v>
      </c>
      <c r="CC44" s="16">
        <f t="shared" si="5"/>
        <v>47485</v>
      </c>
      <c r="CD44" s="17">
        <f t="shared" si="15"/>
        <v>0.35063699999999998</v>
      </c>
      <c r="CG44" t="s">
        <v>612</v>
      </c>
      <c r="CH44" t="s">
        <v>234</v>
      </c>
      <c r="CI44">
        <v>0.96979800999999999</v>
      </c>
      <c r="CL44" s="30" t="s">
        <v>959</v>
      </c>
      <c r="CM44" s="14">
        <f>[1]!FechaTR($I$1,CL44)</f>
        <v>47485</v>
      </c>
      <c r="CN44" s="16">
        <f t="shared" si="6"/>
        <v>47485</v>
      </c>
      <c r="CO44" s="17">
        <f t="shared" si="16"/>
        <v>0.96979800999999999</v>
      </c>
      <c r="CR44" t="s">
        <v>612</v>
      </c>
      <c r="CS44" t="s">
        <v>237</v>
      </c>
      <c r="CT44">
        <v>0.35140300000000002</v>
      </c>
      <c r="CW44" s="30" t="s">
        <v>959</v>
      </c>
      <c r="CX44" s="14">
        <f>[1]!FechaTR($I$1,CW44)</f>
        <v>47485</v>
      </c>
      <c r="CY44" s="16">
        <f t="shared" si="7"/>
        <v>47485</v>
      </c>
      <c r="CZ44" s="17">
        <f t="shared" si="17"/>
        <v>0.35140300000000002</v>
      </c>
      <c r="DC44" t="s">
        <v>970</v>
      </c>
      <c r="DD44" t="s">
        <v>234</v>
      </c>
      <c r="DE44">
        <v>0.99000028900000003</v>
      </c>
      <c r="DH44" s="30" t="s">
        <v>959</v>
      </c>
      <c r="DI44" s="14">
        <f>[1]!FechaTR($I$1,DH44)</f>
        <v>47485</v>
      </c>
      <c r="DJ44" s="16">
        <f t="shared" si="8"/>
        <v>47485</v>
      </c>
      <c r="DK44" s="17">
        <f t="shared" si="19"/>
        <v>0.99000028900000003</v>
      </c>
      <c r="DN44" t="s">
        <v>970</v>
      </c>
      <c r="DO44" t="s">
        <v>237</v>
      </c>
      <c r="DP44">
        <v>0.115023</v>
      </c>
      <c r="DS44" s="30" t="s">
        <v>959</v>
      </c>
      <c r="DT44" s="14">
        <f>[1]!FechaTR($I$1,DS44)</f>
        <v>47485</v>
      </c>
      <c r="DU44" s="16">
        <f t="shared" si="9"/>
        <v>47485</v>
      </c>
      <c r="DV44" s="17">
        <f t="shared" si="18"/>
        <v>0.115023</v>
      </c>
    </row>
    <row r="45" spans="1:126" x14ac:dyDescent="0.25">
      <c r="A45" s="11"/>
      <c r="B45" s="13" t="s">
        <v>558</v>
      </c>
      <c r="C45" s="11">
        <v>0.20324899999999999</v>
      </c>
      <c r="D45" s="11">
        <f>+[1]!FechaTR($B$2,$A45)</f>
        <v>0</v>
      </c>
      <c r="E45" s="13" t="s">
        <v>452</v>
      </c>
      <c r="F45" s="11">
        <f>+[1]!FechaTR($B$2,$A45)</f>
        <v>0</v>
      </c>
      <c r="G45" s="11"/>
      <c r="H45" s="13" t="s">
        <v>505</v>
      </c>
      <c r="I45" s="11">
        <v>0.41324499999999997</v>
      </c>
      <c r="J45" s="11">
        <f>+[1]!FechaTR($B$2,$A45)</f>
        <v>0</v>
      </c>
      <c r="K45" s="13" t="s">
        <v>609</v>
      </c>
      <c r="L45" s="11">
        <v>2.6556000000000002</v>
      </c>
      <c r="M45" s="11"/>
      <c r="N45" s="13" t="s">
        <v>844</v>
      </c>
      <c r="O45" s="11">
        <v>0.17238399999999998</v>
      </c>
      <c r="R45" t="s">
        <v>562</v>
      </c>
      <c r="S45" t="s">
        <v>234</v>
      </c>
      <c r="T45">
        <v>0.98572870000000001</v>
      </c>
      <c r="W45" s="30" t="s">
        <v>946</v>
      </c>
      <c r="X45" s="14">
        <f>[1]!FechaTR($I$1,W45)</f>
        <v>47575</v>
      </c>
      <c r="Y45" s="16">
        <f t="shared" si="0"/>
        <v>47575</v>
      </c>
      <c r="Z45" s="17">
        <f t="shared" si="10"/>
        <v>0.98572870000000001</v>
      </c>
      <c r="AC45" t="s">
        <v>562</v>
      </c>
      <c r="AD45" t="s">
        <v>237</v>
      </c>
      <c r="AE45" s="113">
        <v>0.15984000000000001</v>
      </c>
      <c r="AH45" s="30" t="s">
        <v>946</v>
      </c>
      <c r="AI45" s="14">
        <f>[1]!FechaTR($I$1,AH45)</f>
        <v>47575</v>
      </c>
      <c r="AJ45" s="16">
        <f t="shared" si="1"/>
        <v>47575</v>
      </c>
      <c r="AK45" s="17">
        <f t="shared" si="11"/>
        <v>0.15984000000000001</v>
      </c>
      <c r="AN45" s="6"/>
      <c r="AO45" t="s">
        <v>456</v>
      </c>
      <c r="AP45" t="s">
        <v>234</v>
      </c>
      <c r="AQ45" s="113">
        <v>0.97967727500000001</v>
      </c>
      <c r="AT45" s="30" t="s">
        <v>946</v>
      </c>
      <c r="AU45" s="14">
        <f>[1]!FechaTR($I$1,AT45)</f>
        <v>47575</v>
      </c>
      <c r="AV45" s="16">
        <f t="shared" si="2"/>
        <v>47575</v>
      </c>
      <c r="AW45" s="17">
        <f t="shared" si="12"/>
        <v>0.97967727500000001</v>
      </c>
      <c r="AZ45" t="s">
        <v>456</v>
      </c>
      <c r="BA45" t="s">
        <v>237</v>
      </c>
      <c r="BB45">
        <v>0.22839499999999999</v>
      </c>
      <c r="BE45" s="30" t="s">
        <v>946</v>
      </c>
      <c r="BF45" s="14">
        <f>[1]!FechaTR($I$1,BE45)</f>
        <v>47575</v>
      </c>
      <c r="BG45" s="16">
        <f t="shared" si="3"/>
        <v>47575</v>
      </c>
      <c r="BH45" s="17">
        <f t="shared" si="13"/>
        <v>0.22839499999999999</v>
      </c>
      <c r="BK45" t="s">
        <v>509</v>
      </c>
      <c r="BL45" t="s">
        <v>234</v>
      </c>
      <c r="BM45">
        <v>0.96811757700000001</v>
      </c>
      <c r="BP45" s="30" t="s">
        <v>946</v>
      </c>
      <c r="BQ45" s="14">
        <f>[1]!FechaTR($I$1,BP45)</f>
        <v>47575</v>
      </c>
      <c r="BR45" s="16">
        <f t="shared" si="4"/>
        <v>47575</v>
      </c>
      <c r="BS45" s="17">
        <f t="shared" si="14"/>
        <v>0.96811757700000001</v>
      </c>
      <c r="BV45" t="s">
        <v>509</v>
      </c>
      <c r="BW45" t="s">
        <v>237</v>
      </c>
      <c r="BX45">
        <v>0.36066799999999999</v>
      </c>
      <c r="CA45" s="30" t="s">
        <v>946</v>
      </c>
      <c r="CB45" s="14">
        <f>[1]!FechaTR($I$1,CA45)</f>
        <v>47575</v>
      </c>
      <c r="CC45" s="16">
        <f t="shared" si="5"/>
        <v>47575</v>
      </c>
      <c r="CD45" s="17">
        <f t="shared" si="15"/>
        <v>0.36066799999999999</v>
      </c>
      <c r="CG45" t="s">
        <v>613</v>
      </c>
      <c r="CH45" t="s">
        <v>234</v>
      </c>
      <c r="CI45">
        <v>0.96804888499999997</v>
      </c>
      <c r="CL45" s="30" t="s">
        <v>946</v>
      </c>
      <c r="CM45" s="14">
        <f>[1]!FechaTR($I$1,CL45)</f>
        <v>47575</v>
      </c>
      <c r="CN45" s="16">
        <f t="shared" si="6"/>
        <v>47575</v>
      </c>
      <c r="CO45" s="17">
        <f t="shared" si="16"/>
        <v>0.96804888499999997</v>
      </c>
      <c r="CR45" t="s">
        <v>613</v>
      </c>
      <c r="CS45" t="s">
        <v>237</v>
      </c>
      <c r="CT45">
        <v>0.36145899999999997</v>
      </c>
      <c r="CW45" s="30" t="s">
        <v>946</v>
      </c>
      <c r="CX45" s="14">
        <f>[1]!FechaTR($I$1,CW45)</f>
        <v>47575</v>
      </c>
      <c r="CY45" s="16">
        <f t="shared" si="7"/>
        <v>47575</v>
      </c>
      <c r="CZ45" s="17">
        <f t="shared" si="17"/>
        <v>0.36145899999999997</v>
      </c>
      <c r="DC45" t="s">
        <v>846</v>
      </c>
      <c r="DD45" t="s">
        <v>234</v>
      </c>
      <c r="DE45">
        <v>0.98894742199999996</v>
      </c>
      <c r="DH45" s="30" t="s">
        <v>946</v>
      </c>
      <c r="DI45" s="14">
        <f>[1]!FechaTR($I$1,DH45)</f>
        <v>47575</v>
      </c>
      <c r="DJ45" s="16">
        <f t="shared" si="8"/>
        <v>47575</v>
      </c>
      <c r="DK45" s="17">
        <f t="shared" si="19"/>
        <v>0.98894742199999996</v>
      </c>
      <c r="DN45" t="s">
        <v>846</v>
      </c>
      <c r="DO45" t="s">
        <v>237</v>
      </c>
      <c r="DP45">
        <v>0.123566</v>
      </c>
      <c r="DS45" s="30" t="s">
        <v>946</v>
      </c>
      <c r="DT45" s="14">
        <f>[1]!FechaTR($I$1,DS45)</f>
        <v>47575</v>
      </c>
      <c r="DU45" s="16">
        <f t="shared" si="9"/>
        <v>47575</v>
      </c>
      <c r="DV45" s="17">
        <f t="shared" si="18"/>
        <v>0.123566</v>
      </c>
    </row>
    <row r="46" spans="1:126" x14ac:dyDescent="0.25">
      <c r="A46" s="11"/>
      <c r="B46" s="13" t="s">
        <v>559</v>
      </c>
      <c r="C46" s="11">
        <v>0.21427299999999999</v>
      </c>
      <c r="D46" s="11">
        <f>+[1]!FechaTR($B$2,$A46)</f>
        <v>0</v>
      </c>
      <c r="E46" s="13" t="s">
        <v>453</v>
      </c>
      <c r="F46" s="11">
        <f>+[1]!FechaTR($B$2,$A46)</f>
        <v>0</v>
      </c>
      <c r="G46" s="11"/>
      <c r="H46" s="13" t="s">
        <v>506</v>
      </c>
      <c r="I46" s="11">
        <v>0.425506</v>
      </c>
      <c r="J46" s="11">
        <f>+[1]!FechaTR($B$2,$A46)</f>
        <v>0</v>
      </c>
      <c r="K46" s="13" t="s">
        <v>610</v>
      </c>
      <c r="L46" s="11">
        <v>2.6949000000000001</v>
      </c>
      <c r="M46" s="11"/>
      <c r="N46" s="13" t="s">
        <v>969</v>
      </c>
      <c r="O46" s="11">
        <v>0.18319199999999999</v>
      </c>
      <c r="R46" t="s">
        <v>563</v>
      </c>
      <c r="S46" t="s">
        <v>234</v>
      </c>
      <c r="T46">
        <v>0.984607012</v>
      </c>
      <c r="W46" s="30" t="s">
        <v>960</v>
      </c>
      <c r="X46" s="14">
        <f>[1]!FechaTR($I$1,W46)</f>
        <v>47666</v>
      </c>
      <c r="Y46" s="16">
        <f t="shared" si="0"/>
        <v>47666</v>
      </c>
      <c r="Z46" s="17">
        <f t="shared" si="10"/>
        <v>0.984607012</v>
      </c>
      <c r="AC46" t="s">
        <v>563</v>
      </c>
      <c r="AD46" t="s">
        <v>237</v>
      </c>
      <c r="AE46" s="113">
        <v>0.16800699999999999</v>
      </c>
      <c r="AH46" s="30" t="s">
        <v>960</v>
      </c>
      <c r="AI46" s="14">
        <f>[1]!FechaTR($I$1,AH46)</f>
        <v>47666</v>
      </c>
      <c r="AJ46" s="16">
        <f t="shared" si="1"/>
        <v>47666</v>
      </c>
      <c r="AK46" s="17">
        <f t="shared" si="11"/>
        <v>0.16800699999999999</v>
      </c>
      <c r="AN46" s="6"/>
      <c r="AO46" t="s">
        <v>457</v>
      </c>
      <c r="AP46" t="s">
        <v>234</v>
      </c>
      <c r="AQ46" s="113">
        <v>0.97838833400000003</v>
      </c>
      <c r="AT46" s="30" t="s">
        <v>960</v>
      </c>
      <c r="AU46" s="14">
        <f>[1]!FechaTR($I$1,AT46)</f>
        <v>47666</v>
      </c>
      <c r="AV46" s="16">
        <f t="shared" si="2"/>
        <v>47666</v>
      </c>
      <c r="AW46" s="17">
        <f t="shared" si="12"/>
        <v>0.97838833400000003</v>
      </c>
      <c r="AZ46" t="s">
        <v>457</v>
      </c>
      <c r="BA46" t="s">
        <v>237</v>
      </c>
      <c r="BB46">
        <v>0.236709</v>
      </c>
      <c r="BE46" s="30" t="s">
        <v>960</v>
      </c>
      <c r="BF46" s="14">
        <f>[1]!FechaTR($I$1,BE46)</f>
        <v>47666</v>
      </c>
      <c r="BG46" s="16">
        <f t="shared" si="3"/>
        <v>47666</v>
      </c>
      <c r="BH46" s="17">
        <f t="shared" si="13"/>
        <v>0.236709</v>
      </c>
      <c r="BK46" t="s">
        <v>510</v>
      </c>
      <c r="BL46" t="s">
        <v>234</v>
      </c>
      <c r="BM46">
        <v>0.96644783000000001</v>
      </c>
      <c r="BP46" s="30" t="s">
        <v>960</v>
      </c>
      <c r="BQ46" s="14">
        <f>[1]!FechaTR($I$1,BP46)</f>
        <v>47666</v>
      </c>
      <c r="BR46" s="16">
        <f t="shared" si="4"/>
        <v>47666</v>
      </c>
      <c r="BS46" s="17">
        <f t="shared" si="14"/>
        <v>0.96644783000000001</v>
      </c>
      <c r="BV46" t="s">
        <v>510</v>
      </c>
      <c r="BW46" t="s">
        <v>237</v>
      </c>
      <c r="BX46">
        <v>0.36998900000000001</v>
      </c>
      <c r="CA46" s="30" t="s">
        <v>960</v>
      </c>
      <c r="CB46" s="14">
        <f>[1]!FechaTR($I$1,CA46)</f>
        <v>47666</v>
      </c>
      <c r="CC46" s="16">
        <f t="shared" si="5"/>
        <v>47666</v>
      </c>
      <c r="CD46" s="17">
        <f t="shared" si="15"/>
        <v>0.36998900000000001</v>
      </c>
      <c r="CG46" t="s">
        <v>614</v>
      </c>
      <c r="CH46" t="s">
        <v>234</v>
      </c>
      <c r="CI46">
        <v>0.96637359599999995</v>
      </c>
      <c r="CL46" s="30" t="s">
        <v>960</v>
      </c>
      <c r="CM46" s="14">
        <f>[1]!FechaTR($I$1,CL46)</f>
        <v>47666</v>
      </c>
      <c r="CN46" s="16">
        <f t="shared" si="6"/>
        <v>47666</v>
      </c>
      <c r="CO46" s="17">
        <f t="shared" si="16"/>
        <v>0.96637359599999995</v>
      </c>
      <c r="CR46" t="s">
        <v>614</v>
      </c>
      <c r="CS46" t="s">
        <v>237</v>
      </c>
      <c r="CT46">
        <v>0.37082300000000001</v>
      </c>
      <c r="CW46" s="30" t="s">
        <v>960</v>
      </c>
      <c r="CX46" s="14">
        <f>[1]!FechaTR($I$1,CW46)</f>
        <v>47666</v>
      </c>
      <c r="CY46" s="16">
        <f t="shared" si="7"/>
        <v>47666</v>
      </c>
      <c r="CZ46" s="17">
        <f t="shared" si="17"/>
        <v>0.37082300000000001</v>
      </c>
      <c r="DC46" t="s">
        <v>971</v>
      </c>
      <c r="DD46" t="s">
        <v>234</v>
      </c>
      <c r="DE46">
        <v>0.98792556799999998</v>
      </c>
      <c r="DH46" s="30" t="s">
        <v>960</v>
      </c>
      <c r="DI46" s="14">
        <f>[1]!FechaTR($I$1,DH46)</f>
        <v>47666</v>
      </c>
      <c r="DJ46" s="16">
        <f t="shared" si="8"/>
        <v>47666</v>
      </c>
      <c r="DK46" s="17">
        <f t="shared" si="19"/>
        <v>0.98792556799999998</v>
      </c>
      <c r="DN46" t="s">
        <v>971</v>
      </c>
      <c r="DO46" t="s">
        <v>237</v>
      </c>
      <c r="DP46">
        <v>0.13154199999999999</v>
      </c>
      <c r="DS46" s="30" t="s">
        <v>960</v>
      </c>
      <c r="DT46" s="14">
        <f>[1]!FechaTR($I$1,DS46)</f>
        <v>47666</v>
      </c>
      <c r="DU46" s="16">
        <f t="shared" si="9"/>
        <v>47666</v>
      </c>
      <c r="DV46" s="17">
        <f t="shared" si="18"/>
        <v>0.13154199999999999</v>
      </c>
    </row>
    <row r="47" spans="1:126" x14ac:dyDescent="0.25">
      <c r="A47" s="11"/>
      <c r="B47" s="13" t="s">
        <v>560</v>
      </c>
      <c r="C47" s="11">
        <v>0.22525499999999998</v>
      </c>
      <c r="D47" s="11">
        <f>+[1]!FechaTR($B$2,$A47)</f>
        <v>0</v>
      </c>
      <c r="E47" s="13" t="s">
        <v>454</v>
      </c>
      <c r="F47" s="11">
        <f>+[1]!FechaTR($B$2,$A47)</f>
        <v>0</v>
      </c>
      <c r="G47" s="11"/>
      <c r="H47" s="13" t="s">
        <v>507</v>
      </c>
      <c r="I47" s="11">
        <v>0.437664</v>
      </c>
      <c r="J47" s="11">
        <f>+[1]!FechaTR($B$2,$A47)</f>
        <v>0</v>
      </c>
      <c r="K47" s="13" t="s">
        <v>611</v>
      </c>
      <c r="L47" s="11">
        <v>2.7349000000000001</v>
      </c>
      <c r="M47" s="11"/>
      <c r="N47" s="13" t="s">
        <v>845</v>
      </c>
      <c r="O47" s="11">
        <v>0.19405</v>
      </c>
      <c r="R47" t="s">
        <v>564</v>
      </c>
      <c r="S47" t="s">
        <v>234</v>
      </c>
      <c r="T47">
        <v>0.98341277800000004</v>
      </c>
      <c r="W47" s="30" t="s">
        <v>947</v>
      </c>
      <c r="X47" s="14">
        <f>[1]!FechaTR($I$1,W47)</f>
        <v>47758</v>
      </c>
      <c r="Y47" s="16">
        <f t="shared" si="0"/>
        <v>47758</v>
      </c>
      <c r="Z47" s="17">
        <f t="shared" si="10"/>
        <v>0.98341277800000004</v>
      </c>
      <c r="AC47" t="s">
        <v>564</v>
      </c>
      <c r="AD47" t="s">
        <v>237</v>
      </c>
      <c r="AE47" s="113">
        <v>0.1764</v>
      </c>
      <c r="AH47" s="30" t="s">
        <v>947</v>
      </c>
      <c r="AI47" s="14">
        <f>[1]!FechaTR($I$1,AH47)</f>
        <v>47758</v>
      </c>
      <c r="AJ47" s="16">
        <f t="shared" si="1"/>
        <v>47758</v>
      </c>
      <c r="AK47" s="17">
        <f t="shared" si="11"/>
        <v>0.1764</v>
      </c>
      <c r="AN47" s="6"/>
      <c r="AO47" t="s">
        <v>458</v>
      </c>
      <c r="AP47" t="s">
        <v>234</v>
      </c>
      <c r="AQ47" s="113">
        <v>0.97703331500000001</v>
      </c>
      <c r="AT47" s="30" t="s">
        <v>947</v>
      </c>
      <c r="AU47" s="14">
        <f>[1]!FechaTR($I$1,AT47)</f>
        <v>47758</v>
      </c>
      <c r="AV47" s="16">
        <f t="shared" si="2"/>
        <v>47758</v>
      </c>
      <c r="AW47" s="17">
        <f t="shared" si="12"/>
        <v>0.97703331500000001</v>
      </c>
      <c r="AZ47" t="s">
        <v>458</v>
      </c>
      <c r="BA47" t="s">
        <v>237</v>
      </c>
      <c r="BB47">
        <v>0.24512100000000001</v>
      </c>
      <c r="BE47" s="30" t="s">
        <v>947</v>
      </c>
      <c r="BF47" s="14">
        <f>[1]!FechaTR($I$1,BE47)</f>
        <v>47758</v>
      </c>
      <c r="BG47" s="16">
        <f t="shared" si="3"/>
        <v>47758</v>
      </c>
      <c r="BH47" s="17">
        <f t="shared" si="13"/>
        <v>0.24512100000000001</v>
      </c>
      <c r="BK47" t="s">
        <v>511</v>
      </c>
      <c r="BL47" t="s">
        <v>234</v>
      </c>
      <c r="BM47">
        <v>0.96469079499999999</v>
      </c>
      <c r="BP47" s="30" t="s">
        <v>947</v>
      </c>
      <c r="BQ47" s="14">
        <f>[1]!FechaTR($I$1,BP47)</f>
        <v>47758</v>
      </c>
      <c r="BR47" s="16">
        <f t="shared" si="4"/>
        <v>47758</v>
      </c>
      <c r="BS47" s="17">
        <f t="shared" si="14"/>
        <v>0.96469079499999999</v>
      </c>
      <c r="BV47" t="s">
        <v>511</v>
      </c>
      <c r="BW47" t="s">
        <v>237</v>
      </c>
      <c r="BX47">
        <v>0.37949699999999997</v>
      </c>
      <c r="CA47" s="30" t="s">
        <v>947</v>
      </c>
      <c r="CB47" s="14">
        <f>[1]!FechaTR($I$1,CA47)</f>
        <v>47758</v>
      </c>
      <c r="CC47" s="16">
        <f t="shared" si="5"/>
        <v>47758</v>
      </c>
      <c r="CD47" s="17">
        <f t="shared" si="15"/>
        <v>0.37949699999999997</v>
      </c>
      <c r="CG47" t="s">
        <v>615</v>
      </c>
      <c r="CH47" t="s">
        <v>234</v>
      </c>
      <c r="CI47">
        <v>0.96461048900000002</v>
      </c>
      <c r="CL47" s="30" t="s">
        <v>947</v>
      </c>
      <c r="CM47" s="14">
        <f>[1]!FechaTR($I$1,CL47)</f>
        <v>47758</v>
      </c>
      <c r="CN47" s="16">
        <f t="shared" si="6"/>
        <v>47758</v>
      </c>
      <c r="CO47" s="17">
        <f t="shared" si="16"/>
        <v>0.96461048900000002</v>
      </c>
      <c r="CR47" t="s">
        <v>615</v>
      </c>
      <c r="CS47" t="s">
        <v>237</v>
      </c>
      <c r="CT47">
        <v>0.38037700000000002</v>
      </c>
      <c r="CW47" s="30" t="s">
        <v>947</v>
      </c>
      <c r="CX47" s="14">
        <f>[1]!FechaTR($I$1,CW47)</f>
        <v>47758</v>
      </c>
      <c r="CY47" s="16">
        <f t="shared" si="7"/>
        <v>47758</v>
      </c>
      <c r="CZ47" s="17">
        <f t="shared" si="17"/>
        <v>0.38037700000000002</v>
      </c>
      <c r="DC47" t="s">
        <v>847</v>
      </c>
      <c r="DD47" t="s">
        <v>234</v>
      </c>
      <c r="DE47">
        <v>0.98683785000000002</v>
      </c>
      <c r="DH47" s="30" t="s">
        <v>947</v>
      </c>
      <c r="DI47" s="14">
        <f>[1]!FechaTR($I$1,DH47)</f>
        <v>47758</v>
      </c>
      <c r="DJ47" s="16">
        <f t="shared" si="8"/>
        <v>47758</v>
      </c>
      <c r="DK47" s="17">
        <f t="shared" si="19"/>
        <v>0.98683785000000002</v>
      </c>
      <c r="DN47" t="s">
        <v>847</v>
      </c>
      <c r="DO47" t="s">
        <v>237</v>
      </c>
      <c r="DP47">
        <v>0.139707</v>
      </c>
      <c r="DS47" s="30" t="s">
        <v>947</v>
      </c>
      <c r="DT47" s="14">
        <f>[1]!FechaTR($I$1,DS47)</f>
        <v>47758</v>
      </c>
      <c r="DU47" s="16">
        <f t="shared" si="9"/>
        <v>47758</v>
      </c>
      <c r="DV47" s="17">
        <f t="shared" si="18"/>
        <v>0.139707</v>
      </c>
    </row>
    <row r="48" spans="1:126" x14ac:dyDescent="0.25">
      <c r="A48" s="11"/>
      <c r="B48" s="13" t="s">
        <v>561</v>
      </c>
      <c r="C48" s="11">
        <v>0.236147</v>
      </c>
      <c r="D48" s="11">
        <f>+[1]!FechaTR($B$2,$A48)</f>
        <v>0</v>
      </c>
      <c r="E48" s="13" t="s">
        <v>455</v>
      </c>
      <c r="F48" s="11">
        <f>+[1]!FechaTR($B$2,$A48)</f>
        <v>0</v>
      </c>
      <c r="G48" s="11"/>
      <c r="H48" s="13" t="s">
        <v>508</v>
      </c>
      <c r="I48" s="11">
        <v>0.449633</v>
      </c>
      <c r="J48" s="11">
        <f>+[1]!FechaTR($B$2,$A48)</f>
        <v>0</v>
      </c>
      <c r="K48" s="13" t="s">
        <v>612</v>
      </c>
      <c r="L48" s="11">
        <v>2.7743000000000002</v>
      </c>
      <c r="M48" s="11"/>
      <c r="N48" s="13" t="s">
        <v>970</v>
      </c>
      <c r="O48" s="11">
        <v>0.20497399999999999</v>
      </c>
      <c r="R48" t="s">
        <v>565</v>
      </c>
      <c r="S48" t="s">
        <v>234</v>
      </c>
      <c r="T48">
        <v>0.98215141100000003</v>
      </c>
      <c r="W48" s="30" t="s">
        <v>961</v>
      </c>
      <c r="X48" s="14">
        <f>[1]!FechaTR($I$1,W48)</f>
        <v>47850</v>
      </c>
      <c r="Y48" s="16">
        <f t="shared" si="0"/>
        <v>47850</v>
      </c>
      <c r="Z48" s="17">
        <f t="shared" si="10"/>
        <v>0.98215141100000003</v>
      </c>
      <c r="AC48" t="s">
        <v>565</v>
      </c>
      <c r="AD48" t="s">
        <v>237</v>
      </c>
      <c r="AE48" s="113">
        <v>0.18492600000000001</v>
      </c>
      <c r="AH48" s="30" t="s">
        <v>961</v>
      </c>
      <c r="AI48" s="14">
        <f>[1]!FechaTR($I$1,AH48)</f>
        <v>47850</v>
      </c>
      <c r="AJ48" s="16">
        <f t="shared" si="1"/>
        <v>47850</v>
      </c>
      <c r="AK48" s="17">
        <f t="shared" si="11"/>
        <v>0.18492600000000001</v>
      </c>
      <c r="AN48" s="6"/>
      <c r="AO48" t="s">
        <v>459</v>
      </c>
      <c r="AP48" t="s">
        <v>234</v>
      </c>
      <c r="AQ48" s="113">
        <v>0.97561076300000005</v>
      </c>
      <c r="AT48" s="30" t="s">
        <v>961</v>
      </c>
      <c r="AU48" s="14">
        <f>[1]!FechaTR($I$1,AT48)</f>
        <v>47850</v>
      </c>
      <c r="AV48" s="16">
        <f t="shared" si="2"/>
        <v>47850</v>
      </c>
      <c r="AW48" s="17">
        <f t="shared" si="12"/>
        <v>0.97561076300000005</v>
      </c>
      <c r="AZ48" t="s">
        <v>459</v>
      </c>
      <c r="BA48" t="s">
        <v>237</v>
      </c>
      <c r="BB48">
        <v>0.25362099999999999</v>
      </c>
      <c r="BE48" s="30" t="s">
        <v>961</v>
      </c>
      <c r="BF48" s="14">
        <f>[1]!FechaTR($I$1,BE48)</f>
        <v>47850</v>
      </c>
      <c r="BG48" s="16">
        <f t="shared" si="3"/>
        <v>47850</v>
      </c>
      <c r="BH48" s="17">
        <f t="shared" si="13"/>
        <v>0.25362099999999999</v>
      </c>
      <c r="BK48" t="s">
        <v>512</v>
      </c>
      <c r="BL48" t="s">
        <v>234</v>
      </c>
      <c r="BM48">
        <v>0.96285135799999999</v>
      </c>
      <c r="BP48" s="30" t="s">
        <v>961</v>
      </c>
      <c r="BQ48" s="14">
        <f>[1]!FechaTR($I$1,BP48)</f>
        <v>47850</v>
      </c>
      <c r="BR48" s="16">
        <f t="shared" si="4"/>
        <v>47850</v>
      </c>
      <c r="BS48" s="17">
        <f t="shared" si="14"/>
        <v>0.96285135799999999</v>
      </c>
      <c r="BV48" t="s">
        <v>512</v>
      </c>
      <c r="BW48" t="s">
        <v>237</v>
      </c>
      <c r="BX48">
        <v>0.38910600000000001</v>
      </c>
      <c r="CA48" s="30" t="s">
        <v>961</v>
      </c>
      <c r="CB48" s="14">
        <f>[1]!FechaTR($I$1,CA48)</f>
        <v>47850</v>
      </c>
      <c r="CC48" s="16">
        <f t="shared" si="5"/>
        <v>47850</v>
      </c>
      <c r="CD48" s="17">
        <f t="shared" si="15"/>
        <v>0.38910600000000001</v>
      </c>
      <c r="CG48" t="s">
        <v>616</v>
      </c>
      <c r="CH48" t="s">
        <v>234</v>
      </c>
      <c r="CI48">
        <v>0.96276692900000005</v>
      </c>
      <c r="CL48" s="30" t="s">
        <v>961</v>
      </c>
      <c r="CM48" s="14">
        <f>[1]!FechaTR($I$1,CL48)</f>
        <v>47850</v>
      </c>
      <c r="CN48" s="16">
        <f t="shared" si="6"/>
        <v>47850</v>
      </c>
      <c r="CO48" s="17">
        <f t="shared" si="16"/>
        <v>0.96276692900000005</v>
      </c>
      <c r="CR48" t="s">
        <v>616</v>
      </c>
      <c r="CS48" t="s">
        <v>237</v>
      </c>
      <c r="CT48">
        <v>0.39000899999999999</v>
      </c>
      <c r="CW48" s="30" t="s">
        <v>961</v>
      </c>
      <c r="CX48" s="14">
        <f>[1]!FechaTR($I$1,CW48)</f>
        <v>47850</v>
      </c>
      <c r="CY48" s="16">
        <f t="shared" si="7"/>
        <v>47850</v>
      </c>
      <c r="CZ48" s="17">
        <f t="shared" si="17"/>
        <v>0.39000899999999999</v>
      </c>
      <c r="DC48" t="s">
        <v>972</v>
      </c>
      <c r="DD48" t="s">
        <v>234</v>
      </c>
      <c r="DE48">
        <v>0.98568858699999995</v>
      </c>
      <c r="DH48" s="30" t="s">
        <v>961</v>
      </c>
      <c r="DI48" s="14">
        <f>[1]!FechaTR($I$1,DH48)</f>
        <v>47850</v>
      </c>
      <c r="DJ48" s="16">
        <f t="shared" si="8"/>
        <v>47850</v>
      </c>
      <c r="DK48" s="17">
        <f t="shared" si="19"/>
        <v>0.98568858699999995</v>
      </c>
      <c r="DN48" t="s">
        <v>972</v>
      </c>
      <c r="DO48" t="s">
        <v>237</v>
      </c>
      <c r="DP48">
        <v>0.14798500000000001</v>
      </c>
      <c r="DS48" s="30" t="s">
        <v>961</v>
      </c>
      <c r="DT48" s="14">
        <f>[1]!FechaTR($I$1,DS48)</f>
        <v>47850</v>
      </c>
      <c r="DU48" s="16">
        <f t="shared" si="9"/>
        <v>47850</v>
      </c>
      <c r="DV48" s="17">
        <f t="shared" si="18"/>
        <v>0.14798500000000001</v>
      </c>
    </row>
    <row r="49" spans="1:126" x14ac:dyDescent="0.25">
      <c r="A49" s="11"/>
      <c r="B49" s="13" t="s">
        <v>562</v>
      </c>
      <c r="C49" s="11">
        <v>0.24679199999999998</v>
      </c>
      <c r="D49" s="11">
        <f>+[1]!FechaTR($B$2,$A49)</f>
        <v>0</v>
      </c>
      <c r="E49" s="13" t="s">
        <v>456</v>
      </c>
      <c r="F49" s="11">
        <f>+[1]!FechaTR($B$2,$A49)</f>
        <v>0</v>
      </c>
      <c r="G49" s="11"/>
      <c r="H49" s="13" t="s">
        <v>509</v>
      </c>
      <c r="I49" s="11">
        <v>0.46120899999999998</v>
      </c>
      <c r="J49" s="11">
        <f>+[1]!FechaTR($B$2,$A49)</f>
        <v>0</v>
      </c>
      <c r="K49" s="13" t="s">
        <v>613</v>
      </c>
      <c r="L49" s="11">
        <v>2.8109999999999999</v>
      </c>
      <c r="M49" s="11"/>
      <c r="N49" s="13" t="s">
        <v>846</v>
      </c>
      <c r="O49" s="11">
        <v>0.21585799999999999</v>
      </c>
      <c r="R49" t="s">
        <v>566</v>
      </c>
      <c r="S49" t="s">
        <v>234</v>
      </c>
      <c r="T49">
        <v>0.98089841</v>
      </c>
      <c r="W49" s="30" t="s">
        <v>948</v>
      </c>
      <c r="X49" s="14">
        <f>[1]!FechaTR($I$1,W49)</f>
        <v>47940</v>
      </c>
      <c r="Y49" s="16">
        <f t="shared" si="0"/>
        <v>47940</v>
      </c>
      <c r="Z49" s="17">
        <f t="shared" si="10"/>
        <v>0.98089841</v>
      </c>
      <c r="AC49" t="s">
        <v>566</v>
      </c>
      <c r="AD49" t="s">
        <v>237</v>
      </c>
      <c r="AE49" s="113">
        <v>0.19305</v>
      </c>
      <c r="AH49" s="30" t="s">
        <v>948</v>
      </c>
      <c r="AI49" s="14">
        <f>[1]!FechaTR($I$1,AH49)</f>
        <v>47940</v>
      </c>
      <c r="AJ49" s="16">
        <f t="shared" si="1"/>
        <v>47940</v>
      </c>
      <c r="AK49" s="17">
        <f t="shared" si="11"/>
        <v>0.19305</v>
      </c>
      <c r="AN49" s="6"/>
      <c r="AO49" t="s">
        <v>460</v>
      </c>
      <c r="AP49" t="s">
        <v>234</v>
      </c>
      <c r="AQ49" s="113">
        <v>0.97419674999999994</v>
      </c>
      <c r="AT49" s="30" t="s">
        <v>948</v>
      </c>
      <c r="AU49" s="14">
        <f>[1]!FechaTR($I$1,AT49)</f>
        <v>47940</v>
      </c>
      <c r="AV49" s="16">
        <f t="shared" si="2"/>
        <v>47940</v>
      </c>
      <c r="AW49" s="17">
        <f t="shared" si="12"/>
        <v>0.97419674999999994</v>
      </c>
      <c r="AZ49" t="s">
        <v>460</v>
      </c>
      <c r="BA49" t="s">
        <v>237</v>
      </c>
      <c r="BB49">
        <v>0.26176199999999999</v>
      </c>
      <c r="BE49" s="30" t="s">
        <v>948</v>
      </c>
      <c r="BF49" s="14">
        <f>[1]!FechaTR($I$1,BE49)</f>
        <v>47940</v>
      </c>
      <c r="BG49" s="16">
        <f t="shared" si="3"/>
        <v>47940</v>
      </c>
      <c r="BH49" s="17">
        <f t="shared" si="13"/>
        <v>0.26176199999999999</v>
      </c>
      <c r="BK49" t="s">
        <v>513</v>
      </c>
      <c r="BL49" t="s">
        <v>234</v>
      </c>
      <c r="BM49">
        <v>0.96103489600000003</v>
      </c>
      <c r="BP49" s="30" t="s">
        <v>948</v>
      </c>
      <c r="BQ49" s="14">
        <f>[1]!FechaTR($I$1,BP49)</f>
        <v>47940</v>
      </c>
      <c r="BR49" s="16">
        <f t="shared" si="4"/>
        <v>47940</v>
      </c>
      <c r="BS49" s="17">
        <f t="shared" si="14"/>
        <v>0.96103489600000003</v>
      </c>
      <c r="BV49" t="s">
        <v>513</v>
      </c>
      <c r="BW49" t="s">
        <v>237</v>
      </c>
      <c r="BX49">
        <v>0.39823599999999998</v>
      </c>
      <c r="CA49" s="30" t="s">
        <v>948</v>
      </c>
      <c r="CB49" s="14">
        <f>[1]!FechaTR($I$1,CA49)</f>
        <v>47940</v>
      </c>
      <c r="CC49" s="16">
        <f t="shared" si="5"/>
        <v>47940</v>
      </c>
      <c r="CD49" s="17">
        <f t="shared" si="15"/>
        <v>0.39823599999999998</v>
      </c>
      <c r="CG49" t="s">
        <v>617</v>
      </c>
      <c r="CH49" t="s">
        <v>234</v>
      </c>
      <c r="CI49">
        <v>0.96095105599999997</v>
      </c>
      <c r="CL49" s="30" t="s">
        <v>948</v>
      </c>
      <c r="CM49" s="14">
        <f>[1]!FechaTR($I$1,CL49)</f>
        <v>47940</v>
      </c>
      <c r="CN49" s="16">
        <f t="shared" si="6"/>
        <v>47940</v>
      </c>
      <c r="CO49" s="17">
        <f t="shared" si="16"/>
        <v>0.96095105599999997</v>
      </c>
      <c r="CR49" t="s">
        <v>617</v>
      </c>
      <c r="CS49" t="s">
        <v>237</v>
      </c>
      <c r="CT49">
        <v>0.39911200000000002</v>
      </c>
      <c r="CW49" s="30" t="s">
        <v>948</v>
      </c>
      <c r="CX49" s="14">
        <f>[1]!FechaTR($I$1,CW49)</f>
        <v>47940</v>
      </c>
      <c r="CY49" s="16">
        <f t="shared" si="7"/>
        <v>47940</v>
      </c>
      <c r="CZ49" s="17">
        <f t="shared" si="17"/>
        <v>0.39911200000000002</v>
      </c>
      <c r="DC49" t="s">
        <v>848</v>
      </c>
      <c r="DD49" t="s">
        <v>234</v>
      </c>
      <c r="DE49">
        <v>0.98454592600000002</v>
      </c>
      <c r="DH49" s="30" t="s">
        <v>948</v>
      </c>
      <c r="DI49" s="14">
        <f>[1]!FechaTR($I$1,DH49)</f>
        <v>47940</v>
      </c>
      <c r="DJ49" s="16">
        <f t="shared" si="8"/>
        <v>47940</v>
      </c>
      <c r="DK49" s="17">
        <f t="shared" si="19"/>
        <v>0.98454592600000002</v>
      </c>
      <c r="DN49" t="s">
        <v>848</v>
      </c>
      <c r="DO49" t="s">
        <v>237</v>
      </c>
      <c r="DP49">
        <v>0.15586900000000001</v>
      </c>
      <c r="DS49" s="30" t="s">
        <v>948</v>
      </c>
      <c r="DT49" s="14">
        <f>[1]!FechaTR($I$1,DS49)</f>
        <v>47940</v>
      </c>
      <c r="DU49" s="16">
        <f t="shared" si="9"/>
        <v>47940</v>
      </c>
      <c r="DV49" s="17">
        <f t="shared" si="18"/>
        <v>0.15586900000000001</v>
      </c>
    </row>
    <row r="50" spans="1:126" x14ac:dyDescent="0.25">
      <c r="A50" s="11"/>
      <c r="B50" s="13" t="s">
        <v>563</v>
      </c>
      <c r="C50" s="11">
        <v>0.25695400000000002</v>
      </c>
      <c r="D50" s="11">
        <f>+[1]!FechaTR($B$2,$A50)</f>
        <v>0</v>
      </c>
      <c r="E50" s="13" t="s">
        <v>457</v>
      </c>
      <c r="F50" s="11">
        <f>+[1]!FechaTR($B$2,$A50)</f>
        <v>0</v>
      </c>
      <c r="G50" s="11"/>
      <c r="H50" s="13" t="s">
        <v>510</v>
      </c>
      <c r="I50" s="11">
        <v>0.47215399999999996</v>
      </c>
      <c r="J50" s="11">
        <f>+[1]!FechaTR($B$2,$A50)</f>
        <v>0</v>
      </c>
      <c r="K50" s="13" t="s">
        <v>614</v>
      </c>
      <c r="L50" s="11">
        <v>2.8451</v>
      </c>
      <c r="M50" s="11"/>
      <c r="N50" s="13" t="s">
        <v>971</v>
      </c>
      <c r="O50" s="11">
        <v>0.226465</v>
      </c>
      <c r="R50" t="s">
        <v>567</v>
      </c>
      <c r="S50" t="s">
        <v>234</v>
      </c>
      <c r="T50">
        <v>0.97061896800000003</v>
      </c>
      <c r="W50" s="30" t="s">
        <v>949</v>
      </c>
      <c r="X50" s="14">
        <f>[1]!FechaTR($I$1,W50)</f>
        <v>48673</v>
      </c>
      <c r="Y50" s="16">
        <f t="shared" si="0"/>
        <v>48673</v>
      </c>
      <c r="Z50" s="17">
        <f t="shared" si="10"/>
        <v>0.97061896800000003</v>
      </c>
      <c r="AC50" t="s">
        <v>567</v>
      </c>
      <c r="AD50" t="s">
        <v>237</v>
      </c>
      <c r="AE50" s="113">
        <v>0.24882000000000001</v>
      </c>
      <c r="AH50" s="30" t="s">
        <v>949</v>
      </c>
      <c r="AI50" s="14">
        <f>[1]!FechaTR($I$1,AH50)</f>
        <v>48673</v>
      </c>
      <c r="AJ50" s="16">
        <f t="shared" si="1"/>
        <v>48673</v>
      </c>
      <c r="AK50" s="17">
        <f t="shared" si="11"/>
        <v>0.24882000000000001</v>
      </c>
      <c r="AN50" s="6"/>
      <c r="AO50" t="s">
        <v>461</v>
      </c>
      <c r="AP50" t="s">
        <v>234</v>
      </c>
      <c r="AQ50" s="113">
        <v>0.96240972199999997</v>
      </c>
      <c r="AT50" s="30" t="s">
        <v>949</v>
      </c>
      <c r="AU50" s="14">
        <f>[1]!FechaTR($I$1,AT50)</f>
        <v>48673</v>
      </c>
      <c r="AV50" s="16">
        <f t="shared" si="2"/>
        <v>48673</v>
      </c>
      <c r="AW50" s="17">
        <f t="shared" si="12"/>
        <v>0.96240972199999997</v>
      </c>
      <c r="AZ50" t="s">
        <v>461</v>
      </c>
      <c r="BA50" t="s">
        <v>237</v>
      </c>
      <c r="BB50">
        <v>0.31980199999999998</v>
      </c>
      <c r="BE50" s="30" t="s">
        <v>949</v>
      </c>
      <c r="BF50" s="14">
        <f>[1]!FechaTR($I$1,BE50)</f>
        <v>48673</v>
      </c>
      <c r="BG50" s="16">
        <f t="shared" si="3"/>
        <v>48673</v>
      </c>
      <c r="BH50" s="17">
        <f t="shared" si="13"/>
        <v>0.31980199999999998</v>
      </c>
      <c r="BK50" t="s">
        <v>514</v>
      </c>
      <c r="BL50" t="s">
        <v>234</v>
      </c>
      <c r="BM50">
        <v>0.94633619000000002</v>
      </c>
      <c r="BP50" s="30" t="s">
        <v>949</v>
      </c>
      <c r="BQ50" s="14">
        <f>[1]!FechaTR($I$1,BP50)</f>
        <v>48673</v>
      </c>
      <c r="BR50" s="16">
        <f t="shared" si="4"/>
        <v>48673</v>
      </c>
      <c r="BS50" s="17">
        <f t="shared" si="14"/>
        <v>0.94633619000000002</v>
      </c>
      <c r="BV50" t="s">
        <v>514</v>
      </c>
      <c r="BW50" t="s">
        <v>237</v>
      </c>
      <c r="BX50">
        <v>0.46070299999999997</v>
      </c>
      <c r="CA50" s="30" t="s">
        <v>949</v>
      </c>
      <c r="CB50" s="14">
        <f>[1]!FechaTR($I$1,CA50)</f>
        <v>48673</v>
      </c>
      <c r="CC50" s="16">
        <f t="shared" si="5"/>
        <v>48673</v>
      </c>
      <c r="CD50" s="17">
        <f t="shared" si="15"/>
        <v>0.46070299999999997</v>
      </c>
      <c r="CG50" t="s">
        <v>618</v>
      </c>
      <c r="CH50" t="s">
        <v>234</v>
      </c>
      <c r="CI50">
        <v>0.94641000500000005</v>
      </c>
      <c r="CL50" s="30" t="s">
        <v>949</v>
      </c>
      <c r="CM50" s="14">
        <f>[1]!FechaTR($I$1,CL50)</f>
        <v>48673</v>
      </c>
      <c r="CN50" s="16">
        <f t="shared" si="6"/>
        <v>48673</v>
      </c>
      <c r="CO50" s="17">
        <f t="shared" si="16"/>
        <v>0.94641000500000005</v>
      </c>
      <c r="CR50" t="s">
        <v>618</v>
      </c>
      <c r="CS50" t="s">
        <v>237</v>
      </c>
      <c r="CT50">
        <v>0.46005000000000001</v>
      </c>
      <c r="CW50" s="30" t="s">
        <v>949</v>
      </c>
      <c r="CX50" s="14">
        <f>[1]!FechaTR($I$1,CW50)</f>
        <v>48673</v>
      </c>
      <c r="CY50" s="16">
        <f t="shared" si="7"/>
        <v>48673</v>
      </c>
      <c r="CZ50" s="17">
        <f t="shared" si="17"/>
        <v>0.46005000000000001</v>
      </c>
      <c r="DC50" t="s">
        <v>849</v>
      </c>
      <c r="DD50" t="s">
        <v>234</v>
      </c>
      <c r="DE50">
        <v>0.97512997000000001</v>
      </c>
      <c r="DH50" s="30" t="s">
        <v>949</v>
      </c>
      <c r="DI50" s="14">
        <f>[1]!FechaTR($I$1,DH50)</f>
        <v>48673</v>
      </c>
      <c r="DJ50" s="16">
        <f t="shared" si="8"/>
        <v>48673</v>
      </c>
      <c r="DK50" s="17">
        <f t="shared" si="19"/>
        <v>0.97512997000000001</v>
      </c>
      <c r="DN50" t="s">
        <v>849</v>
      </c>
      <c r="DO50" t="s">
        <v>237</v>
      </c>
      <c r="DP50">
        <v>0.210091</v>
      </c>
      <c r="DS50" s="30" t="s">
        <v>949</v>
      </c>
      <c r="DT50" s="14">
        <f>[1]!FechaTR($I$1,DS50)</f>
        <v>48673</v>
      </c>
      <c r="DU50" s="16">
        <f t="shared" si="9"/>
        <v>48673</v>
      </c>
      <c r="DV50" s="17">
        <f t="shared" si="18"/>
        <v>0.210091</v>
      </c>
    </row>
    <row r="51" spans="1:126" x14ac:dyDescent="0.25">
      <c r="A51" s="11"/>
      <c r="B51" s="13" t="s">
        <v>564</v>
      </c>
      <c r="C51" s="11">
        <v>0.26704499999999998</v>
      </c>
      <c r="D51" s="11">
        <f>+[1]!FechaTR($B$2,$A51)</f>
        <v>0</v>
      </c>
      <c r="E51" s="13" t="s">
        <v>458</v>
      </c>
      <c r="F51" s="11">
        <f>+[1]!FechaTR($B$2,$A51)</f>
        <v>0</v>
      </c>
      <c r="G51" s="11"/>
      <c r="H51" s="13" t="s">
        <v>511</v>
      </c>
      <c r="I51" s="11">
        <v>0.48309799999999997</v>
      </c>
      <c r="J51" s="11">
        <f>+[1]!FechaTR($B$2,$A51)</f>
        <v>0</v>
      </c>
      <c r="K51" s="13" t="s">
        <v>615</v>
      </c>
      <c r="L51" s="11">
        <v>2.8803000000000001</v>
      </c>
      <c r="M51" s="11"/>
      <c r="N51" s="13" t="s">
        <v>847</v>
      </c>
      <c r="O51" s="11">
        <v>0.23708599999999999</v>
      </c>
      <c r="R51" t="s">
        <v>568</v>
      </c>
      <c r="S51" t="s">
        <v>234</v>
      </c>
      <c r="T51">
        <v>0.95483057100000002</v>
      </c>
      <c r="W51" s="30" t="s">
        <v>950</v>
      </c>
      <c r="X51" s="14">
        <f>[1]!FechaTR($I$1,W51)</f>
        <v>49767</v>
      </c>
      <c r="Y51" s="16">
        <f t="shared" si="0"/>
        <v>49767</v>
      </c>
      <c r="Z51" s="17">
        <f t="shared" si="10"/>
        <v>0.95483057100000002</v>
      </c>
      <c r="AC51" t="s">
        <v>568</v>
      </c>
      <c r="AD51" t="s">
        <v>237</v>
      </c>
      <c r="AE51" s="113">
        <v>0.308618</v>
      </c>
      <c r="AH51" s="30" t="s">
        <v>950</v>
      </c>
      <c r="AI51" s="14">
        <f>[1]!FechaTR($I$1,AH51)</f>
        <v>49767</v>
      </c>
      <c r="AJ51" s="16">
        <f t="shared" si="1"/>
        <v>49767</v>
      </c>
      <c r="AK51" s="17">
        <f t="shared" si="11"/>
        <v>0.308618</v>
      </c>
      <c r="AN51" s="6"/>
      <c r="AO51" t="s">
        <v>462</v>
      </c>
      <c r="AP51" t="s">
        <v>234</v>
      </c>
      <c r="AQ51" s="113">
        <v>0.94451380399999996</v>
      </c>
      <c r="AT51" s="30" t="s">
        <v>950</v>
      </c>
      <c r="AU51" s="14">
        <f>[1]!FechaTR($I$1,AT51)</f>
        <v>49767</v>
      </c>
      <c r="AV51" s="16">
        <f t="shared" si="2"/>
        <v>49767</v>
      </c>
      <c r="AW51" s="17">
        <f t="shared" si="12"/>
        <v>0.94451380399999996</v>
      </c>
      <c r="AZ51" t="s">
        <v>462</v>
      </c>
      <c r="BA51" t="s">
        <v>237</v>
      </c>
      <c r="BB51">
        <v>0.38129200000000002</v>
      </c>
      <c r="BE51" s="30" t="s">
        <v>950</v>
      </c>
      <c r="BF51" s="14">
        <f>[1]!FechaTR($I$1,BE51)</f>
        <v>49767</v>
      </c>
      <c r="BG51" s="16">
        <f t="shared" si="3"/>
        <v>49767</v>
      </c>
      <c r="BH51" s="17">
        <f t="shared" si="13"/>
        <v>0.38129200000000002</v>
      </c>
      <c r="BK51" t="s">
        <v>515</v>
      </c>
      <c r="BL51" t="s">
        <v>234</v>
      </c>
      <c r="BM51">
        <v>0.92415119300000004</v>
      </c>
      <c r="BP51" s="30" t="s">
        <v>950</v>
      </c>
      <c r="BQ51" s="14">
        <f>[1]!FechaTR($I$1,BP51)</f>
        <v>49767</v>
      </c>
      <c r="BR51" s="16">
        <f t="shared" si="4"/>
        <v>49767</v>
      </c>
      <c r="BS51" s="17">
        <f t="shared" si="14"/>
        <v>0.92415119300000004</v>
      </c>
      <c r="BV51" t="s">
        <v>515</v>
      </c>
      <c r="BW51" t="s">
        <v>237</v>
      </c>
      <c r="BX51">
        <v>0.52724899999999997</v>
      </c>
      <c r="CA51" s="30" t="s">
        <v>950</v>
      </c>
      <c r="CB51" s="14">
        <f>[1]!FechaTR($I$1,CA51)</f>
        <v>49767</v>
      </c>
      <c r="CC51" s="16">
        <f t="shared" si="5"/>
        <v>49767</v>
      </c>
      <c r="CD51" s="17">
        <f t="shared" si="15"/>
        <v>0.52724899999999997</v>
      </c>
      <c r="CG51" t="s">
        <v>619</v>
      </c>
      <c r="CH51" t="s">
        <v>234</v>
      </c>
      <c r="CI51">
        <v>0.92429525800000001</v>
      </c>
      <c r="CL51" s="30" t="s">
        <v>950</v>
      </c>
      <c r="CM51" s="14">
        <f>[1]!FechaTR($I$1,CL51)</f>
        <v>49767</v>
      </c>
      <c r="CN51" s="16">
        <f t="shared" si="6"/>
        <v>49767</v>
      </c>
      <c r="CO51" s="17">
        <f t="shared" si="16"/>
        <v>0.92429525800000001</v>
      </c>
      <c r="CR51" t="s">
        <v>619</v>
      </c>
      <c r="CS51" t="s">
        <v>237</v>
      </c>
      <c r="CT51">
        <v>0.52620400000000001</v>
      </c>
      <c r="CW51" s="30" t="s">
        <v>950</v>
      </c>
      <c r="CX51" s="14">
        <f>[1]!FechaTR($I$1,CW51)</f>
        <v>49767</v>
      </c>
      <c r="CY51" s="16">
        <f t="shared" si="7"/>
        <v>49767</v>
      </c>
      <c r="CZ51" s="17">
        <f t="shared" si="17"/>
        <v>0.52620400000000001</v>
      </c>
      <c r="DC51" t="s">
        <v>850</v>
      </c>
      <c r="DD51" t="s">
        <v>234</v>
      </c>
      <c r="DE51">
        <v>0.96064114</v>
      </c>
      <c r="DH51" s="30" t="s">
        <v>950</v>
      </c>
      <c r="DI51" s="14">
        <f>[1]!FechaTR($I$1,DH51)</f>
        <v>49767</v>
      </c>
      <c r="DJ51" s="16">
        <f t="shared" si="8"/>
        <v>49767</v>
      </c>
      <c r="DK51" s="17">
        <f t="shared" si="19"/>
        <v>0.96064114</v>
      </c>
      <c r="DN51" t="s">
        <v>850</v>
      </c>
      <c r="DO51" t="s">
        <v>237</v>
      </c>
      <c r="DP51">
        <v>0.26805400000000001</v>
      </c>
      <c r="DS51" s="30" t="s">
        <v>950</v>
      </c>
      <c r="DT51" s="14">
        <f>[1]!FechaTR($I$1,DS51)</f>
        <v>49767</v>
      </c>
      <c r="DU51" s="16">
        <f t="shared" si="9"/>
        <v>49767</v>
      </c>
      <c r="DV51" s="17">
        <f t="shared" si="18"/>
        <v>0.26805400000000001</v>
      </c>
    </row>
    <row r="52" spans="1:126" x14ac:dyDescent="0.25">
      <c r="A52" s="11"/>
      <c r="B52" s="13" t="s">
        <v>565</v>
      </c>
      <c r="C52" s="11">
        <v>0.27714</v>
      </c>
      <c r="D52" s="11"/>
      <c r="E52" s="13" t="s">
        <v>459</v>
      </c>
      <c r="F52" s="11">
        <v>0.350607</v>
      </c>
      <c r="G52" s="11"/>
      <c r="H52" s="13" t="s">
        <v>512</v>
      </c>
      <c r="I52" s="11">
        <v>0.494338</v>
      </c>
      <c r="J52" s="11"/>
      <c r="K52" s="13" t="s">
        <v>616</v>
      </c>
      <c r="L52" s="11">
        <v>2.9122000000000003</v>
      </c>
      <c r="M52" s="11"/>
      <c r="N52" s="13" t="s">
        <v>972</v>
      </c>
      <c r="O52" s="11">
        <v>0.247642</v>
      </c>
      <c r="R52" t="s">
        <v>569</v>
      </c>
      <c r="S52" t="s">
        <v>234</v>
      </c>
      <c r="T52">
        <v>0.93187906799999998</v>
      </c>
      <c r="W52" s="30" t="s">
        <v>951</v>
      </c>
      <c r="X52" s="14">
        <f>[1]!FechaTR($I$1,W52)</f>
        <v>51593</v>
      </c>
      <c r="Y52" s="16">
        <f t="shared" si="0"/>
        <v>51593</v>
      </c>
      <c r="Z52" s="17">
        <f t="shared" si="10"/>
        <v>0.93187906799999998</v>
      </c>
      <c r="AC52" t="s">
        <v>569</v>
      </c>
      <c r="AD52" t="s">
        <v>237</v>
      </c>
      <c r="AE52" s="113">
        <v>0.35338399999999998</v>
      </c>
      <c r="AH52" s="30" t="s">
        <v>951</v>
      </c>
      <c r="AI52" s="14">
        <f>[1]!FechaTR($I$1,AH52)</f>
        <v>51593</v>
      </c>
      <c r="AJ52" s="16">
        <f t="shared" si="1"/>
        <v>51593</v>
      </c>
      <c r="AK52" s="17">
        <f t="shared" si="11"/>
        <v>0.35338399999999998</v>
      </c>
      <c r="AN52" s="6"/>
      <c r="AO52" t="s">
        <v>463</v>
      </c>
      <c r="AP52" t="s">
        <v>234</v>
      </c>
      <c r="AQ52" s="113">
        <v>0.91826958599999997</v>
      </c>
      <c r="AT52" s="30" t="s">
        <v>951</v>
      </c>
      <c r="AU52" s="14">
        <f>[1]!FechaTR($I$1,AT52)</f>
        <v>51593</v>
      </c>
      <c r="AV52" s="16">
        <f t="shared" si="2"/>
        <v>51593</v>
      </c>
      <c r="AW52" s="17">
        <f t="shared" si="12"/>
        <v>0.91826958599999997</v>
      </c>
      <c r="AZ52" t="s">
        <v>463</v>
      </c>
      <c r="BA52" t="s">
        <v>237</v>
      </c>
      <c r="BB52">
        <v>0.42723100000000003</v>
      </c>
      <c r="BE52" s="30" t="s">
        <v>951</v>
      </c>
      <c r="BF52" s="14">
        <f>[1]!FechaTR($I$1,BE52)</f>
        <v>51593</v>
      </c>
      <c r="BG52" s="16">
        <f t="shared" si="3"/>
        <v>51593</v>
      </c>
      <c r="BH52" s="17">
        <f t="shared" si="13"/>
        <v>0.42723100000000003</v>
      </c>
      <c r="BK52" t="s">
        <v>516</v>
      </c>
      <c r="BL52" t="s">
        <v>234</v>
      </c>
      <c r="BM52">
        <v>0.89102956799999999</v>
      </c>
      <c r="BP52" s="30" t="s">
        <v>951</v>
      </c>
      <c r="BQ52" s="14">
        <f>[1]!FechaTR($I$1,BP52)</f>
        <v>51593</v>
      </c>
      <c r="BR52" s="16">
        <f t="shared" si="4"/>
        <v>51593</v>
      </c>
      <c r="BS52" s="17">
        <f t="shared" si="14"/>
        <v>0.89102956799999999</v>
      </c>
      <c r="BV52" t="s">
        <v>516</v>
      </c>
      <c r="BW52" t="s">
        <v>237</v>
      </c>
      <c r="BX52">
        <v>0.57855599999999996</v>
      </c>
      <c r="CA52" s="30" t="s">
        <v>951</v>
      </c>
      <c r="CB52" s="14">
        <f>[1]!FechaTR($I$1,CA52)</f>
        <v>51593</v>
      </c>
      <c r="CC52" s="16">
        <f t="shared" si="5"/>
        <v>51593</v>
      </c>
      <c r="CD52" s="17">
        <f t="shared" si="15"/>
        <v>0.57855599999999996</v>
      </c>
      <c r="CG52" t="s">
        <v>620</v>
      </c>
      <c r="CH52" t="s">
        <v>234</v>
      </c>
      <c r="CI52">
        <v>0.89062852100000001</v>
      </c>
      <c r="CL52" s="30" t="s">
        <v>951</v>
      </c>
      <c r="CM52" s="14">
        <f>[1]!FechaTR($I$1,CL52)</f>
        <v>51593</v>
      </c>
      <c r="CN52" s="16">
        <f t="shared" si="6"/>
        <v>51593</v>
      </c>
      <c r="CO52" s="17">
        <f t="shared" si="16"/>
        <v>0.89062852100000001</v>
      </c>
      <c r="CR52" t="s">
        <v>620</v>
      </c>
      <c r="CS52" t="s">
        <v>237</v>
      </c>
      <c r="CT52">
        <v>0.58082</v>
      </c>
      <c r="CW52" s="30" t="s">
        <v>951</v>
      </c>
      <c r="CX52" s="14">
        <f>[1]!FechaTR($I$1,CW52)</f>
        <v>51593</v>
      </c>
      <c r="CY52" s="16">
        <f t="shared" si="7"/>
        <v>51593</v>
      </c>
      <c r="CZ52" s="17">
        <f t="shared" si="17"/>
        <v>0.58082</v>
      </c>
      <c r="DC52" t="s">
        <v>851</v>
      </c>
      <c r="DD52" t="s">
        <v>234</v>
      </c>
      <c r="DE52">
        <v>0.93963308400000001</v>
      </c>
      <c r="DH52" s="30" t="s">
        <v>951</v>
      </c>
      <c r="DI52" s="14">
        <f>[1]!FechaTR($I$1,DH52)</f>
        <v>51593</v>
      </c>
      <c r="DJ52" s="16">
        <f t="shared" si="8"/>
        <v>51593</v>
      </c>
      <c r="DK52" s="17">
        <f t="shared" si="19"/>
        <v>0.93963308400000001</v>
      </c>
      <c r="DN52" t="s">
        <v>851</v>
      </c>
      <c r="DO52" t="s">
        <v>237</v>
      </c>
      <c r="DP52">
        <v>0.31181399999999998</v>
      </c>
      <c r="DS52" s="30" t="s">
        <v>951</v>
      </c>
      <c r="DT52" s="14">
        <f>[1]!FechaTR($I$1,DS52)</f>
        <v>51593</v>
      </c>
      <c r="DU52" s="16">
        <f t="shared" si="9"/>
        <v>51593</v>
      </c>
      <c r="DV52" s="17">
        <f t="shared" si="18"/>
        <v>0.31181399999999998</v>
      </c>
    </row>
    <row r="53" spans="1:126" x14ac:dyDescent="0.25">
      <c r="A53" s="11"/>
      <c r="B53" s="13" t="s">
        <v>566</v>
      </c>
      <c r="C53" s="11">
        <v>0.28742499999999999</v>
      </c>
      <c r="D53" s="11"/>
      <c r="E53" s="13" t="s">
        <v>460</v>
      </c>
      <c r="F53" s="11">
        <v>0.36138799999999999</v>
      </c>
      <c r="G53" s="11"/>
      <c r="H53" s="13" t="s">
        <v>513</v>
      </c>
      <c r="I53" s="11">
        <v>0.50629499999999994</v>
      </c>
      <c r="J53" s="11"/>
      <c r="K53" s="13" t="s">
        <v>617</v>
      </c>
      <c r="L53" s="11">
        <v>2.9429000000000003</v>
      </c>
      <c r="M53" s="11"/>
      <c r="N53" s="13" t="s">
        <v>848</v>
      </c>
      <c r="O53" s="11">
        <v>0.25816899999999998</v>
      </c>
      <c r="R53" t="s">
        <v>570</v>
      </c>
      <c r="S53" t="s">
        <v>234</v>
      </c>
      <c r="T53">
        <v>0.91386337500000003</v>
      </c>
      <c r="W53" s="30" t="s">
        <v>952</v>
      </c>
      <c r="X53" s="14">
        <f>[1]!FechaTR($I$1,W53)</f>
        <v>53419</v>
      </c>
      <c r="Y53" s="16">
        <f t="shared" si="0"/>
        <v>53419</v>
      </c>
      <c r="Z53" s="17">
        <f t="shared" si="10"/>
        <v>0.91386337500000003</v>
      </c>
      <c r="AC53" t="s">
        <v>570</v>
      </c>
      <c r="AD53" t="s">
        <v>237</v>
      </c>
      <c r="AE53" s="113">
        <v>0.36102600000000001</v>
      </c>
      <c r="AH53" s="30" t="s">
        <v>952</v>
      </c>
      <c r="AI53" s="14">
        <f>[1]!FechaTR($I$1,AH53)</f>
        <v>53419</v>
      </c>
      <c r="AJ53" s="16">
        <f t="shared" si="1"/>
        <v>53419</v>
      </c>
      <c r="AK53" s="17">
        <f t="shared" si="11"/>
        <v>0.36102600000000001</v>
      </c>
      <c r="AN53" s="6"/>
      <c r="AO53" t="s">
        <v>464</v>
      </c>
      <c r="AP53" t="s">
        <v>234</v>
      </c>
      <c r="AQ53" s="113">
        <v>0.89700915699999995</v>
      </c>
      <c r="AT53" s="30" t="s">
        <v>952</v>
      </c>
      <c r="AU53" s="14">
        <f>[1]!FechaTR($I$1,AT53)</f>
        <v>53419</v>
      </c>
      <c r="AV53" s="16">
        <f t="shared" si="2"/>
        <v>53419</v>
      </c>
      <c r="AW53" s="17">
        <f t="shared" si="12"/>
        <v>0.89700915699999995</v>
      </c>
      <c r="AZ53" t="s">
        <v>464</v>
      </c>
      <c r="BA53" t="s">
        <v>237</v>
      </c>
      <c r="BB53">
        <v>0.43579899999999999</v>
      </c>
      <c r="BE53" s="30" t="s">
        <v>952</v>
      </c>
      <c r="BF53" s="14">
        <f>[1]!FechaTR($I$1,BE53)</f>
        <v>53419</v>
      </c>
      <c r="BG53" s="16">
        <f t="shared" si="3"/>
        <v>53419</v>
      </c>
      <c r="BH53" s="17">
        <f t="shared" si="13"/>
        <v>0.43579899999999999</v>
      </c>
      <c r="BK53" t="s">
        <v>517</v>
      </c>
      <c r="BL53" t="s">
        <v>234</v>
      </c>
      <c r="BM53">
        <v>0.863488594</v>
      </c>
      <c r="BP53" s="30" t="s">
        <v>952</v>
      </c>
      <c r="BQ53" s="14">
        <f>[1]!FechaTR($I$1,BP53)</f>
        <v>53419</v>
      </c>
      <c r="BR53" s="16">
        <f t="shared" si="4"/>
        <v>53419</v>
      </c>
      <c r="BS53" s="17">
        <f t="shared" si="14"/>
        <v>0.863488594</v>
      </c>
      <c r="BV53" t="s">
        <v>517</v>
      </c>
      <c r="BW53" t="s">
        <v>237</v>
      </c>
      <c r="BX53">
        <v>0.58895500000000001</v>
      </c>
      <c r="CA53" s="30" t="s">
        <v>952</v>
      </c>
      <c r="CB53" s="14">
        <f>[1]!FechaTR($I$1,CA53)</f>
        <v>53419</v>
      </c>
      <c r="CC53" s="16">
        <f t="shared" si="5"/>
        <v>53419</v>
      </c>
      <c r="CD53" s="17">
        <f t="shared" si="15"/>
        <v>0.58895500000000001</v>
      </c>
      <c r="CG53" t="s">
        <v>621</v>
      </c>
      <c r="CH53" t="s">
        <v>234</v>
      </c>
      <c r="CI53">
        <v>0.86380054100000003</v>
      </c>
      <c r="CL53" s="30" t="s">
        <v>952</v>
      </c>
      <c r="CM53" s="14">
        <f>[1]!FechaTR($I$1,CL53)</f>
        <v>53419</v>
      </c>
      <c r="CN53" s="16">
        <f t="shared" si="6"/>
        <v>53419</v>
      </c>
      <c r="CO53" s="17">
        <f t="shared" si="16"/>
        <v>0.86380054100000003</v>
      </c>
      <c r="CR53" t="s">
        <v>621</v>
      </c>
      <c r="CS53" t="s">
        <v>237</v>
      </c>
      <c r="CT53">
        <v>0.58750100000000005</v>
      </c>
      <c r="CW53" s="30" t="s">
        <v>952</v>
      </c>
      <c r="CX53" s="14">
        <f>[1]!FechaTR($I$1,CW53)</f>
        <v>53419</v>
      </c>
      <c r="CY53" s="16">
        <f t="shared" si="7"/>
        <v>53419</v>
      </c>
      <c r="CZ53" s="17">
        <f t="shared" si="17"/>
        <v>0.58750100000000005</v>
      </c>
      <c r="DC53" t="s">
        <v>852</v>
      </c>
      <c r="DD53" t="s">
        <v>234</v>
      </c>
      <c r="DE53">
        <v>0.92340231900000003</v>
      </c>
      <c r="DH53" s="30" t="s">
        <v>952</v>
      </c>
      <c r="DI53" s="14">
        <f>[1]!FechaTR($I$1,DH53)</f>
        <v>53419</v>
      </c>
      <c r="DJ53" s="16">
        <f t="shared" si="8"/>
        <v>53419</v>
      </c>
      <c r="DK53" s="17">
        <f t="shared" si="19"/>
        <v>0.92340231900000003</v>
      </c>
      <c r="DN53" t="s">
        <v>852</v>
      </c>
      <c r="DO53" t="s">
        <v>237</v>
      </c>
      <c r="DP53">
        <v>0.31934000000000001</v>
      </c>
      <c r="DS53" s="30" t="s">
        <v>952</v>
      </c>
      <c r="DT53" s="14">
        <f>[1]!FechaTR($I$1,DS53)</f>
        <v>53419</v>
      </c>
      <c r="DU53" s="16">
        <f t="shared" si="9"/>
        <v>53419</v>
      </c>
      <c r="DV53" s="17">
        <f t="shared" si="18"/>
        <v>0.31934000000000001</v>
      </c>
    </row>
    <row r="54" spans="1:126" x14ac:dyDescent="0.25">
      <c r="A54" s="11"/>
      <c r="B54" s="13" t="s">
        <v>567</v>
      </c>
      <c r="C54" s="11">
        <v>0.362425</v>
      </c>
      <c r="D54" s="11"/>
      <c r="E54" s="13" t="s">
        <v>461</v>
      </c>
      <c r="F54" s="11">
        <v>0.43411</v>
      </c>
      <c r="G54" s="11"/>
      <c r="H54" s="13" t="s">
        <v>514</v>
      </c>
      <c r="I54" s="11">
        <v>0.58615600000000001</v>
      </c>
      <c r="J54" s="11"/>
      <c r="K54" s="13" t="s">
        <v>618</v>
      </c>
      <c r="L54" s="11">
        <v>3.1421000000000001</v>
      </c>
      <c r="M54" s="11"/>
      <c r="N54" s="13" t="s">
        <v>849</v>
      </c>
      <c r="O54" s="11">
        <v>0.32880399999999999</v>
      </c>
      <c r="R54" t="s">
        <v>571</v>
      </c>
      <c r="S54" t="s">
        <v>234</v>
      </c>
      <c r="T54">
        <v>0.90055641500000005</v>
      </c>
      <c r="W54" s="30" t="s">
        <v>953</v>
      </c>
      <c r="X54" s="14">
        <f>[1]!FechaTR($I$1,W54)</f>
        <v>55246</v>
      </c>
      <c r="Y54" s="16">
        <f t="shared" si="0"/>
        <v>55246</v>
      </c>
      <c r="Z54" s="17">
        <f t="shared" si="10"/>
        <v>0.90055641500000005</v>
      </c>
      <c r="AC54" t="s">
        <v>571</v>
      </c>
      <c r="AD54" t="s">
        <v>237</v>
      </c>
      <c r="AE54" s="113">
        <v>0.34978399999999998</v>
      </c>
      <c r="AH54" s="30" t="s">
        <v>953</v>
      </c>
      <c r="AI54" s="14">
        <f>[1]!FechaTR($I$1,AH54)</f>
        <v>55246</v>
      </c>
      <c r="AJ54" s="16">
        <f t="shared" si="1"/>
        <v>55246</v>
      </c>
      <c r="AK54" s="17">
        <f t="shared" si="11"/>
        <v>0.34978399999999998</v>
      </c>
      <c r="AN54" s="6"/>
      <c r="AO54" t="s">
        <v>465</v>
      </c>
      <c r="AP54" t="s">
        <v>234</v>
      </c>
      <c r="AQ54" s="113">
        <v>0.88072015199999998</v>
      </c>
      <c r="AT54" s="30" t="s">
        <v>953</v>
      </c>
      <c r="AU54" s="14">
        <f>[1]!FechaTR($I$1,AT54)</f>
        <v>55246</v>
      </c>
      <c r="AV54" s="16">
        <f t="shared" si="2"/>
        <v>55246</v>
      </c>
      <c r="AW54" s="17">
        <f t="shared" si="12"/>
        <v>0.88072015199999998</v>
      </c>
      <c r="AZ54" t="s">
        <v>465</v>
      </c>
      <c r="BA54" t="s">
        <v>237</v>
      </c>
      <c r="BB54">
        <v>0.424321</v>
      </c>
      <c r="BE54" s="30" t="s">
        <v>953</v>
      </c>
      <c r="BF54" s="14">
        <f>[1]!FechaTR($I$1,BE54)</f>
        <v>55246</v>
      </c>
      <c r="BG54" s="16">
        <f t="shared" si="3"/>
        <v>55246</v>
      </c>
      <c r="BH54" s="17">
        <f t="shared" si="13"/>
        <v>0.424321</v>
      </c>
      <c r="BK54" t="s">
        <v>518</v>
      </c>
      <c r="BL54" t="s">
        <v>234</v>
      </c>
      <c r="BM54">
        <v>0.84098157200000001</v>
      </c>
      <c r="BP54" s="30" t="s">
        <v>953</v>
      </c>
      <c r="BQ54" s="14">
        <f>[1]!FechaTR($I$1,BP54)</f>
        <v>55246</v>
      </c>
      <c r="BR54" s="16">
        <f t="shared" si="4"/>
        <v>55246</v>
      </c>
      <c r="BS54" s="17">
        <f t="shared" si="14"/>
        <v>0.84098157200000001</v>
      </c>
      <c r="BV54" t="s">
        <v>518</v>
      </c>
      <c r="BW54" t="s">
        <v>237</v>
      </c>
      <c r="BX54">
        <v>0.57900799999999997</v>
      </c>
      <c r="CA54" s="30" t="s">
        <v>953</v>
      </c>
      <c r="CB54" s="14">
        <f>[1]!FechaTR($I$1,CA54)</f>
        <v>55246</v>
      </c>
      <c r="CC54" s="16">
        <f t="shared" si="5"/>
        <v>55246</v>
      </c>
      <c r="CD54" s="17">
        <f t="shared" si="15"/>
        <v>0.57900799999999997</v>
      </c>
      <c r="CG54" t="s">
        <v>622</v>
      </c>
      <c r="CH54" t="s">
        <v>234</v>
      </c>
      <c r="CI54">
        <v>0.84088783300000003</v>
      </c>
      <c r="CL54" s="30" t="s">
        <v>953</v>
      </c>
      <c r="CM54" s="14">
        <f>[1]!FechaTR($I$1,CL54)</f>
        <v>55246</v>
      </c>
      <c r="CN54" s="16">
        <f t="shared" si="6"/>
        <v>55246</v>
      </c>
      <c r="CO54" s="17">
        <f t="shared" si="16"/>
        <v>0.84088783300000003</v>
      </c>
      <c r="CR54" t="s">
        <v>622</v>
      </c>
      <c r="CS54" t="s">
        <v>237</v>
      </c>
      <c r="CT54">
        <v>0.57938100000000003</v>
      </c>
      <c r="CW54" s="30" t="s">
        <v>953</v>
      </c>
      <c r="CX54" s="14">
        <f>[1]!FechaTR($I$1,CW54)</f>
        <v>55246</v>
      </c>
      <c r="CY54" s="16">
        <f t="shared" si="7"/>
        <v>55246</v>
      </c>
      <c r="CZ54" s="17">
        <f t="shared" si="17"/>
        <v>0.57938100000000003</v>
      </c>
      <c r="DC54" t="s">
        <v>853</v>
      </c>
      <c r="DD54" t="s">
        <v>234</v>
      </c>
      <c r="DE54">
        <v>0.91244563999999995</v>
      </c>
      <c r="DH54" s="30" t="s">
        <v>953</v>
      </c>
      <c r="DI54" s="14">
        <f>[1]!FechaTR($I$1,DH54)</f>
        <v>55246</v>
      </c>
      <c r="DJ54" s="16">
        <f t="shared" si="8"/>
        <v>55246</v>
      </c>
      <c r="DK54" s="17">
        <f t="shared" si="19"/>
        <v>0.91244563999999995</v>
      </c>
      <c r="DN54" t="s">
        <v>853</v>
      </c>
      <c r="DO54" t="s">
        <v>237</v>
      </c>
      <c r="DP54">
        <v>0.30591699999999999</v>
      </c>
      <c r="DS54" s="30" t="s">
        <v>953</v>
      </c>
      <c r="DT54" s="14">
        <f>[1]!FechaTR($I$1,DS54)</f>
        <v>55246</v>
      </c>
      <c r="DU54" s="16">
        <f t="shared" si="9"/>
        <v>55246</v>
      </c>
      <c r="DV54" s="17">
        <f t="shared" si="18"/>
        <v>0.30591699999999999</v>
      </c>
    </row>
    <row r="55" spans="1:126" x14ac:dyDescent="0.25">
      <c r="A55" s="11"/>
      <c r="B55" s="13" t="s">
        <v>568</v>
      </c>
      <c r="C55" s="11">
        <v>0.43527699999999997</v>
      </c>
      <c r="D55" s="11"/>
      <c r="E55" s="13" t="s">
        <v>462</v>
      </c>
      <c r="F55" s="11">
        <v>0.51033499999999998</v>
      </c>
      <c r="G55" s="11"/>
      <c r="H55" s="13" t="s">
        <v>515</v>
      </c>
      <c r="I55" s="11">
        <v>0.66381800000000002</v>
      </c>
      <c r="J55" s="11"/>
      <c r="K55" s="13" t="s">
        <v>619</v>
      </c>
      <c r="L55" s="11">
        <v>3.3331</v>
      </c>
      <c r="M55" s="11"/>
      <c r="N55" s="13" t="s">
        <v>850</v>
      </c>
      <c r="O55" s="11">
        <v>0.40043299999999998</v>
      </c>
      <c r="R55" t="s">
        <v>572</v>
      </c>
      <c r="S55" t="s">
        <v>234</v>
      </c>
      <c r="T55">
        <v>0.89036224399999997</v>
      </c>
      <c r="W55" s="30" t="s">
        <v>954</v>
      </c>
      <c r="X55" s="14">
        <f>[1]!FechaTR($I$1,W55)</f>
        <v>58900</v>
      </c>
      <c r="Y55" s="16">
        <f t="shared" si="0"/>
        <v>58900</v>
      </c>
      <c r="Z55" s="17">
        <f t="shared" si="10"/>
        <v>0.89036224399999997</v>
      </c>
      <c r="AC55" t="s">
        <v>572</v>
      </c>
      <c r="AD55" t="s">
        <v>237</v>
      </c>
      <c r="AE55" s="113">
        <v>0.29073900000000003</v>
      </c>
      <c r="AH55" s="30" t="s">
        <v>954</v>
      </c>
      <c r="AI55" s="14">
        <f>[1]!FechaTR($I$1,AH55)</f>
        <v>58900</v>
      </c>
      <c r="AJ55" s="16">
        <f t="shared" si="1"/>
        <v>58900</v>
      </c>
      <c r="AK55" s="17">
        <f t="shared" si="11"/>
        <v>0.29073900000000003</v>
      </c>
      <c r="AO55" t="s">
        <v>466</v>
      </c>
      <c r="AP55" t="s">
        <v>234</v>
      </c>
      <c r="AQ55" s="113">
        <v>0.863695514</v>
      </c>
      <c r="AT55" s="30" t="s">
        <v>954</v>
      </c>
      <c r="AU55" s="14">
        <f>[1]!FechaTR($I$1,AT55)</f>
        <v>58900</v>
      </c>
      <c r="AV55" s="16">
        <f t="shared" si="2"/>
        <v>58900</v>
      </c>
      <c r="AW55" s="17">
        <f t="shared" si="12"/>
        <v>0.863695514</v>
      </c>
      <c r="AZ55" t="s">
        <v>466</v>
      </c>
      <c r="BA55" t="s">
        <v>237</v>
      </c>
      <c r="BB55">
        <v>0.36700899999999997</v>
      </c>
      <c r="BE55" s="30" t="s">
        <v>954</v>
      </c>
      <c r="BF55" s="14">
        <f>[1]!FechaTR($I$1,BE55)</f>
        <v>58900</v>
      </c>
      <c r="BG55" s="16">
        <f t="shared" si="3"/>
        <v>58900</v>
      </c>
      <c r="BH55" s="17">
        <f t="shared" si="13"/>
        <v>0.36700899999999997</v>
      </c>
      <c r="BK55" t="s">
        <v>519</v>
      </c>
      <c r="BL55" t="s">
        <v>234</v>
      </c>
      <c r="BM55">
        <v>0.81256214699999996</v>
      </c>
      <c r="BP55" s="30" t="s">
        <v>954</v>
      </c>
      <c r="BQ55" s="14">
        <f>[1]!FechaTR($I$1,BP55)</f>
        <v>58900</v>
      </c>
      <c r="BR55" s="16">
        <f t="shared" si="4"/>
        <v>58900</v>
      </c>
      <c r="BS55" s="17">
        <f t="shared" si="14"/>
        <v>0.81256214699999996</v>
      </c>
      <c r="BV55" t="s">
        <v>519</v>
      </c>
      <c r="BW55" t="s">
        <v>237</v>
      </c>
      <c r="BX55">
        <v>0.52025600000000005</v>
      </c>
      <c r="CA55" s="30" t="s">
        <v>954</v>
      </c>
      <c r="CB55" s="14">
        <f>[1]!FechaTR($I$1,CA55)</f>
        <v>58900</v>
      </c>
      <c r="CC55" s="16">
        <f t="shared" si="5"/>
        <v>58900</v>
      </c>
      <c r="CD55" s="17">
        <f t="shared" si="15"/>
        <v>0.52025600000000005</v>
      </c>
      <c r="CG55" t="s">
        <v>623</v>
      </c>
      <c r="CH55" t="s">
        <v>234</v>
      </c>
      <c r="CI55">
        <v>0.81232279100000004</v>
      </c>
      <c r="CL55" s="6" t="s">
        <v>954</v>
      </c>
      <c r="CM55" s="14">
        <f>[1]!FechaTR($I$1,CL55)</f>
        <v>58900</v>
      </c>
      <c r="CN55" s="16">
        <f t="shared" si="6"/>
        <v>58900</v>
      </c>
      <c r="CO55" s="17">
        <f t="shared" si="16"/>
        <v>0.81232279100000004</v>
      </c>
      <c r="CR55" t="s">
        <v>623</v>
      </c>
      <c r="CS55" t="s">
        <v>237</v>
      </c>
      <c r="CT55">
        <v>0.52099600000000001</v>
      </c>
      <c r="CW55" s="6" t="s">
        <v>954</v>
      </c>
      <c r="CX55" s="14">
        <f>[1]!FechaTR($I$1,CW55)</f>
        <v>58900</v>
      </c>
      <c r="CY55" s="16">
        <f t="shared" si="7"/>
        <v>58900</v>
      </c>
      <c r="CZ55" s="17">
        <f t="shared" si="17"/>
        <v>0.52099600000000001</v>
      </c>
      <c r="DC55" t="s">
        <v>854</v>
      </c>
      <c r="DD55" t="s">
        <v>234</v>
      </c>
      <c r="DE55">
        <v>0.90566933400000005</v>
      </c>
      <c r="DH55" s="30" t="s">
        <v>954</v>
      </c>
      <c r="DI55" s="14">
        <f>[1]!FechaTR($I$1,DH55)</f>
        <v>58900</v>
      </c>
      <c r="DJ55" s="16">
        <f t="shared" si="8"/>
        <v>58900</v>
      </c>
      <c r="DK55" s="17">
        <f t="shared" si="19"/>
        <v>0.90566933400000005</v>
      </c>
      <c r="DN55" t="s">
        <v>854</v>
      </c>
      <c r="DO55" t="s">
        <v>237</v>
      </c>
      <c r="DP55">
        <v>0.24801000000000001</v>
      </c>
      <c r="DS55" s="30" t="s">
        <v>954</v>
      </c>
      <c r="DT55" s="14">
        <f>[1]!FechaTR($I$1,DS55)</f>
        <v>58900</v>
      </c>
      <c r="DU55" s="16">
        <f t="shared" si="9"/>
        <v>58900</v>
      </c>
      <c r="DV55" s="17">
        <f t="shared" si="18"/>
        <v>0.24801000000000001</v>
      </c>
    </row>
    <row r="56" spans="1:126" x14ac:dyDescent="0.25">
      <c r="A56" s="11"/>
      <c r="B56" s="13" t="s">
        <v>569</v>
      </c>
      <c r="C56" s="11">
        <v>0.49657299999999999</v>
      </c>
      <c r="D56" s="11"/>
      <c r="E56" s="13" t="s">
        <v>463</v>
      </c>
      <c r="F56" s="11">
        <v>0.57122799999999996</v>
      </c>
      <c r="G56" s="11"/>
      <c r="H56" s="13" t="s">
        <v>516</v>
      </c>
      <c r="I56" s="11">
        <v>0.72591099999999997</v>
      </c>
      <c r="J56" s="11"/>
      <c r="K56" s="13" t="s">
        <v>620</v>
      </c>
      <c r="L56" s="11">
        <v>3.4610000000000003</v>
      </c>
      <c r="M56" s="11"/>
      <c r="N56" s="13" t="s">
        <v>851</v>
      </c>
      <c r="O56" s="11">
        <v>0.45885299999999996</v>
      </c>
      <c r="W56" s="1"/>
      <c r="X56" s="14">
        <f>[1]!FechaTR($I$1,W56)</f>
        <v>0</v>
      </c>
      <c r="Y56" s="16">
        <f t="shared" si="0"/>
        <v>0</v>
      </c>
      <c r="Z56" s="17">
        <f t="shared" si="10"/>
        <v>0</v>
      </c>
      <c r="AH56" s="1"/>
      <c r="AI56" s="14">
        <f>[1]!FechaTR($I$1,AH56)</f>
        <v>0</v>
      </c>
      <c r="AJ56" s="16"/>
      <c r="AK56" s="17"/>
      <c r="AO56" t="s">
        <v>467</v>
      </c>
      <c r="AP56" t="s">
        <v>234</v>
      </c>
      <c r="AQ56" s="113">
        <v>0.85399212400000002</v>
      </c>
      <c r="AT56" s="30" t="s">
        <v>955</v>
      </c>
      <c r="AU56" s="14">
        <f>[1]!FechaTR($I$1,AT56)</f>
        <v>62550</v>
      </c>
      <c r="AV56" s="16">
        <f t="shared" si="2"/>
        <v>62550</v>
      </c>
      <c r="AW56" s="17">
        <f t="shared" si="12"/>
        <v>0.85399212400000002</v>
      </c>
      <c r="AZ56" t="s">
        <v>467</v>
      </c>
      <c r="BA56" t="s">
        <v>237</v>
      </c>
      <c r="BB56">
        <v>0.31616499999999997</v>
      </c>
      <c r="BE56" s="30" t="s">
        <v>955</v>
      </c>
      <c r="BF56" s="14">
        <f>[1]!FechaTR($I$1,BE56)</f>
        <v>62550</v>
      </c>
      <c r="BG56" s="16">
        <f t="shared" si="3"/>
        <v>62550</v>
      </c>
      <c r="BH56" s="17">
        <f t="shared" si="13"/>
        <v>0.31616499999999997</v>
      </c>
      <c r="BK56" t="s">
        <v>520</v>
      </c>
      <c r="BL56" t="s">
        <v>234</v>
      </c>
      <c r="BM56">
        <v>0.79147167200000001</v>
      </c>
      <c r="BP56" s="30" t="s">
        <v>955</v>
      </c>
      <c r="BQ56" s="14">
        <f>[1]!FechaTR($I$1,BP56)</f>
        <v>62550</v>
      </c>
      <c r="BR56" s="16">
        <f t="shared" si="4"/>
        <v>62550</v>
      </c>
      <c r="BS56" s="17">
        <f t="shared" si="14"/>
        <v>0.79147167200000001</v>
      </c>
      <c r="BV56" t="s">
        <v>520</v>
      </c>
      <c r="BW56" t="s">
        <v>237</v>
      </c>
      <c r="BX56">
        <v>0.46881800000000001</v>
      </c>
      <c r="CA56" s="30" t="s">
        <v>955</v>
      </c>
      <c r="CB56" s="14">
        <f>[1]!FechaTR($I$1,CA56)</f>
        <v>62550</v>
      </c>
      <c r="CC56" s="16">
        <f t="shared" si="5"/>
        <v>62550</v>
      </c>
      <c r="CD56" s="17">
        <f t="shared" si="15"/>
        <v>0.46881800000000001</v>
      </c>
      <c r="CG56" t="s">
        <v>624</v>
      </c>
      <c r="CH56" t="s">
        <v>234</v>
      </c>
      <c r="CI56">
        <v>0.79109496599999996</v>
      </c>
      <c r="CL56" s="6" t="s">
        <v>955</v>
      </c>
      <c r="CM56" s="14">
        <f>[1]!FechaTR($I$1,CL56)</f>
        <v>62550</v>
      </c>
      <c r="CN56" s="16">
        <f t="shared" si="6"/>
        <v>62550</v>
      </c>
      <c r="CO56" s="17">
        <f t="shared" si="16"/>
        <v>0.79109496599999996</v>
      </c>
      <c r="CR56" t="s">
        <v>624</v>
      </c>
      <c r="CS56" t="s">
        <v>237</v>
      </c>
      <c r="CT56">
        <v>0.469775</v>
      </c>
      <c r="CW56" s="6" t="s">
        <v>955</v>
      </c>
      <c r="CX56" s="14">
        <f>[1]!FechaTR($I$1,CW56)</f>
        <v>62550</v>
      </c>
      <c r="CY56" s="16">
        <f t="shared" si="7"/>
        <v>62550</v>
      </c>
      <c r="CZ56" s="17">
        <f t="shared" si="17"/>
        <v>0.469775</v>
      </c>
      <c r="DC56" t="s">
        <v>855</v>
      </c>
      <c r="DD56" t="s">
        <v>234</v>
      </c>
      <c r="DE56">
        <v>0.90656802199999997</v>
      </c>
      <c r="DH56" s="30" t="s">
        <v>955</v>
      </c>
      <c r="DI56" s="14">
        <f>[1]!FechaTR($I$1,DH56)</f>
        <v>62550</v>
      </c>
      <c r="DJ56" s="16">
        <f t="shared" si="8"/>
        <v>62550</v>
      </c>
      <c r="DK56" s="17">
        <f t="shared" si="19"/>
        <v>0.90656802199999997</v>
      </c>
      <c r="DN56" t="s">
        <v>855</v>
      </c>
      <c r="DO56" t="s">
        <v>237</v>
      </c>
      <c r="DP56">
        <v>0.19637099999999999</v>
      </c>
      <c r="DS56" s="30" t="s">
        <v>955</v>
      </c>
      <c r="DT56" s="14">
        <f>[1]!FechaTR($I$1,DS56)</f>
        <v>62550</v>
      </c>
      <c r="DU56" s="16">
        <f t="shared" si="9"/>
        <v>62550</v>
      </c>
      <c r="DV56" s="17">
        <f t="shared" si="18"/>
        <v>0.19637099999999999</v>
      </c>
    </row>
    <row r="57" spans="1:126" x14ac:dyDescent="0.25">
      <c r="A57" s="11"/>
      <c r="B57" s="13" t="s">
        <v>570</v>
      </c>
      <c r="C57" s="11">
        <v>0.50786900000000001</v>
      </c>
      <c r="D57" s="11"/>
      <c r="E57" s="13" t="s">
        <v>464</v>
      </c>
      <c r="F57" s="11">
        <v>0.58672999999999997</v>
      </c>
      <c r="G57" s="11"/>
      <c r="H57" s="13" t="s">
        <v>517</v>
      </c>
      <c r="I57" s="11">
        <v>0.74178999999999995</v>
      </c>
      <c r="J57" s="11"/>
      <c r="K57" s="13" t="s">
        <v>621</v>
      </c>
      <c r="L57" s="11">
        <v>3.4748000000000001</v>
      </c>
      <c r="M57" s="11"/>
      <c r="N57" s="13" t="s">
        <v>852</v>
      </c>
      <c r="O57" s="11">
        <v>0.47477999999999998</v>
      </c>
      <c r="X57" s="14">
        <f>[1]!FechaTR($I$1,W57)</f>
        <v>0</v>
      </c>
      <c r="Y57" s="16">
        <f t="shared" si="0"/>
        <v>0</v>
      </c>
      <c r="Z57" s="17">
        <f t="shared" si="10"/>
        <v>0</v>
      </c>
      <c r="AI57" s="14">
        <f>[1]!FechaTR($I$1,AH57)</f>
        <v>0</v>
      </c>
      <c r="AJ57" s="16"/>
      <c r="AK57" s="17"/>
      <c r="AO57" t="s">
        <v>468</v>
      </c>
      <c r="AP57" t="s">
        <v>234</v>
      </c>
      <c r="AQ57" s="113">
        <v>0.83932641200000002</v>
      </c>
      <c r="AT57" s="6" t="s">
        <v>956</v>
      </c>
      <c r="AU57" s="14">
        <f>[1]!FechaTR($I$1,AT57)</f>
        <v>66203</v>
      </c>
      <c r="AV57" s="16">
        <f t="shared" si="2"/>
        <v>66203</v>
      </c>
      <c r="AW57" s="17">
        <f t="shared" si="12"/>
        <v>0.83932641200000002</v>
      </c>
      <c r="AZ57" t="s">
        <v>468</v>
      </c>
      <c r="BA57" t="s">
        <v>237</v>
      </c>
      <c r="BB57">
        <v>0.29235299999999997</v>
      </c>
      <c r="BE57" s="6" t="s">
        <v>956</v>
      </c>
      <c r="BF57" s="14">
        <f>[1]!FechaTR($I$1,BE57)</f>
        <v>66203</v>
      </c>
      <c r="BG57" s="16">
        <f t="shared" si="3"/>
        <v>66203</v>
      </c>
      <c r="BH57" s="17">
        <f t="shared" si="13"/>
        <v>0.29235299999999997</v>
      </c>
      <c r="BK57" t="s">
        <v>521</v>
      </c>
      <c r="BL57" t="s">
        <v>234</v>
      </c>
      <c r="BM57">
        <v>0.76645399700000005</v>
      </c>
      <c r="BP57" s="6" t="s">
        <v>956</v>
      </c>
      <c r="BQ57" s="14">
        <f>[1]!FechaTR($I$1,BP57)</f>
        <v>66203</v>
      </c>
      <c r="BR57" s="16">
        <f t="shared" si="4"/>
        <v>66203</v>
      </c>
      <c r="BS57" s="17">
        <f t="shared" si="14"/>
        <v>0.76645399700000005</v>
      </c>
      <c r="BV57" t="s">
        <v>521</v>
      </c>
      <c r="BW57" t="s">
        <v>237</v>
      </c>
      <c r="BX57">
        <v>0.44428499999999999</v>
      </c>
      <c r="CA57" s="6" t="s">
        <v>956</v>
      </c>
      <c r="CB57" s="14">
        <f>[1]!FechaTR($I$1,CA57)</f>
        <v>66203</v>
      </c>
      <c r="CC57" s="16">
        <f t="shared" si="5"/>
        <v>66203</v>
      </c>
      <c r="CD57" s="17">
        <f t="shared" si="15"/>
        <v>0.44428499999999999</v>
      </c>
      <c r="CG57" t="s">
        <v>521</v>
      </c>
      <c r="CH57" t="s">
        <v>234</v>
      </c>
      <c r="CI57">
        <v>0.76645399700000005</v>
      </c>
      <c r="CL57" s="6" t="s">
        <v>956</v>
      </c>
      <c r="CM57" s="14">
        <f>[1]!FechaTR($I$1,CL57)</f>
        <v>66203</v>
      </c>
      <c r="CN57" s="16">
        <f t="shared" si="6"/>
        <v>66203</v>
      </c>
      <c r="CO57" s="17">
        <f t="shared" si="16"/>
        <v>0.76645399700000005</v>
      </c>
      <c r="CR57" t="s">
        <v>521</v>
      </c>
      <c r="CS57" t="s">
        <v>237</v>
      </c>
      <c r="CT57">
        <v>0.44428499999999999</v>
      </c>
      <c r="CW57" s="6" t="s">
        <v>956</v>
      </c>
      <c r="CX57" s="14">
        <f>[1]!FechaTR($I$1,CW57)</f>
        <v>66203</v>
      </c>
      <c r="CY57" s="16">
        <f t="shared" si="7"/>
        <v>66203</v>
      </c>
      <c r="CZ57" s="17">
        <f t="shared" si="17"/>
        <v>0.44428499999999999</v>
      </c>
      <c r="DC57" t="s">
        <v>856</v>
      </c>
      <c r="DD57" t="s">
        <v>234</v>
      </c>
      <c r="DE57">
        <v>0.90349511000000005</v>
      </c>
      <c r="DH57" s="6" t="s">
        <v>956</v>
      </c>
      <c r="DI57" s="14">
        <f>[1]!FechaTR($I$1,DH57)</f>
        <v>66203</v>
      </c>
      <c r="DJ57" s="16">
        <f t="shared" si="8"/>
        <v>66203</v>
      </c>
      <c r="DK57" s="17">
        <f>DE57</f>
        <v>0.90349511000000005</v>
      </c>
      <c r="DN57" t="s">
        <v>856</v>
      </c>
      <c r="DO57" t="s">
        <v>237</v>
      </c>
      <c r="DP57">
        <v>0.16928399999999999</v>
      </c>
      <c r="DS57" s="6" t="s">
        <v>956</v>
      </c>
      <c r="DT57" s="14">
        <f>[1]!FechaTR($I$1,DS57)</f>
        <v>66203</v>
      </c>
      <c r="DU57" s="16">
        <f t="shared" si="9"/>
        <v>66203</v>
      </c>
      <c r="DV57" s="17">
        <f t="shared" si="18"/>
        <v>0.16928399999999999</v>
      </c>
    </row>
    <row r="58" spans="1:126" x14ac:dyDescent="0.25">
      <c r="A58" s="11"/>
      <c r="B58" s="13" t="s">
        <v>571</v>
      </c>
      <c r="C58" s="11">
        <v>0.50315699999999997</v>
      </c>
      <c r="D58" s="11"/>
      <c r="E58" s="13" t="s">
        <v>465</v>
      </c>
      <c r="F58" s="11">
        <v>0.58115799999999995</v>
      </c>
      <c r="G58" s="11"/>
      <c r="H58" s="13" t="s">
        <v>518</v>
      </c>
      <c r="I58" s="11">
        <v>0.73905999999999994</v>
      </c>
      <c r="J58" s="11"/>
      <c r="K58" s="13" t="s">
        <v>622</v>
      </c>
      <c r="L58" s="11">
        <v>3.4510000000000001</v>
      </c>
      <c r="M58" s="11"/>
      <c r="N58" s="13" t="s">
        <v>853</v>
      </c>
      <c r="O58" s="11">
        <v>0.46605199999999997</v>
      </c>
      <c r="AU58" s="14">
        <f>[1]!FechaTR($I$1,AT58)</f>
        <v>0</v>
      </c>
      <c r="AV58" s="16"/>
      <c r="AW58" s="17"/>
      <c r="BF58" s="14">
        <f>[1]!FechaTR($I$1,BE58)</f>
        <v>0</v>
      </c>
      <c r="BG58" s="16">
        <f t="shared" si="3"/>
        <v>0</v>
      </c>
      <c r="BH58" s="17">
        <f t="shared" si="13"/>
        <v>0</v>
      </c>
      <c r="BQ58" s="14">
        <f>[1]!FechaTR($I$1,BP58)</f>
        <v>0</v>
      </c>
      <c r="BR58" s="16"/>
      <c r="BS58" s="17"/>
      <c r="CB58" s="14">
        <f>[1]!FechaTR($I$1,CA58)</f>
        <v>0</v>
      </c>
      <c r="CC58" s="16"/>
      <c r="CD58" s="17"/>
      <c r="DC58" t="s">
        <v>857</v>
      </c>
      <c r="DD58" t="s">
        <v>234</v>
      </c>
      <c r="DE58">
        <v>0.89998589100000004</v>
      </c>
      <c r="DH58" s="6" t="s">
        <v>957</v>
      </c>
      <c r="DI58" s="14">
        <f>[1]!FechaTR($I$1,DH58)</f>
        <v>69855</v>
      </c>
      <c r="DJ58" s="16">
        <f t="shared" si="8"/>
        <v>69855</v>
      </c>
      <c r="DK58" s="17">
        <f>DE58</f>
        <v>0.89998589100000004</v>
      </c>
      <c r="DN58" t="s">
        <v>857</v>
      </c>
      <c r="DO58" t="s">
        <v>237</v>
      </c>
      <c r="DP58">
        <v>0.15066299999999999</v>
      </c>
      <c r="DS58" s="6" t="s">
        <v>957</v>
      </c>
      <c r="DT58" s="14">
        <f>[1]!FechaTR($I$1,DS58)</f>
        <v>69855</v>
      </c>
      <c r="DU58" s="16">
        <f t="shared" si="9"/>
        <v>69855</v>
      </c>
      <c r="DV58" s="17">
        <f t="shared" si="18"/>
        <v>0.15066299999999999</v>
      </c>
    </row>
    <row r="59" spans="1:126" x14ac:dyDescent="0.25">
      <c r="A59" s="11"/>
      <c r="B59" s="13" t="s">
        <v>572</v>
      </c>
      <c r="C59" s="11">
        <v>0.45460399999999995</v>
      </c>
      <c r="D59" s="11"/>
      <c r="E59" s="13" t="s">
        <v>466</v>
      </c>
      <c r="F59" s="11">
        <v>0.52897700000000003</v>
      </c>
      <c r="G59" s="11"/>
      <c r="H59" s="13" t="s">
        <v>519</v>
      </c>
      <c r="I59" s="11">
        <v>0.68880999999999992</v>
      </c>
      <c r="J59" s="11"/>
      <c r="K59" s="13" t="s">
        <v>623</v>
      </c>
      <c r="L59" s="11">
        <v>3.3694000000000002</v>
      </c>
      <c r="M59" s="11"/>
      <c r="N59" s="13" t="s">
        <v>854</v>
      </c>
      <c r="O59" s="11">
        <v>0.41495399999999999</v>
      </c>
      <c r="AU59" s="14">
        <f>[1]!FechaTR($I$1,AT59)</f>
        <v>0</v>
      </c>
      <c r="AV59" s="16"/>
      <c r="AW59" s="17"/>
      <c r="BF59" s="14">
        <f>[1]!FechaTR($I$1,BE59)</f>
        <v>0</v>
      </c>
      <c r="BG59" s="16">
        <f t="shared" si="3"/>
        <v>0</v>
      </c>
      <c r="BH59" s="17">
        <f t="shared" si="13"/>
        <v>0</v>
      </c>
      <c r="BQ59" s="14">
        <f>[1]!FechaTR($I$1,BP59)</f>
        <v>0</v>
      </c>
      <c r="BR59" s="16"/>
      <c r="BS59" s="17"/>
      <c r="CB59" s="14">
        <f>[1]!FechaTR($I$1,CA59)</f>
        <v>0</v>
      </c>
      <c r="CC59" s="16"/>
      <c r="CD59" s="17"/>
      <c r="DC59" t="s">
        <v>624</v>
      </c>
      <c r="DD59" t="s">
        <v>234</v>
      </c>
      <c r="DE59">
        <v>0.79109496599999996</v>
      </c>
      <c r="DH59" s="6" t="s">
        <v>955</v>
      </c>
      <c r="DI59" s="14">
        <f>[1]!FechaTR($I$1,DH59)</f>
        <v>62550</v>
      </c>
      <c r="DJ59" s="16">
        <f t="shared" si="8"/>
        <v>62550</v>
      </c>
      <c r="DK59" s="17">
        <f>DE59</f>
        <v>0.79109496599999996</v>
      </c>
      <c r="DN59" t="s">
        <v>624</v>
      </c>
      <c r="DO59" t="s">
        <v>237</v>
      </c>
      <c r="DP59">
        <v>0.469775</v>
      </c>
      <c r="DS59" s="6" t="s">
        <v>955</v>
      </c>
      <c r="DT59" s="14">
        <f>[1]!FechaTR($I$1,DS59)</f>
        <v>62550</v>
      </c>
      <c r="DU59" s="16">
        <f t="shared" si="9"/>
        <v>62550</v>
      </c>
      <c r="DV59" s="17">
        <f t="shared" si="18"/>
        <v>0.469775</v>
      </c>
    </row>
    <row r="60" spans="1:126" x14ac:dyDescent="0.25">
      <c r="A60" s="11"/>
      <c r="B60" s="13"/>
      <c r="C60" s="11"/>
      <c r="D60" s="11"/>
      <c r="E60" s="13" t="s">
        <v>467</v>
      </c>
      <c r="F60" s="11">
        <v>0.48246599999999995</v>
      </c>
      <c r="G60" s="11"/>
      <c r="H60" s="13" t="s">
        <v>520</v>
      </c>
      <c r="I60" s="11">
        <v>0.64046499999999995</v>
      </c>
      <c r="J60" s="11"/>
      <c r="K60" s="13" t="s">
        <v>624</v>
      </c>
      <c r="L60" s="11">
        <v>3.3489</v>
      </c>
      <c r="M60" s="11"/>
      <c r="N60" s="13" t="s">
        <v>855</v>
      </c>
      <c r="O60" s="11">
        <v>0.36806699999999998</v>
      </c>
    </row>
    <row r="61" spans="1:126" x14ac:dyDescent="0.25">
      <c r="B61" s="6"/>
      <c r="E61" s="6" t="s">
        <v>468</v>
      </c>
      <c r="F61">
        <v>0.457536</v>
      </c>
      <c r="H61" s="6" t="s">
        <v>521</v>
      </c>
      <c r="I61">
        <v>0.61170499999999994</v>
      </c>
      <c r="K61" s="6" t="s">
        <v>521</v>
      </c>
      <c r="L61">
        <v>3.3980000000000001</v>
      </c>
      <c r="N61" s="6" t="s">
        <v>856</v>
      </c>
      <c r="O61">
        <v>0.32898299999999997</v>
      </c>
    </row>
    <row r="62" spans="1:126" x14ac:dyDescent="0.25">
      <c r="E62" s="6"/>
      <c r="H62" s="6"/>
      <c r="N62" s="6" t="s">
        <v>857</v>
      </c>
      <c r="O62">
        <v>0.31381799999999999</v>
      </c>
    </row>
    <row r="63" spans="1:126" x14ac:dyDescent="0.25">
      <c r="E63" s="6"/>
      <c r="H63" s="6"/>
      <c r="N63" s="6" t="s">
        <v>624</v>
      </c>
      <c r="O63">
        <v>2.7015000000000002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DV63"/>
  <sheetViews>
    <sheetView topLeftCell="L1" zoomScale="85" zoomScaleNormal="85" workbookViewId="0">
      <selection activeCell="R7" sqref="R7"/>
    </sheetView>
  </sheetViews>
  <sheetFormatPr defaultRowHeight="15" x14ac:dyDescent="0.25"/>
  <cols>
    <col min="1" max="1" width="15.42578125" bestFit="1" customWidth="1"/>
    <col min="2" max="2" width="18.42578125" bestFit="1" customWidth="1"/>
    <col min="3" max="3" width="14.140625" bestFit="1" customWidth="1"/>
    <col min="4" max="4" width="14.42578125" bestFit="1" customWidth="1"/>
    <col min="5" max="5" width="17.140625" bestFit="1" customWidth="1"/>
    <col min="8" max="8" width="16.5703125" bestFit="1" customWidth="1"/>
    <col min="9" max="9" width="10.85546875" bestFit="1" customWidth="1"/>
    <col min="11" max="11" width="16.5703125" bestFit="1" customWidth="1"/>
    <col min="14" max="14" width="12.5703125" bestFit="1" customWidth="1"/>
    <col min="18" max="18" width="14.5703125" customWidth="1"/>
    <col min="19" max="19" width="11.5703125" customWidth="1"/>
    <col min="23" max="23" width="9.5703125" bestFit="1" customWidth="1"/>
    <col min="24" max="24" width="11.140625" bestFit="1" customWidth="1"/>
    <col min="25" max="26" width="10.5703125" bestFit="1" customWidth="1"/>
    <col min="27" max="27" width="9.5703125" bestFit="1" customWidth="1"/>
    <col min="33" max="33" width="18.5703125" bestFit="1" customWidth="1"/>
    <col min="34" max="34" width="9.5703125" bestFit="1" customWidth="1"/>
    <col min="35" max="35" width="10.85546875" bestFit="1" customWidth="1"/>
    <col min="36" max="37" width="10.5703125" bestFit="1" customWidth="1"/>
    <col min="38" max="38" width="9.5703125" bestFit="1" customWidth="1"/>
    <col min="45" max="45" width="18.5703125" bestFit="1" customWidth="1"/>
    <col min="47" max="47" width="10.85546875" bestFit="1" customWidth="1"/>
    <col min="48" max="49" width="10.5703125" bestFit="1" customWidth="1"/>
    <col min="50" max="50" width="9.5703125" bestFit="1" customWidth="1"/>
    <col min="58" max="58" width="10.85546875" bestFit="1" customWidth="1"/>
    <col min="59" max="60" width="10.5703125" bestFit="1" customWidth="1"/>
    <col min="61" max="61" width="9.5703125" bestFit="1" customWidth="1"/>
    <col min="69" max="69" width="10.85546875" bestFit="1" customWidth="1"/>
    <col min="70" max="70" width="10.5703125" bestFit="1" customWidth="1"/>
    <col min="71" max="71" width="9.5703125" bestFit="1" customWidth="1"/>
    <col min="80" max="80" width="10.85546875" bestFit="1" customWidth="1"/>
    <col min="81" max="81" width="10.5703125" bestFit="1" customWidth="1"/>
    <col min="82" max="82" width="9.5703125" bestFit="1" customWidth="1"/>
    <col min="91" max="91" width="10.85546875" bestFit="1" customWidth="1"/>
    <col min="92" max="92" width="10.5703125" bestFit="1" customWidth="1"/>
    <col min="93" max="93" width="9.5703125" bestFit="1" customWidth="1"/>
    <col min="102" max="102" width="11.140625" bestFit="1" customWidth="1"/>
    <col min="103" max="103" width="11" bestFit="1" customWidth="1"/>
    <col min="104" max="104" width="10.5703125" bestFit="1" customWidth="1"/>
    <col min="113" max="113" width="10.85546875" bestFit="1" customWidth="1"/>
    <col min="114" max="114" width="10.5703125" bestFit="1" customWidth="1"/>
    <col min="115" max="115" width="9.5703125" bestFit="1" customWidth="1"/>
    <col min="124" max="124" width="10.85546875" bestFit="1" customWidth="1"/>
    <col min="125" max="125" width="10.5703125" bestFit="1" customWidth="1"/>
    <col min="126" max="126" width="10.42578125" bestFit="1" customWidth="1"/>
  </cols>
  <sheetData>
    <row r="1" spans="1:126" x14ac:dyDescent="0.25">
      <c r="A1" s="20" t="s">
        <v>974</v>
      </c>
      <c r="B1" s="21" t="s">
        <v>975</v>
      </c>
      <c r="C1" s="21" t="s">
        <v>976</v>
      </c>
      <c r="D1" s="23"/>
      <c r="E1" s="21" t="s">
        <v>977</v>
      </c>
      <c r="F1" s="21"/>
      <c r="I1" s="19">
        <f>Input!B3</f>
        <v>44286</v>
      </c>
      <c r="J1" t="str">
        <f>"START:"&amp;I1&amp;" END:"&amp;I1&amp;" INTERVAL:1D"</f>
        <v>START:44286 END:44286 INTERVAL:1D</v>
      </c>
    </row>
    <row r="2" spans="1:126" x14ac:dyDescent="0.25">
      <c r="A2" s="6"/>
    </row>
    <row r="3" spans="1:126" x14ac:dyDescent="0.25">
      <c r="A3" s="7"/>
      <c r="B3">
        <f>+[1]!FechaTR($B$2,$A3)</f>
        <v>0</v>
      </c>
      <c r="D3">
        <f>+[1]!FechaTR($B$2,$A3)</f>
        <v>0</v>
      </c>
      <c r="F3">
        <f>+[1]!FechaTR($B$2,$A3)</f>
        <v>0</v>
      </c>
      <c r="H3">
        <f>+[1]!FechaTR($B$2,$A3)</f>
        <v>0</v>
      </c>
      <c r="J3">
        <f>+[1]!FechaTR($B$2,$A3)</f>
        <v>0</v>
      </c>
      <c r="Y3" t="s">
        <v>1028</v>
      </c>
      <c r="AJ3" t="s">
        <v>1028</v>
      </c>
      <c r="AV3" t="s">
        <v>1029</v>
      </c>
      <c r="BG3" t="s">
        <v>1029</v>
      </c>
      <c r="BR3" t="s">
        <v>1030</v>
      </c>
      <c r="CC3" t="s">
        <v>1030</v>
      </c>
      <c r="CN3" t="s">
        <v>1031</v>
      </c>
      <c r="CY3" t="s">
        <v>1031</v>
      </c>
      <c r="CZ3" s="47"/>
      <c r="DJ3" t="s">
        <v>1032</v>
      </c>
      <c r="DU3" t="s">
        <v>1032</v>
      </c>
    </row>
    <row r="4" spans="1:126" x14ac:dyDescent="0.25">
      <c r="A4" s="10" t="e">
        <f ca="1">_xll.RData(A1,C4,,,"RH:In CH:Fd",B5)</f>
        <v>#NAME?</v>
      </c>
      <c r="B4" s="11" t="e">
        <f ca="1">+[1]!FechaTR($B$2,$A4)</f>
        <v>#NAME?</v>
      </c>
      <c r="C4" s="11" t="s">
        <v>24</v>
      </c>
      <c r="D4" s="12" t="e">
        <f ca="1">+[1]!FechaTR($B$2,$A4)</f>
        <v>#NAME?</v>
      </c>
      <c r="E4" s="11"/>
      <c r="F4" s="11" t="e">
        <f ca="1">+[1]!FechaTR($B$2,$A4)</f>
        <v>#NAME?</v>
      </c>
      <c r="G4" s="12" t="e">
        <f ca="1">_xll.RData(C1,I4,,,"RH:In CH:Fd",H5)</f>
        <v>#NAME?</v>
      </c>
      <c r="H4" s="11" t="e">
        <f ca="1">+[1]!FechaTR($B$2,$A4)</f>
        <v>#NAME?</v>
      </c>
      <c r="I4" s="11" t="s">
        <v>24</v>
      </c>
      <c r="J4" s="12" t="e">
        <f ca="1">+[1]!FechaTR($B$2,$A4)</f>
        <v>#NAME?</v>
      </c>
      <c r="K4" s="11"/>
      <c r="L4" s="11" t="s">
        <v>24</v>
      </c>
      <c r="M4" s="12" t="e">
        <f ca="1">_xll.RData(E1,O4,,,"RH:In CH:Fd",N5)</f>
        <v>#NAME?</v>
      </c>
      <c r="N4" s="11"/>
      <c r="O4" s="11" t="s">
        <v>24</v>
      </c>
      <c r="Q4" s="4" t="e">
        <f ca="1">_xll.RHistory(B9:B61,Q5,J1,,"CH:In;Fd TRANSPOSE:Y",R5)</f>
        <v>#NAME?</v>
      </c>
      <c r="V4" s="4" t="e">
        <f ca="1">_xll.RData(R5:R159,W4,,,,W5)</f>
        <v>#NAME?</v>
      </c>
      <c r="W4" t="s">
        <v>235</v>
      </c>
      <c r="X4" s="14">
        <f>I1</f>
        <v>44286</v>
      </c>
      <c r="Y4" s="16">
        <f>X4</f>
        <v>44286</v>
      </c>
      <c r="Z4" s="17">
        <v>1</v>
      </c>
      <c r="AB4" s="121" t="e">
        <f ca="1">_xll.RHistory(R5:R57,AC4,J1,,"CH:In;Fd TRANSPOSE:Y",AC5)</f>
        <v>#NAME?</v>
      </c>
      <c r="AC4" t="s">
        <v>236</v>
      </c>
      <c r="AG4" s="4" t="e">
        <f ca="1">_xll.RData(AC5:AC159,AH4,,,,AH5)</f>
        <v>#NAME?</v>
      </c>
      <c r="AH4" t="s">
        <v>235</v>
      </c>
      <c r="AI4" s="14">
        <f>I1</f>
        <v>44286</v>
      </c>
      <c r="AJ4" s="16">
        <f>AI4</f>
        <v>44286</v>
      </c>
      <c r="AK4" s="17">
        <v>0</v>
      </c>
      <c r="AM4" s="4"/>
      <c r="AN4" s="121" t="e">
        <f ca="1">_xll.RHistory(E9:E63,AO4,J1,,"CH:In;Fd TRANSPOSE:Y",AO5)</f>
        <v>#NAME?</v>
      </c>
      <c r="AO4" t="s">
        <v>233</v>
      </c>
      <c r="AR4" s="4"/>
      <c r="AS4" s="4" t="e">
        <f ca="1">_xll.RData(AO5:AO159,AT4,,,,AT5)</f>
        <v>#NAME?</v>
      </c>
      <c r="AT4" t="s">
        <v>235</v>
      </c>
      <c r="AU4" s="14">
        <f>I1</f>
        <v>44286</v>
      </c>
      <c r="AV4" s="16">
        <f>AU4</f>
        <v>44286</v>
      </c>
      <c r="AW4" s="17">
        <v>1</v>
      </c>
      <c r="AX4" s="4"/>
      <c r="AY4" s="4" t="e">
        <f ca="1">_xll.RHistory(AO5:AO59,AZ4,J1,,"CH:In;Fd TRANSPOSE:Y",AZ5)</f>
        <v>#NAME?</v>
      </c>
      <c r="AZ4" t="s">
        <v>236</v>
      </c>
      <c r="BC4" s="4"/>
      <c r="BD4" s="4" t="e">
        <f ca="1">_xll.RData(AZ5:AZ159,BE4,,,,BE5)</f>
        <v>#NAME?</v>
      </c>
      <c r="BE4" t="s">
        <v>235</v>
      </c>
      <c r="BF4" s="14">
        <f>I1</f>
        <v>44286</v>
      </c>
      <c r="BG4" s="16">
        <f>BF4</f>
        <v>44286</v>
      </c>
      <c r="BH4" s="17">
        <v>0</v>
      </c>
      <c r="BJ4" s="4" t="e">
        <f ca="1">_xll.RHistory(H9:H63,BJ5,J1,,"CH:In;Fd TRANSPOSE:Y",BK5)</f>
        <v>#NAME?</v>
      </c>
      <c r="BO4" s="4" t="e">
        <f ca="1">_xll.RData(BK5:BK159,BP4,,,,BP5)</f>
        <v>#NAME?</v>
      </c>
      <c r="BP4" t="s">
        <v>235</v>
      </c>
      <c r="BQ4" s="14">
        <f>I1</f>
        <v>44286</v>
      </c>
      <c r="BR4" s="16">
        <f>BQ4</f>
        <v>44286</v>
      </c>
      <c r="BS4" s="17">
        <v>1</v>
      </c>
      <c r="BU4" s="4" t="e">
        <f ca="1">_xll.RHistory(BK5:BK59,BV4,J1,,"CH:In;Fd TRANSPOSE:Y",BV5)</f>
        <v>#NAME?</v>
      </c>
      <c r="BV4" t="s">
        <v>236</v>
      </c>
      <c r="BZ4" s="4" t="e">
        <f ca="1">_xll.RData(BV5:BV159,CA4,,,,CA5)</f>
        <v>#NAME?</v>
      </c>
      <c r="CA4" t="s">
        <v>235</v>
      </c>
      <c r="CB4" s="14">
        <f>I1</f>
        <v>44286</v>
      </c>
      <c r="CC4" s="16">
        <f>CB4</f>
        <v>44286</v>
      </c>
      <c r="CD4" s="17">
        <v>0</v>
      </c>
      <c r="CF4" s="4" t="e">
        <f ca="1">_xll.RHistory(K9:K61,CF5,J1,,"CH:In;Fd TRANSPOSE:Y",CG5)</f>
        <v>#NAME?</v>
      </c>
      <c r="CK4" s="4" t="e">
        <f ca="1">_xll.RData(CG5:CG159,CL4,,,,CL5)</f>
        <v>#NAME?</v>
      </c>
      <c r="CL4" t="s">
        <v>235</v>
      </c>
      <c r="CM4" s="14">
        <f>I1</f>
        <v>44286</v>
      </c>
      <c r="CN4" s="16">
        <f>CM4</f>
        <v>44286</v>
      </c>
      <c r="CO4" s="17">
        <v>1</v>
      </c>
      <c r="CQ4" s="4" t="e">
        <f ca="1">_xll.RHistory(CG5:CG57,CQ5,J1,,"CH:In;Fd TRANSPOSE:Y",CR5)</f>
        <v>#NAME?</v>
      </c>
      <c r="CV4" s="4" t="e">
        <f ca="1">_xll.RData(CR5:CR159,CW4,,,,CW5)</f>
        <v>#NAME?</v>
      </c>
      <c r="CW4" t="s">
        <v>235</v>
      </c>
      <c r="CX4" s="14">
        <f>I1</f>
        <v>44286</v>
      </c>
      <c r="CY4" s="16">
        <f>CX4</f>
        <v>44286</v>
      </c>
      <c r="CZ4" s="17">
        <v>0</v>
      </c>
      <c r="DB4" s="4" t="e">
        <f ca="1">_xll.RHistory(N9:N63,DB5,J1,,"CH:In;Fd TRANSPOSE:Y",DC5)</f>
        <v>#NAME?</v>
      </c>
      <c r="DG4" s="4" t="e">
        <f ca="1">_xll.RData(DC5:DC159,DH4,,,,DH5)</f>
        <v>#NAME?</v>
      </c>
      <c r="DH4" t="s">
        <v>235</v>
      </c>
      <c r="DI4" s="14">
        <f>I1</f>
        <v>44286</v>
      </c>
      <c r="DJ4" s="16">
        <f>DI4</f>
        <v>44286</v>
      </c>
      <c r="DK4" s="17">
        <v>1</v>
      </c>
      <c r="DM4" s="4" t="e">
        <f ca="1">_xll.RHistory(DC5:DC59,DM5,J1,,"CH:In;Fd TRANSPOSE:Y",DN5)</f>
        <v>#NAME?</v>
      </c>
      <c r="DR4" s="4" t="e">
        <f ca="1">_xll.RData(DN5:DN159,DS4,,,,DS5)</f>
        <v>#NAME?</v>
      </c>
      <c r="DS4" t="s">
        <v>235</v>
      </c>
      <c r="DT4" s="14">
        <f>I1</f>
        <v>44286</v>
      </c>
      <c r="DU4" s="16">
        <f>DT4</f>
        <v>44286</v>
      </c>
      <c r="DV4" s="17">
        <v>0</v>
      </c>
    </row>
    <row r="5" spans="1:126" x14ac:dyDescent="0.25">
      <c r="A5" s="13"/>
      <c r="B5" s="11"/>
      <c r="C5" s="11" t="s">
        <v>25</v>
      </c>
      <c r="D5" s="11">
        <f>+[1]!FechaTR($B$2,$A5)</f>
        <v>0</v>
      </c>
      <c r="E5" s="11"/>
      <c r="F5" s="11">
        <f>+[1]!FechaTR($B$2,$A5)</f>
        <v>0</v>
      </c>
      <c r="G5" s="11"/>
      <c r="H5" s="11"/>
      <c r="I5" s="11" t="s">
        <v>25</v>
      </c>
      <c r="J5" s="11">
        <f>+[1]!FechaTR($B$2,$A5)</f>
        <v>0</v>
      </c>
      <c r="K5" s="11"/>
      <c r="L5" s="11" t="s">
        <v>25</v>
      </c>
      <c r="M5" s="11"/>
      <c r="N5" s="11"/>
      <c r="O5" s="11" t="s">
        <v>25</v>
      </c>
      <c r="Q5" t="s">
        <v>233</v>
      </c>
      <c r="R5" t="s">
        <v>1658</v>
      </c>
      <c r="S5" t="s">
        <v>973</v>
      </c>
      <c r="T5" t="e">
        <v>#N/A</v>
      </c>
      <c r="W5" t="s">
        <v>908</v>
      </c>
      <c r="X5" s="14">
        <f>[1]!FechaTR($I$1,W5)</f>
        <v>44287</v>
      </c>
      <c r="Y5" s="16">
        <f t="shared" ref="Y5:Y57" si="0">X5</f>
        <v>44287</v>
      </c>
      <c r="Z5" s="17" t="e">
        <f>T5</f>
        <v>#N/A</v>
      </c>
      <c r="AC5" t="s">
        <v>1658</v>
      </c>
      <c r="AD5" t="s">
        <v>1243</v>
      </c>
      <c r="AE5" t="e">
        <v>#N/A</v>
      </c>
      <c r="AH5" t="s">
        <v>908</v>
      </c>
      <c r="AI5" s="14">
        <f>[1]!FechaTR($I$1,AH5)</f>
        <v>44287</v>
      </c>
      <c r="AJ5" s="16">
        <f t="shared" ref="AJ5:AJ55" si="1">AI5</f>
        <v>44287</v>
      </c>
      <c r="AK5" s="17" t="e">
        <f>AE5</f>
        <v>#N/A</v>
      </c>
      <c r="AN5" s="6"/>
      <c r="AO5" t="s">
        <v>1033</v>
      </c>
      <c r="AP5" t="s">
        <v>973</v>
      </c>
      <c r="AQ5" t="e">
        <v>#N/A</v>
      </c>
      <c r="AT5" t="s">
        <v>908</v>
      </c>
      <c r="AU5" s="14">
        <f>[1]!FechaTR($I$1,AT5)</f>
        <v>44287</v>
      </c>
      <c r="AV5" s="16">
        <f t="shared" ref="AV5:AV57" si="2">AU5</f>
        <v>44287</v>
      </c>
      <c r="AW5" s="17" t="e">
        <f>AQ5</f>
        <v>#N/A</v>
      </c>
      <c r="AZ5" t="s">
        <v>1033</v>
      </c>
      <c r="BA5" t="s">
        <v>1243</v>
      </c>
      <c r="BB5" t="e">
        <v>#N/A</v>
      </c>
      <c r="BE5" t="s">
        <v>908</v>
      </c>
      <c r="BF5" s="14">
        <f>[1]!FechaTR($I$1,BE5)</f>
        <v>44287</v>
      </c>
      <c r="BG5" s="16">
        <f t="shared" ref="BG5:BG59" si="3">BF5</f>
        <v>44287</v>
      </c>
      <c r="BH5" s="17" t="e">
        <f>BB5</f>
        <v>#N/A</v>
      </c>
      <c r="BJ5" t="s">
        <v>233</v>
      </c>
      <c r="BK5" t="s">
        <v>1034</v>
      </c>
      <c r="BL5" t="s">
        <v>973</v>
      </c>
      <c r="BM5" t="e">
        <v>#N/A</v>
      </c>
      <c r="BP5" t="s">
        <v>908</v>
      </c>
      <c r="BQ5" s="14">
        <f>[1]!FechaTR($I$1,BP5)</f>
        <v>44287</v>
      </c>
      <c r="BR5" s="16">
        <f t="shared" ref="BR5:BR57" si="4">BQ5</f>
        <v>44287</v>
      </c>
      <c r="BS5" s="17" t="e">
        <f>BM5</f>
        <v>#N/A</v>
      </c>
      <c r="BV5" t="s">
        <v>1034</v>
      </c>
      <c r="BW5" t="s">
        <v>1243</v>
      </c>
      <c r="BX5" t="e">
        <v>#N/A</v>
      </c>
      <c r="CA5" t="s">
        <v>908</v>
      </c>
      <c r="CB5" s="14">
        <f>[1]!FechaTR($I$1,CA5)</f>
        <v>44287</v>
      </c>
      <c r="CC5" s="16">
        <f t="shared" ref="CC5:CC57" si="5">CB5</f>
        <v>44287</v>
      </c>
      <c r="CD5" s="17" t="e">
        <f>BX5</f>
        <v>#N/A</v>
      </c>
      <c r="CF5" t="s">
        <v>233</v>
      </c>
      <c r="CG5" t="s">
        <v>1035</v>
      </c>
      <c r="CH5" t="s">
        <v>973</v>
      </c>
      <c r="CI5" t="e">
        <v>#N/A</v>
      </c>
      <c r="CL5" t="s">
        <v>908</v>
      </c>
      <c r="CM5" s="14">
        <f>[1]!FechaTR($I$1,CL5)</f>
        <v>44287</v>
      </c>
      <c r="CN5" s="16">
        <f t="shared" ref="CN5:CN57" si="6">CM5</f>
        <v>44287</v>
      </c>
      <c r="CO5" s="17" t="e">
        <f>CI5</f>
        <v>#N/A</v>
      </c>
      <c r="CQ5" t="s">
        <v>236</v>
      </c>
      <c r="CR5" t="s">
        <v>1035</v>
      </c>
      <c r="CS5" t="s">
        <v>1243</v>
      </c>
      <c r="CT5" t="e">
        <v>#N/A</v>
      </c>
      <c r="CW5" t="s">
        <v>908</v>
      </c>
      <c r="CX5" s="14">
        <f>[1]!FechaTR($I$1,CW5)</f>
        <v>44287</v>
      </c>
      <c r="CY5" s="16">
        <f t="shared" ref="CY5:CY57" si="7">CX5</f>
        <v>44287</v>
      </c>
      <c r="CZ5" s="17" t="e">
        <f>CT5</f>
        <v>#N/A</v>
      </c>
      <c r="DB5" t="s">
        <v>233</v>
      </c>
      <c r="DC5" t="s">
        <v>1036</v>
      </c>
      <c r="DD5" t="s">
        <v>973</v>
      </c>
      <c r="DE5" t="e">
        <v>#N/A</v>
      </c>
      <c r="DH5" t="s">
        <v>908</v>
      </c>
      <c r="DI5" s="14">
        <f>[1]!FechaTR($I$1,DH5)</f>
        <v>44287</v>
      </c>
      <c r="DJ5" s="16">
        <f t="shared" ref="DJ5:DJ59" si="8">DI5</f>
        <v>44287</v>
      </c>
      <c r="DK5" s="17" t="e">
        <f>DE5</f>
        <v>#N/A</v>
      </c>
      <c r="DM5" t="s">
        <v>236</v>
      </c>
      <c r="DN5" t="s">
        <v>1036</v>
      </c>
      <c r="DO5" t="s">
        <v>1243</v>
      </c>
      <c r="DP5" t="e">
        <v>#N/A</v>
      </c>
      <c r="DS5" t="s">
        <v>908</v>
      </c>
      <c r="DT5" s="14">
        <f>[1]!FechaTR($I$1,DS5)</f>
        <v>44287</v>
      </c>
      <c r="DU5" s="16">
        <f t="shared" ref="DU5:DU59" si="9">DT5</f>
        <v>44287</v>
      </c>
      <c r="DV5" s="17" t="e">
        <f>DP5</f>
        <v>#N/A</v>
      </c>
    </row>
    <row r="6" spans="1:126" x14ac:dyDescent="0.25">
      <c r="A6" s="11"/>
      <c r="B6" s="13" t="s">
        <v>978</v>
      </c>
      <c r="C6" s="11">
        <v>0</v>
      </c>
      <c r="D6" s="11">
        <f>+[1]!FechaTR($B$2,$A6)</f>
        <v>0</v>
      </c>
      <c r="E6" s="13" t="s">
        <v>978</v>
      </c>
      <c r="F6" s="11">
        <f>+[1]!FechaTR($B$2,$A6)</f>
        <v>0</v>
      </c>
      <c r="G6" s="11"/>
      <c r="H6" s="13" t="s">
        <v>978</v>
      </c>
      <c r="I6" s="11">
        <v>0</v>
      </c>
      <c r="J6" s="11">
        <f>+[1]!FechaTR($B$2,$A6)</f>
        <v>0</v>
      </c>
      <c r="K6" s="13" t="s">
        <v>978</v>
      </c>
      <c r="L6" s="11">
        <v>0</v>
      </c>
      <c r="M6" s="11"/>
      <c r="N6" s="13" t="s">
        <v>978</v>
      </c>
      <c r="O6" s="11">
        <v>0</v>
      </c>
      <c r="R6" t="s">
        <v>979</v>
      </c>
      <c r="S6" t="s">
        <v>973</v>
      </c>
      <c r="T6" t="e">
        <v>#N/A</v>
      </c>
      <c r="W6" s="6" t="s">
        <v>909</v>
      </c>
      <c r="X6" s="14">
        <f>[1]!FechaTR($I$1,W6)</f>
        <v>44288</v>
      </c>
      <c r="Y6" s="16">
        <f t="shared" si="0"/>
        <v>44288</v>
      </c>
      <c r="Z6" s="17" t="e">
        <f t="shared" ref="Z6:Z57" si="10">T6</f>
        <v>#N/A</v>
      </c>
      <c r="AC6" t="s">
        <v>979</v>
      </c>
      <c r="AD6" t="s">
        <v>1243</v>
      </c>
      <c r="AE6" t="e">
        <v>#N/A</v>
      </c>
      <c r="AH6" s="6" t="s">
        <v>909</v>
      </c>
      <c r="AI6" s="14">
        <f>[1]!FechaTR($I$1,AH6)</f>
        <v>44288</v>
      </c>
      <c r="AJ6" s="16">
        <f t="shared" si="1"/>
        <v>44288</v>
      </c>
      <c r="AK6" s="17" t="e">
        <f t="shared" ref="AK6:AK55" si="11">AE6</f>
        <v>#N/A</v>
      </c>
      <c r="AN6" s="6"/>
      <c r="AO6" t="s">
        <v>1037</v>
      </c>
      <c r="AP6" t="s">
        <v>973</v>
      </c>
      <c r="AQ6" t="e">
        <v>#N/A</v>
      </c>
      <c r="AT6" t="s">
        <v>909</v>
      </c>
      <c r="AU6" s="14">
        <f>[1]!FechaTR($I$1,AT6)</f>
        <v>44288</v>
      </c>
      <c r="AV6" s="16">
        <f t="shared" si="2"/>
        <v>44288</v>
      </c>
      <c r="AW6" s="17" t="e">
        <f t="shared" ref="AW6:AW57" si="12">AQ6</f>
        <v>#N/A</v>
      </c>
      <c r="AZ6" t="s">
        <v>1037</v>
      </c>
      <c r="BA6" t="s">
        <v>1243</v>
      </c>
      <c r="BB6" t="e">
        <v>#N/A</v>
      </c>
      <c r="BE6" t="s">
        <v>909</v>
      </c>
      <c r="BF6" s="14">
        <f>[1]!FechaTR($I$1,BE6)</f>
        <v>44288</v>
      </c>
      <c r="BG6" s="16">
        <f t="shared" si="3"/>
        <v>44288</v>
      </c>
      <c r="BH6" s="17" t="e">
        <f t="shared" ref="BH6:BH59" si="13">BB6</f>
        <v>#N/A</v>
      </c>
      <c r="BK6" t="s">
        <v>1038</v>
      </c>
      <c r="BL6" t="s">
        <v>973</v>
      </c>
      <c r="BM6" t="e">
        <v>#N/A</v>
      </c>
      <c r="BP6" t="s">
        <v>909</v>
      </c>
      <c r="BQ6" s="14">
        <f>[1]!FechaTR($I$1,BP6)</f>
        <v>44288</v>
      </c>
      <c r="BR6" s="16">
        <f t="shared" si="4"/>
        <v>44288</v>
      </c>
      <c r="BS6" s="17" t="e">
        <f t="shared" ref="BS6:BS57" si="14">BM6</f>
        <v>#N/A</v>
      </c>
      <c r="BV6" t="s">
        <v>1038</v>
      </c>
      <c r="BW6" t="s">
        <v>1243</v>
      </c>
      <c r="BX6" t="e">
        <v>#N/A</v>
      </c>
      <c r="CA6" t="s">
        <v>909</v>
      </c>
      <c r="CB6" s="14">
        <f>[1]!FechaTR($I$1,CA6)</f>
        <v>44288</v>
      </c>
      <c r="CC6" s="16">
        <f t="shared" si="5"/>
        <v>44288</v>
      </c>
      <c r="CD6" s="17" t="e">
        <f t="shared" ref="CD6:CD57" si="15">BX6</f>
        <v>#N/A</v>
      </c>
      <c r="CG6" t="s">
        <v>1039</v>
      </c>
      <c r="CH6" t="s">
        <v>973</v>
      </c>
      <c r="CI6" t="e">
        <v>#N/A</v>
      </c>
      <c r="CL6" t="s">
        <v>909</v>
      </c>
      <c r="CM6" s="14">
        <f>[1]!FechaTR($I$1,CL6)</f>
        <v>44288</v>
      </c>
      <c r="CN6" s="16">
        <f t="shared" si="6"/>
        <v>44288</v>
      </c>
      <c r="CO6" s="17" t="e">
        <f t="shared" ref="CO6:CO57" si="16">CI6</f>
        <v>#N/A</v>
      </c>
      <c r="CR6" t="s">
        <v>1039</v>
      </c>
      <c r="CS6" t="s">
        <v>1243</v>
      </c>
      <c r="CT6" t="e">
        <v>#N/A</v>
      </c>
      <c r="CW6" t="s">
        <v>909</v>
      </c>
      <c r="CX6" s="14">
        <f>[1]!FechaTR($I$1,CW6)</f>
        <v>44288</v>
      </c>
      <c r="CY6" s="16">
        <f t="shared" si="7"/>
        <v>44288</v>
      </c>
      <c r="CZ6" s="17" t="e">
        <f t="shared" ref="CZ6:CZ57" si="17">CT6</f>
        <v>#N/A</v>
      </c>
      <c r="DC6" t="s">
        <v>1040</v>
      </c>
      <c r="DD6" t="s">
        <v>973</v>
      </c>
      <c r="DE6" t="e">
        <v>#N/A</v>
      </c>
      <c r="DH6" t="s">
        <v>909</v>
      </c>
      <c r="DI6" s="14">
        <f>[1]!FechaTR($I$1,DH6)</f>
        <v>44288</v>
      </c>
      <c r="DJ6" s="16">
        <f t="shared" si="8"/>
        <v>44288</v>
      </c>
      <c r="DK6" s="17" t="e">
        <f>DE6</f>
        <v>#N/A</v>
      </c>
      <c r="DN6" t="s">
        <v>1040</v>
      </c>
      <c r="DO6" t="s">
        <v>1243</v>
      </c>
      <c r="DP6" t="e">
        <v>#N/A</v>
      </c>
      <c r="DS6" t="s">
        <v>909</v>
      </c>
      <c r="DT6" s="14">
        <f>[1]!FechaTR($I$1,DS6)</f>
        <v>44288</v>
      </c>
      <c r="DU6" s="16">
        <f t="shared" si="9"/>
        <v>44288</v>
      </c>
      <c r="DV6" s="17" t="e">
        <f t="shared" ref="DV6:DV59" si="18">DP6</f>
        <v>#N/A</v>
      </c>
    </row>
    <row r="7" spans="1:126" x14ac:dyDescent="0.25">
      <c r="A7" s="11"/>
      <c r="B7" s="13" t="s">
        <v>27</v>
      </c>
      <c r="C7" s="13" t="s">
        <v>78</v>
      </c>
      <c r="D7" s="11">
        <f>+[1]!FechaTR($B$2,$A7)</f>
        <v>0</v>
      </c>
      <c r="E7" s="13" t="s">
        <v>27</v>
      </c>
      <c r="F7" s="13">
        <f>+[1]!FechaTR($B$2,$A7)</f>
        <v>0</v>
      </c>
      <c r="G7" s="11"/>
      <c r="H7" s="13" t="s">
        <v>27</v>
      </c>
      <c r="I7" s="13" t="s">
        <v>78</v>
      </c>
      <c r="J7" s="11">
        <f>+[1]!FechaTR($B$2,$A7)</f>
        <v>0</v>
      </c>
      <c r="K7" s="13" t="s">
        <v>27</v>
      </c>
      <c r="L7" s="13" t="s">
        <v>78</v>
      </c>
      <c r="M7" s="11"/>
      <c r="N7" s="13" t="s">
        <v>707</v>
      </c>
      <c r="O7" s="13" t="s">
        <v>78</v>
      </c>
      <c r="R7" t="s">
        <v>980</v>
      </c>
      <c r="S7" t="s">
        <v>973</v>
      </c>
      <c r="T7" t="e">
        <v>#N/A</v>
      </c>
      <c r="W7" s="6" t="s">
        <v>910</v>
      </c>
      <c r="X7" s="14">
        <f>[1]!FechaTR($I$1,W7)</f>
        <v>44295</v>
      </c>
      <c r="Y7" s="16">
        <f t="shared" si="0"/>
        <v>44295</v>
      </c>
      <c r="Z7" s="17" t="e">
        <f t="shared" si="10"/>
        <v>#N/A</v>
      </c>
      <c r="AC7" t="s">
        <v>980</v>
      </c>
      <c r="AD7" t="s">
        <v>1243</v>
      </c>
      <c r="AE7" t="e">
        <v>#N/A</v>
      </c>
      <c r="AH7" s="6" t="s">
        <v>910</v>
      </c>
      <c r="AI7" s="14">
        <f>[1]!FechaTR($I$1,AH7)</f>
        <v>44295</v>
      </c>
      <c r="AJ7" s="16">
        <f t="shared" si="1"/>
        <v>44295</v>
      </c>
      <c r="AK7" s="17" t="e">
        <f t="shared" si="11"/>
        <v>#N/A</v>
      </c>
      <c r="AN7" s="6"/>
      <c r="AO7" t="s">
        <v>1041</v>
      </c>
      <c r="AP7" t="s">
        <v>973</v>
      </c>
      <c r="AQ7" t="e">
        <v>#N/A</v>
      </c>
      <c r="AT7" s="6" t="s">
        <v>910</v>
      </c>
      <c r="AU7" s="14">
        <f>[1]!FechaTR($I$1,AT7)</f>
        <v>44295</v>
      </c>
      <c r="AV7" s="16">
        <f t="shared" si="2"/>
        <v>44295</v>
      </c>
      <c r="AW7" s="17" t="e">
        <f t="shared" si="12"/>
        <v>#N/A</v>
      </c>
      <c r="AZ7" t="s">
        <v>1041</v>
      </c>
      <c r="BA7" t="s">
        <v>1243</v>
      </c>
      <c r="BB7" t="e">
        <v>#N/A</v>
      </c>
      <c r="BE7" s="6" t="s">
        <v>910</v>
      </c>
      <c r="BF7" s="14">
        <f>[1]!FechaTR($I$1,BE7)</f>
        <v>44295</v>
      </c>
      <c r="BG7" s="16">
        <f t="shared" si="3"/>
        <v>44295</v>
      </c>
      <c r="BH7" s="17" t="e">
        <f t="shared" si="13"/>
        <v>#N/A</v>
      </c>
      <c r="BK7" t="s">
        <v>1042</v>
      </c>
      <c r="BL7" t="s">
        <v>973</v>
      </c>
      <c r="BM7" t="e">
        <v>#N/A</v>
      </c>
      <c r="BP7" s="6" t="s">
        <v>910</v>
      </c>
      <c r="BQ7" s="14">
        <f>[1]!FechaTR($I$1,BP7)</f>
        <v>44295</v>
      </c>
      <c r="BR7" s="16">
        <f t="shared" si="4"/>
        <v>44295</v>
      </c>
      <c r="BS7" s="17" t="e">
        <f t="shared" si="14"/>
        <v>#N/A</v>
      </c>
      <c r="BV7" t="s">
        <v>1042</v>
      </c>
      <c r="BW7" t="s">
        <v>1243</v>
      </c>
      <c r="BX7" t="e">
        <v>#N/A</v>
      </c>
      <c r="CA7" s="6" t="s">
        <v>910</v>
      </c>
      <c r="CB7" s="14">
        <f>[1]!FechaTR($I$1,CA7)</f>
        <v>44295</v>
      </c>
      <c r="CC7" s="16">
        <f t="shared" si="5"/>
        <v>44295</v>
      </c>
      <c r="CD7" s="17" t="e">
        <f t="shared" si="15"/>
        <v>#N/A</v>
      </c>
      <c r="CG7" t="s">
        <v>1043</v>
      </c>
      <c r="CH7" t="s">
        <v>973</v>
      </c>
      <c r="CI7" t="e">
        <v>#N/A</v>
      </c>
      <c r="CL7" s="6" t="s">
        <v>910</v>
      </c>
      <c r="CM7" s="14">
        <f>[1]!FechaTR($I$1,CL7)</f>
        <v>44295</v>
      </c>
      <c r="CN7" s="16">
        <f t="shared" si="6"/>
        <v>44295</v>
      </c>
      <c r="CO7" s="17" t="e">
        <f t="shared" si="16"/>
        <v>#N/A</v>
      </c>
      <c r="CR7" t="s">
        <v>1043</v>
      </c>
      <c r="CS7" t="s">
        <v>1243</v>
      </c>
      <c r="CT7" t="e">
        <v>#N/A</v>
      </c>
      <c r="CW7" s="6" t="s">
        <v>910</v>
      </c>
      <c r="CX7" s="14">
        <f>[1]!FechaTR($I$1,CW7)</f>
        <v>44295</v>
      </c>
      <c r="CY7" s="16">
        <f t="shared" si="7"/>
        <v>44295</v>
      </c>
      <c r="CZ7" s="17" t="e">
        <f t="shared" si="17"/>
        <v>#N/A</v>
      </c>
      <c r="DC7" t="s">
        <v>1044</v>
      </c>
      <c r="DD7" t="s">
        <v>973</v>
      </c>
      <c r="DE7" t="e">
        <v>#N/A</v>
      </c>
      <c r="DH7" s="6" t="s">
        <v>910</v>
      </c>
      <c r="DI7" s="14">
        <f>[1]!FechaTR($I$1,DH7)</f>
        <v>44295</v>
      </c>
      <c r="DJ7" s="16">
        <f t="shared" si="8"/>
        <v>44295</v>
      </c>
      <c r="DK7" s="17" t="e">
        <f t="shared" ref="DK7:DK56" si="19">DE7</f>
        <v>#N/A</v>
      </c>
      <c r="DN7" t="s">
        <v>1044</v>
      </c>
      <c r="DO7" t="s">
        <v>1243</v>
      </c>
      <c r="DP7" t="e">
        <v>#N/A</v>
      </c>
      <c r="DS7" s="6" t="s">
        <v>910</v>
      </c>
      <c r="DT7" s="14">
        <f>[1]!FechaTR($I$1,DS7)</f>
        <v>44295</v>
      </c>
      <c r="DU7" s="16">
        <f t="shared" si="9"/>
        <v>44295</v>
      </c>
      <c r="DV7" s="17" t="e">
        <f t="shared" si="18"/>
        <v>#N/A</v>
      </c>
    </row>
    <row r="8" spans="1:126" x14ac:dyDescent="0.25">
      <c r="A8" s="11"/>
      <c r="B8" s="13" t="s">
        <v>978</v>
      </c>
      <c r="C8" s="11">
        <v>0</v>
      </c>
      <c r="D8" s="11">
        <f>+[1]!FechaTR($B$2,$A8)</f>
        <v>0</v>
      </c>
      <c r="E8" s="13" t="s">
        <v>978</v>
      </c>
      <c r="F8" s="11">
        <f>+[1]!FechaTR($B$2,$A8)</f>
        <v>0</v>
      </c>
      <c r="G8" s="11"/>
      <c r="H8" s="13" t="s">
        <v>978</v>
      </c>
      <c r="I8" s="11">
        <v>0</v>
      </c>
      <c r="J8" s="11">
        <f>+[1]!FechaTR($B$2,$A8)</f>
        <v>0</v>
      </c>
      <c r="K8" s="13" t="s">
        <v>978</v>
      </c>
      <c r="L8" s="11">
        <v>0</v>
      </c>
      <c r="M8" s="11"/>
      <c r="N8" s="13" t="s">
        <v>978</v>
      </c>
      <c r="O8" s="11">
        <v>0</v>
      </c>
      <c r="R8" t="s">
        <v>981</v>
      </c>
      <c r="S8" t="s">
        <v>973</v>
      </c>
      <c r="T8" t="e">
        <v>#N/A</v>
      </c>
      <c r="V8" s="4"/>
      <c r="W8" s="29" t="s">
        <v>911</v>
      </c>
      <c r="X8" s="14">
        <f>[1]!FechaTR($I$1,W8)</f>
        <v>44319</v>
      </c>
      <c r="Y8" s="16">
        <f t="shared" si="0"/>
        <v>44319</v>
      </c>
      <c r="Z8" s="17" t="e">
        <f t="shared" si="10"/>
        <v>#N/A</v>
      </c>
      <c r="AC8" t="s">
        <v>981</v>
      </c>
      <c r="AD8" t="s">
        <v>1243</v>
      </c>
      <c r="AE8" t="e">
        <v>#N/A</v>
      </c>
      <c r="AG8" s="4"/>
      <c r="AH8" s="29" t="s">
        <v>911</v>
      </c>
      <c r="AI8" s="14">
        <f>[1]!FechaTR($I$1,AH8)</f>
        <v>44319</v>
      </c>
      <c r="AJ8" s="16">
        <f t="shared" si="1"/>
        <v>44319</v>
      </c>
      <c r="AK8" s="17" t="e">
        <f t="shared" si="11"/>
        <v>#N/A</v>
      </c>
      <c r="AN8" s="6"/>
      <c r="AO8" t="s">
        <v>1045</v>
      </c>
      <c r="AP8" t="s">
        <v>973</v>
      </c>
      <c r="AQ8" t="e">
        <v>#N/A</v>
      </c>
      <c r="AR8" s="4"/>
      <c r="AS8" s="4"/>
      <c r="AT8" s="29" t="s">
        <v>911</v>
      </c>
      <c r="AU8" s="14">
        <f>[1]!FechaTR($I$1,AT8)</f>
        <v>44319</v>
      </c>
      <c r="AV8" s="16">
        <f t="shared" si="2"/>
        <v>44319</v>
      </c>
      <c r="AW8" s="17" t="e">
        <f t="shared" si="12"/>
        <v>#N/A</v>
      </c>
      <c r="AZ8" t="s">
        <v>1045</v>
      </c>
      <c r="BA8" t="s">
        <v>1243</v>
      </c>
      <c r="BB8" t="e">
        <v>#N/A</v>
      </c>
      <c r="BC8" s="4"/>
      <c r="BD8" s="4"/>
      <c r="BE8" s="29" t="s">
        <v>911</v>
      </c>
      <c r="BF8" s="14">
        <f>[1]!FechaTR($I$1,BE8)</f>
        <v>44319</v>
      </c>
      <c r="BG8" s="16">
        <f t="shared" si="3"/>
        <v>44319</v>
      </c>
      <c r="BH8" s="17" t="e">
        <f t="shared" si="13"/>
        <v>#N/A</v>
      </c>
      <c r="BK8" t="s">
        <v>1046</v>
      </c>
      <c r="BL8" t="s">
        <v>973</v>
      </c>
      <c r="BM8" t="e">
        <v>#N/A</v>
      </c>
      <c r="BO8" s="4"/>
      <c r="BP8" s="29" t="s">
        <v>911</v>
      </c>
      <c r="BQ8" s="14">
        <f>[1]!FechaTR($I$1,BP8)</f>
        <v>44319</v>
      </c>
      <c r="BR8" s="16">
        <f t="shared" si="4"/>
        <v>44319</v>
      </c>
      <c r="BS8" s="17" t="e">
        <f t="shared" si="14"/>
        <v>#N/A</v>
      </c>
      <c r="BV8" t="s">
        <v>1046</v>
      </c>
      <c r="BW8" t="s">
        <v>1243</v>
      </c>
      <c r="BX8" t="e">
        <v>#N/A</v>
      </c>
      <c r="BZ8" s="4"/>
      <c r="CA8" s="29" t="s">
        <v>911</v>
      </c>
      <c r="CB8" s="14">
        <f>[1]!FechaTR($I$1,CA8)</f>
        <v>44319</v>
      </c>
      <c r="CC8" s="16">
        <f t="shared" si="5"/>
        <v>44319</v>
      </c>
      <c r="CD8" s="17" t="e">
        <f t="shared" si="15"/>
        <v>#N/A</v>
      </c>
      <c r="CG8" t="s">
        <v>1047</v>
      </c>
      <c r="CH8" t="s">
        <v>973</v>
      </c>
      <c r="CI8" t="e">
        <v>#N/A</v>
      </c>
      <c r="CK8" s="4"/>
      <c r="CL8" s="29" t="s">
        <v>911</v>
      </c>
      <c r="CM8" s="14">
        <f>[1]!FechaTR($I$1,CL8)</f>
        <v>44319</v>
      </c>
      <c r="CN8" s="16">
        <f t="shared" si="6"/>
        <v>44319</v>
      </c>
      <c r="CO8" s="17" t="e">
        <f t="shared" si="16"/>
        <v>#N/A</v>
      </c>
      <c r="CR8" t="s">
        <v>1047</v>
      </c>
      <c r="CS8" t="s">
        <v>1243</v>
      </c>
      <c r="CT8" t="e">
        <v>#N/A</v>
      </c>
      <c r="CV8" s="4"/>
      <c r="CW8" s="29" t="s">
        <v>911</v>
      </c>
      <c r="CX8" s="14">
        <f>[1]!FechaTR($I$1,CW8)</f>
        <v>44319</v>
      </c>
      <c r="CY8" s="16">
        <f t="shared" si="7"/>
        <v>44319</v>
      </c>
      <c r="CZ8" s="17" t="e">
        <f t="shared" si="17"/>
        <v>#N/A</v>
      </c>
      <c r="DC8" t="s">
        <v>1048</v>
      </c>
      <c r="DD8" t="s">
        <v>973</v>
      </c>
      <c r="DE8" t="e">
        <v>#N/A</v>
      </c>
      <c r="DG8" s="4"/>
      <c r="DH8" s="29" t="s">
        <v>911</v>
      </c>
      <c r="DI8" s="14">
        <f>[1]!FechaTR($I$1,DH8)</f>
        <v>44319</v>
      </c>
      <c r="DJ8" s="16">
        <f t="shared" si="8"/>
        <v>44319</v>
      </c>
      <c r="DK8" s="17" t="e">
        <f t="shared" si="19"/>
        <v>#N/A</v>
      </c>
      <c r="DN8" t="s">
        <v>1048</v>
      </c>
      <c r="DO8" t="s">
        <v>1243</v>
      </c>
      <c r="DP8" t="e">
        <v>#N/A</v>
      </c>
      <c r="DR8" s="4"/>
      <c r="DS8" s="29" t="s">
        <v>911</v>
      </c>
      <c r="DT8" s="14">
        <f>[1]!FechaTR($I$1,DS8)</f>
        <v>44319</v>
      </c>
      <c r="DU8" s="16">
        <f t="shared" si="9"/>
        <v>44319</v>
      </c>
      <c r="DV8" s="17" t="e">
        <f t="shared" si="18"/>
        <v>#N/A</v>
      </c>
    </row>
    <row r="9" spans="1:126" x14ac:dyDescent="0.25">
      <c r="A9" s="11"/>
      <c r="B9" s="13" t="s">
        <v>1658</v>
      </c>
      <c r="C9" s="11">
        <v>-0.16253499999999999</v>
      </c>
      <c r="D9" s="11">
        <f>+[1]!FechaTR($B$2,$A9)</f>
        <v>0</v>
      </c>
      <c r="E9" s="13" t="s">
        <v>1033</v>
      </c>
      <c r="F9" s="11">
        <f>+[1]!FechaTR($B$2,$A9)</f>
        <v>0</v>
      </c>
      <c r="G9" s="11"/>
      <c r="H9" s="13" t="s">
        <v>1034</v>
      </c>
      <c r="I9" s="11">
        <v>-7.6220999999999997E-2</v>
      </c>
      <c r="J9" s="11">
        <f>+[1]!FechaTR($B$2,$A9)</f>
        <v>0</v>
      </c>
      <c r="K9" s="13" t="s">
        <v>1035</v>
      </c>
      <c r="L9" s="11">
        <v>0.45100000000000001</v>
      </c>
      <c r="M9" s="11"/>
      <c r="N9" s="13" t="s">
        <v>1036</v>
      </c>
      <c r="O9" s="11">
        <v>-1.6264999999999998E-2</v>
      </c>
      <c r="R9" t="s">
        <v>982</v>
      </c>
      <c r="S9" t="s">
        <v>973</v>
      </c>
      <c r="T9" t="e">
        <v>#N/A</v>
      </c>
      <c r="W9" s="30" t="s">
        <v>912</v>
      </c>
      <c r="X9" s="14">
        <f>[1]!FechaTR($I$1,W9)</f>
        <v>44349</v>
      </c>
      <c r="Y9" s="16">
        <f t="shared" si="0"/>
        <v>44349</v>
      </c>
      <c r="Z9" s="17" t="e">
        <f t="shared" si="10"/>
        <v>#N/A</v>
      </c>
      <c r="AC9" t="s">
        <v>982</v>
      </c>
      <c r="AD9" t="s">
        <v>1243</v>
      </c>
      <c r="AE9" t="e">
        <v>#N/A</v>
      </c>
      <c r="AH9" s="30" t="s">
        <v>912</v>
      </c>
      <c r="AI9" s="14">
        <f>[1]!FechaTR($I$1,AH9)</f>
        <v>44349</v>
      </c>
      <c r="AJ9" s="16">
        <f t="shared" si="1"/>
        <v>44349</v>
      </c>
      <c r="AK9" s="17" t="e">
        <f t="shared" si="11"/>
        <v>#N/A</v>
      </c>
      <c r="AN9" s="6"/>
      <c r="AO9" t="s">
        <v>1049</v>
      </c>
      <c r="AP9" t="s">
        <v>973</v>
      </c>
      <c r="AQ9" t="e">
        <v>#N/A</v>
      </c>
      <c r="AT9" s="30" t="s">
        <v>912</v>
      </c>
      <c r="AU9" s="14">
        <f>[1]!FechaTR($I$1,AT9)</f>
        <v>44349</v>
      </c>
      <c r="AV9" s="16">
        <f t="shared" si="2"/>
        <v>44349</v>
      </c>
      <c r="AW9" s="17" t="e">
        <f t="shared" si="12"/>
        <v>#N/A</v>
      </c>
      <c r="AZ9" t="s">
        <v>1049</v>
      </c>
      <c r="BA9" t="s">
        <v>1243</v>
      </c>
      <c r="BB9" t="e">
        <v>#N/A</v>
      </c>
      <c r="BE9" s="30" t="s">
        <v>912</v>
      </c>
      <c r="BF9" s="14">
        <f>[1]!FechaTR($I$1,BE9)</f>
        <v>44349</v>
      </c>
      <c r="BG9" s="16">
        <f t="shared" si="3"/>
        <v>44349</v>
      </c>
      <c r="BH9" s="17" t="e">
        <f t="shared" si="13"/>
        <v>#N/A</v>
      </c>
      <c r="BK9" t="s">
        <v>1050</v>
      </c>
      <c r="BL9" t="s">
        <v>973</v>
      </c>
      <c r="BM9" t="e">
        <v>#N/A</v>
      </c>
      <c r="BP9" s="30" t="s">
        <v>912</v>
      </c>
      <c r="BQ9" s="14">
        <f>[1]!FechaTR($I$1,BP9)</f>
        <v>44349</v>
      </c>
      <c r="BR9" s="16">
        <f t="shared" si="4"/>
        <v>44349</v>
      </c>
      <c r="BS9" s="17" t="e">
        <f t="shared" si="14"/>
        <v>#N/A</v>
      </c>
      <c r="BV9" t="s">
        <v>1050</v>
      </c>
      <c r="BW9" t="s">
        <v>1243</v>
      </c>
      <c r="BX9" t="e">
        <v>#N/A</v>
      </c>
      <c r="CA9" s="30" t="s">
        <v>912</v>
      </c>
      <c r="CB9" s="14">
        <f>[1]!FechaTR($I$1,CA9)</f>
        <v>44349</v>
      </c>
      <c r="CC9" s="16">
        <f t="shared" si="5"/>
        <v>44349</v>
      </c>
      <c r="CD9" s="17" t="e">
        <f t="shared" si="15"/>
        <v>#N/A</v>
      </c>
      <c r="CG9" t="s">
        <v>1051</v>
      </c>
      <c r="CH9" t="s">
        <v>973</v>
      </c>
      <c r="CI9" t="e">
        <v>#N/A</v>
      </c>
      <c r="CL9" s="30" t="s">
        <v>912</v>
      </c>
      <c r="CM9" s="14">
        <f>[1]!FechaTR($I$1,CL9)</f>
        <v>44349</v>
      </c>
      <c r="CN9" s="16">
        <f t="shared" si="6"/>
        <v>44349</v>
      </c>
      <c r="CO9" s="17" t="e">
        <f t="shared" si="16"/>
        <v>#N/A</v>
      </c>
      <c r="CR9" t="s">
        <v>1051</v>
      </c>
      <c r="CS9" t="s">
        <v>1243</v>
      </c>
      <c r="CT9" t="e">
        <v>#N/A</v>
      </c>
      <c r="CW9" s="30" t="s">
        <v>912</v>
      </c>
      <c r="CX9" s="14">
        <f>[1]!FechaTR($I$1,CW9)</f>
        <v>44349</v>
      </c>
      <c r="CY9" s="16">
        <f t="shared" si="7"/>
        <v>44349</v>
      </c>
      <c r="CZ9" s="17" t="e">
        <f t="shared" si="17"/>
        <v>#N/A</v>
      </c>
      <c r="DC9" t="s">
        <v>1052</v>
      </c>
      <c r="DD9" t="s">
        <v>973</v>
      </c>
      <c r="DE9" t="e">
        <v>#N/A</v>
      </c>
      <c r="DH9" s="30" t="s">
        <v>912</v>
      </c>
      <c r="DI9" s="14">
        <f>[1]!FechaTR($I$1,DH9)</f>
        <v>44349</v>
      </c>
      <c r="DJ9" s="16">
        <f t="shared" si="8"/>
        <v>44349</v>
      </c>
      <c r="DK9" s="17" t="e">
        <f t="shared" si="19"/>
        <v>#N/A</v>
      </c>
      <c r="DN9" t="s">
        <v>1052</v>
      </c>
      <c r="DO9" t="s">
        <v>1243</v>
      </c>
      <c r="DP9" t="e">
        <v>#N/A</v>
      </c>
      <c r="DS9" s="30" t="s">
        <v>912</v>
      </c>
      <c r="DT9" s="14">
        <f>[1]!FechaTR($I$1,DS9)</f>
        <v>44349</v>
      </c>
      <c r="DU9" s="16">
        <f t="shared" si="9"/>
        <v>44349</v>
      </c>
      <c r="DV9" s="17" t="e">
        <f t="shared" si="18"/>
        <v>#N/A</v>
      </c>
    </row>
    <row r="10" spans="1:126" x14ac:dyDescent="0.25">
      <c r="A10" s="11"/>
      <c r="B10" s="13" t="s">
        <v>979</v>
      </c>
      <c r="C10" s="11">
        <v>-0.182833</v>
      </c>
      <c r="D10" s="11">
        <f>+[1]!FechaTR($B$2,$A10)</f>
        <v>0</v>
      </c>
      <c r="E10" s="13" t="s">
        <v>1037</v>
      </c>
      <c r="F10" s="11">
        <f>+[1]!FechaTR($B$2,$A10)</f>
        <v>0</v>
      </c>
      <c r="G10" s="11"/>
      <c r="H10" s="13" t="s">
        <v>1038</v>
      </c>
      <c r="I10" s="11">
        <v>-0.13969399999999998</v>
      </c>
      <c r="J10" s="11">
        <f>+[1]!FechaTR($B$2,$A10)</f>
        <v>0</v>
      </c>
      <c r="K10" s="13" t="s">
        <v>1039</v>
      </c>
      <c r="L10" s="11">
        <v>0.45100000000000001</v>
      </c>
      <c r="M10" s="11"/>
      <c r="N10" s="13" t="s">
        <v>1040</v>
      </c>
      <c r="O10" s="11">
        <v>-1.7269E-2</v>
      </c>
      <c r="R10" t="s">
        <v>983</v>
      </c>
      <c r="S10" t="s">
        <v>973</v>
      </c>
      <c r="T10" t="e">
        <v>#N/A</v>
      </c>
      <c r="W10" s="30" t="s">
        <v>913</v>
      </c>
      <c r="X10" s="14">
        <f>[1]!FechaTR($I$1,W10)</f>
        <v>44379</v>
      </c>
      <c r="Y10" s="16">
        <f t="shared" si="0"/>
        <v>44379</v>
      </c>
      <c r="Z10" s="17" t="e">
        <f t="shared" si="10"/>
        <v>#N/A</v>
      </c>
      <c r="AC10" t="s">
        <v>983</v>
      </c>
      <c r="AD10" t="s">
        <v>1243</v>
      </c>
      <c r="AE10" t="e">
        <v>#N/A</v>
      </c>
      <c r="AH10" s="30" t="s">
        <v>913</v>
      </c>
      <c r="AI10" s="14">
        <f>[1]!FechaTR($I$1,AH10)</f>
        <v>44379</v>
      </c>
      <c r="AJ10" s="16">
        <f t="shared" si="1"/>
        <v>44379</v>
      </c>
      <c r="AK10" s="17" t="e">
        <f t="shared" si="11"/>
        <v>#N/A</v>
      </c>
      <c r="AN10" s="6"/>
      <c r="AO10" t="s">
        <v>1053</v>
      </c>
      <c r="AP10" t="s">
        <v>973</v>
      </c>
      <c r="AQ10" t="e">
        <v>#N/A</v>
      </c>
      <c r="AT10" s="30" t="s">
        <v>913</v>
      </c>
      <c r="AU10" s="14">
        <f>[1]!FechaTR($I$1,AT10)</f>
        <v>44379</v>
      </c>
      <c r="AV10" s="16">
        <f t="shared" si="2"/>
        <v>44379</v>
      </c>
      <c r="AW10" s="17" t="e">
        <f t="shared" si="12"/>
        <v>#N/A</v>
      </c>
      <c r="AZ10" t="s">
        <v>1053</v>
      </c>
      <c r="BA10" t="s">
        <v>1243</v>
      </c>
      <c r="BB10" t="e">
        <v>#N/A</v>
      </c>
      <c r="BE10" s="30" t="s">
        <v>913</v>
      </c>
      <c r="BF10" s="14">
        <f>[1]!FechaTR($I$1,BE10)</f>
        <v>44379</v>
      </c>
      <c r="BG10" s="16">
        <f t="shared" si="3"/>
        <v>44379</v>
      </c>
      <c r="BH10" s="17" t="e">
        <f t="shared" si="13"/>
        <v>#N/A</v>
      </c>
      <c r="BK10" t="s">
        <v>1054</v>
      </c>
      <c r="BL10" t="s">
        <v>973</v>
      </c>
      <c r="BM10" t="e">
        <v>#N/A</v>
      </c>
      <c r="BP10" s="30" t="s">
        <v>913</v>
      </c>
      <c r="BQ10" s="14">
        <f>[1]!FechaTR($I$1,BP10)</f>
        <v>44379</v>
      </c>
      <c r="BR10" s="16">
        <f t="shared" si="4"/>
        <v>44379</v>
      </c>
      <c r="BS10" s="17" t="e">
        <f t="shared" si="14"/>
        <v>#N/A</v>
      </c>
      <c r="BV10" t="s">
        <v>1054</v>
      </c>
      <c r="BW10" t="s">
        <v>1243</v>
      </c>
      <c r="BX10" t="e">
        <v>#N/A</v>
      </c>
      <c r="CA10" s="30" t="s">
        <v>913</v>
      </c>
      <c r="CB10" s="14">
        <f>[1]!FechaTR($I$1,CA10)</f>
        <v>44379</v>
      </c>
      <c r="CC10" s="16">
        <f t="shared" si="5"/>
        <v>44379</v>
      </c>
      <c r="CD10" s="17" t="e">
        <f t="shared" si="15"/>
        <v>#N/A</v>
      </c>
      <c r="CG10" t="s">
        <v>1055</v>
      </c>
      <c r="CH10" t="s">
        <v>973</v>
      </c>
      <c r="CI10" t="e">
        <v>#N/A</v>
      </c>
      <c r="CL10" s="30" t="s">
        <v>913</v>
      </c>
      <c r="CM10" s="14">
        <f>[1]!FechaTR($I$1,CL10)</f>
        <v>44379</v>
      </c>
      <c r="CN10" s="16">
        <f t="shared" si="6"/>
        <v>44379</v>
      </c>
      <c r="CO10" s="17" t="e">
        <f t="shared" si="16"/>
        <v>#N/A</v>
      </c>
      <c r="CR10" t="s">
        <v>1055</v>
      </c>
      <c r="CS10" t="s">
        <v>1243</v>
      </c>
      <c r="CT10" t="e">
        <v>#N/A</v>
      </c>
      <c r="CW10" s="30" t="s">
        <v>913</v>
      </c>
      <c r="CX10" s="14">
        <f>[1]!FechaTR($I$1,CW10)</f>
        <v>44379</v>
      </c>
      <c r="CY10" s="16">
        <f t="shared" si="7"/>
        <v>44379</v>
      </c>
      <c r="CZ10" s="17" t="e">
        <f t="shared" si="17"/>
        <v>#N/A</v>
      </c>
      <c r="DC10" t="s">
        <v>1056</v>
      </c>
      <c r="DD10" t="s">
        <v>973</v>
      </c>
      <c r="DE10" t="e">
        <v>#N/A</v>
      </c>
      <c r="DH10" s="30" t="s">
        <v>913</v>
      </c>
      <c r="DI10" s="14">
        <f>[1]!FechaTR($I$1,DH10)</f>
        <v>44379</v>
      </c>
      <c r="DJ10" s="16">
        <f t="shared" si="8"/>
        <v>44379</v>
      </c>
      <c r="DK10" s="17" t="e">
        <f t="shared" si="19"/>
        <v>#N/A</v>
      </c>
      <c r="DN10" t="s">
        <v>1056</v>
      </c>
      <c r="DO10" t="s">
        <v>1243</v>
      </c>
      <c r="DP10" t="e">
        <v>#N/A</v>
      </c>
      <c r="DS10" s="30" t="s">
        <v>913</v>
      </c>
      <c r="DT10" s="14">
        <f>[1]!FechaTR($I$1,DS10)</f>
        <v>44379</v>
      </c>
      <c r="DU10" s="16">
        <f t="shared" si="9"/>
        <v>44379</v>
      </c>
      <c r="DV10" s="17" t="e">
        <f t="shared" si="18"/>
        <v>#N/A</v>
      </c>
    </row>
    <row r="11" spans="1:126" x14ac:dyDescent="0.25">
      <c r="A11" s="11"/>
      <c r="B11" s="13" t="s">
        <v>980</v>
      </c>
      <c r="C11" s="11">
        <v>-0.17110599999999998</v>
      </c>
      <c r="D11" s="11">
        <f>+[1]!FechaTR($B$2,$A11)</f>
        <v>0</v>
      </c>
      <c r="E11" s="13" t="s">
        <v>1041</v>
      </c>
      <c r="F11" s="11">
        <f>+[1]!FechaTR($B$2,$A11)</f>
        <v>0</v>
      </c>
      <c r="G11" s="11"/>
      <c r="H11" s="13" t="s">
        <v>1042</v>
      </c>
      <c r="I11" s="11">
        <v>-0.20395199999999999</v>
      </c>
      <c r="J11" s="11">
        <f>+[1]!FechaTR($B$2,$A11)</f>
        <v>0</v>
      </c>
      <c r="K11" s="13" t="s">
        <v>1043</v>
      </c>
      <c r="L11" s="11">
        <v>0.4642</v>
      </c>
      <c r="M11" s="11"/>
      <c r="N11" s="13" t="s">
        <v>1044</v>
      </c>
      <c r="O11" s="11">
        <v>-2.3257E-2</v>
      </c>
      <c r="R11" t="s">
        <v>984</v>
      </c>
      <c r="S11" t="s">
        <v>973</v>
      </c>
      <c r="T11" t="e">
        <v>#N/A</v>
      </c>
      <c r="W11" s="30" t="s">
        <v>914</v>
      </c>
      <c r="X11" s="14">
        <f>[1]!FechaTR($I$1,W11)</f>
        <v>44473</v>
      </c>
      <c r="Y11" s="16">
        <f t="shared" si="0"/>
        <v>44473</v>
      </c>
      <c r="Z11" s="17" t="e">
        <f t="shared" si="10"/>
        <v>#N/A</v>
      </c>
      <c r="AC11" t="s">
        <v>984</v>
      </c>
      <c r="AD11" t="s">
        <v>1243</v>
      </c>
      <c r="AE11" t="e">
        <v>#N/A</v>
      </c>
      <c r="AH11" s="30" t="s">
        <v>914</v>
      </c>
      <c r="AI11" s="14">
        <f>[1]!FechaTR($I$1,AH11)</f>
        <v>44473</v>
      </c>
      <c r="AJ11" s="16">
        <f t="shared" si="1"/>
        <v>44473</v>
      </c>
      <c r="AK11" s="17" t="e">
        <f t="shared" si="11"/>
        <v>#N/A</v>
      </c>
      <c r="AN11" s="6"/>
      <c r="AO11" t="s">
        <v>1057</v>
      </c>
      <c r="AP11" t="s">
        <v>973</v>
      </c>
      <c r="AQ11" t="e">
        <v>#N/A</v>
      </c>
      <c r="AT11" s="30" t="s">
        <v>914</v>
      </c>
      <c r="AU11" s="14">
        <f>[1]!FechaTR($I$1,AT11)</f>
        <v>44473</v>
      </c>
      <c r="AV11" s="16">
        <f t="shared" si="2"/>
        <v>44473</v>
      </c>
      <c r="AW11" s="17" t="e">
        <f t="shared" si="12"/>
        <v>#N/A</v>
      </c>
      <c r="AZ11" t="s">
        <v>1057</v>
      </c>
      <c r="BA11" t="s">
        <v>1243</v>
      </c>
      <c r="BB11" t="e">
        <v>#N/A</v>
      </c>
      <c r="BE11" s="30" t="s">
        <v>914</v>
      </c>
      <c r="BF11" s="14">
        <f>[1]!FechaTR($I$1,BE11)</f>
        <v>44473</v>
      </c>
      <c r="BG11" s="16">
        <f t="shared" si="3"/>
        <v>44473</v>
      </c>
      <c r="BH11" s="17" t="e">
        <f t="shared" si="13"/>
        <v>#N/A</v>
      </c>
      <c r="BK11" t="s">
        <v>1058</v>
      </c>
      <c r="BL11" t="s">
        <v>973</v>
      </c>
      <c r="BM11" t="e">
        <v>#N/A</v>
      </c>
      <c r="BP11" s="30" t="s">
        <v>914</v>
      </c>
      <c r="BQ11" s="14">
        <f>[1]!FechaTR($I$1,BP11)</f>
        <v>44473</v>
      </c>
      <c r="BR11" s="16">
        <f t="shared" si="4"/>
        <v>44473</v>
      </c>
      <c r="BS11" s="17" t="e">
        <f t="shared" si="14"/>
        <v>#N/A</v>
      </c>
      <c r="BV11" t="s">
        <v>1058</v>
      </c>
      <c r="BW11" t="s">
        <v>1243</v>
      </c>
      <c r="BX11" t="e">
        <v>#N/A</v>
      </c>
      <c r="CA11" s="30" t="s">
        <v>914</v>
      </c>
      <c r="CB11" s="14">
        <f>[1]!FechaTR($I$1,CA11)</f>
        <v>44473</v>
      </c>
      <c r="CC11" s="16">
        <f t="shared" si="5"/>
        <v>44473</v>
      </c>
      <c r="CD11" s="17" t="e">
        <f t="shared" si="15"/>
        <v>#N/A</v>
      </c>
      <c r="CG11" t="s">
        <v>1059</v>
      </c>
      <c r="CH11" t="s">
        <v>973</v>
      </c>
      <c r="CI11" t="e">
        <v>#N/A</v>
      </c>
      <c r="CL11" s="30" t="s">
        <v>914</v>
      </c>
      <c r="CM11" s="14">
        <f>[1]!FechaTR($I$1,CL11)</f>
        <v>44473</v>
      </c>
      <c r="CN11" s="16">
        <f t="shared" si="6"/>
        <v>44473</v>
      </c>
      <c r="CO11" s="17" t="e">
        <f t="shared" si="16"/>
        <v>#N/A</v>
      </c>
      <c r="CR11" t="s">
        <v>1059</v>
      </c>
      <c r="CS11" t="s">
        <v>1243</v>
      </c>
      <c r="CT11" t="e">
        <v>#N/A</v>
      </c>
      <c r="CW11" s="30" t="s">
        <v>914</v>
      </c>
      <c r="CX11" s="14">
        <f>[1]!FechaTR($I$1,CW11)</f>
        <v>44473</v>
      </c>
      <c r="CY11" s="16">
        <f t="shared" si="7"/>
        <v>44473</v>
      </c>
      <c r="CZ11" s="17" t="e">
        <f t="shared" si="17"/>
        <v>#N/A</v>
      </c>
      <c r="DC11" t="s">
        <v>1060</v>
      </c>
      <c r="DD11" t="s">
        <v>973</v>
      </c>
      <c r="DE11" t="e">
        <v>#N/A</v>
      </c>
      <c r="DH11" s="30" t="s">
        <v>914</v>
      </c>
      <c r="DI11" s="14">
        <f>[1]!FechaTR($I$1,DH11)</f>
        <v>44473</v>
      </c>
      <c r="DJ11" s="16">
        <f t="shared" si="8"/>
        <v>44473</v>
      </c>
      <c r="DK11" s="17" t="e">
        <f t="shared" si="19"/>
        <v>#N/A</v>
      </c>
      <c r="DN11" t="s">
        <v>1060</v>
      </c>
      <c r="DO11" t="s">
        <v>1243</v>
      </c>
      <c r="DP11" t="e">
        <v>#N/A</v>
      </c>
      <c r="DS11" s="30" t="s">
        <v>914</v>
      </c>
      <c r="DT11" s="14">
        <f>[1]!FechaTR($I$1,DS11)</f>
        <v>44473</v>
      </c>
      <c r="DU11" s="16">
        <f t="shared" si="9"/>
        <v>44473</v>
      </c>
      <c r="DV11" s="17" t="e">
        <f t="shared" si="18"/>
        <v>#N/A</v>
      </c>
    </row>
    <row r="12" spans="1:126" x14ac:dyDescent="0.25">
      <c r="A12" s="11"/>
      <c r="B12" s="13" t="s">
        <v>981</v>
      </c>
      <c r="C12" s="11">
        <v>-8.9974999999999999E-2</v>
      </c>
      <c r="D12" s="11">
        <f>+[1]!FechaTR($B$2,$A12)</f>
        <v>0</v>
      </c>
      <c r="E12" s="13" t="s">
        <v>1045</v>
      </c>
      <c r="F12" s="11">
        <f>+[1]!FechaTR($B$2,$A12)</f>
        <v>0</v>
      </c>
      <c r="G12" s="11"/>
      <c r="H12" s="13" t="s">
        <v>1046</v>
      </c>
      <c r="I12" s="11">
        <v>-0.18154599999999999</v>
      </c>
      <c r="J12" s="11">
        <f>+[1]!FechaTR($B$2,$A12)</f>
        <v>0</v>
      </c>
      <c r="K12" s="13" t="s">
        <v>1047</v>
      </c>
      <c r="L12" s="11">
        <v>0.48190000000000005</v>
      </c>
      <c r="M12" s="11"/>
      <c r="N12" s="13" t="s">
        <v>1048</v>
      </c>
      <c r="O12" s="11">
        <v>-3.0778E-2</v>
      </c>
      <c r="R12" t="s">
        <v>985</v>
      </c>
      <c r="S12" t="s">
        <v>973</v>
      </c>
      <c r="T12" t="e">
        <v>#N/A</v>
      </c>
      <c r="W12" s="30" t="s">
        <v>915</v>
      </c>
      <c r="X12" s="14">
        <f>[1]!FechaTR($I$1,W12)</f>
        <v>44564</v>
      </c>
      <c r="Y12" s="16">
        <f t="shared" si="0"/>
        <v>44564</v>
      </c>
      <c r="Z12" s="17" t="e">
        <f t="shared" si="10"/>
        <v>#N/A</v>
      </c>
      <c r="AC12" t="s">
        <v>985</v>
      </c>
      <c r="AD12" t="s">
        <v>1243</v>
      </c>
      <c r="AE12" t="e">
        <v>#N/A</v>
      </c>
      <c r="AH12" s="30" t="s">
        <v>915</v>
      </c>
      <c r="AI12" s="14">
        <f>[1]!FechaTR($I$1,AH12)</f>
        <v>44564</v>
      </c>
      <c r="AJ12" s="16">
        <f t="shared" si="1"/>
        <v>44564</v>
      </c>
      <c r="AK12" s="17" t="e">
        <f t="shared" si="11"/>
        <v>#N/A</v>
      </c>
      <c r="AN12" s="6"/>
      <c r="AO12" t="s">
        <v>1061</v>
      </c>
      <c r="AP12" t="s">
        <v>973</v>
      </c>
      <c r="AQ12" t="e">
        <v>#N/A</v>
      </c>
      <c r="AT12" s="30" t="s">
        <v>915</v>
      </c>
      <c r="AU12" s="14">
        <f>[1]!FechaTR($I$1,AT12)</f>
        <v>44564</v>
      </c>
      <c r="AV12" s="16">
        <f t="shared" si="2"/>
        <v>44564</v>
      </c>
      <c r="AW12" s="17" t="e">
        <f t="shared" si="12"/>
        <v>#N/A</v>
      </c>
      <c r="AZ12" t="s">
        <v>1061</v>
      </c>
      <c r="BA12" t="s">
        <v>1243</v>
      </c>
      <c r="BB12" t="e">
        <v>#N/A</v>
      </c>
      <c r="BE12" s="30" t="s">
        <v>915</v>
      </c>
      <c r="BF12" s="14">
        <f>[1]!FechaTR($I$1,BE12)</f>
        <v>44564</v>
      </c>
      <c r="BG12" s="16">
        <f t="shared" si="3"/>
        <v>44564</v>
      </c>
      <c r="BH12" s="17" t="e">
        <f t="shared" si="13"/>
        <v>#N/A</v>
      </c>
      <c r="BK12" t="s">
        <v>1062</v>
      </c>
      <c r="BL12" t="s">
        <v>973</v>
      </c>
      <c r="BM12" t="e">
        <v>#N/A</v>
      </c>
      <c r="BP12" s="30" t="s">
        <v>915</v>
      </c>
      <c r="BQ12" s="14">
        <f>[1]!FechaTR($I$1,BP12)</f>
        <v>44564</v>
      </c>
      <c r="BR12" s="16">
        <f t="shared" si="4"/>
        <v>44564</v>
      </c>
      <c r="BS12" s="17" t="e">
        <f t="shared" si="14"/>
        <v>#N/A</v>
      </c>
      <c r="BV12" t="s">
        <v>1062</v>
      </c>
      <c r="BW12" t="s">
        <v>1243</v>
      </c>
      <c r="BX12" t="e">
        <v>#N/A</v>
      </c>
      <c r="CA12" s="30" t="s">
        <v>915</v>
      </c>
      <c r="CB12" s="14">
        <f>[1]!FechaTR($I$1,CA12)</f>
        <v>44564</v>
      </c>
      <c r="CC12" s="16">
        <f t="shared" si="5"/>
        <v>44564</v>
      </c>
      <c r="CD12" s="17" t="e">
        <f t="shared" si="15"/>
        <v>#N/A</v>
      </c>
      <c r="CG12" t="s">
        <v>1063</v>
      </c>
      <c r="CH12" t="s">
        <v>973</v>
      </c>
      <c r="CI12" t="e">
        <v>#N/A</v>
      </c>
      <c r="CL12" s="30" t="s">
        <v>915</v>
      </c>
      <c r="CM12" s="14">
        <f>[1]!FechaTR($I$1,CL12)</f>
        <v>44564</v>
      </c>
      <c r="CN12" s="16">
        <f t="shared" si="6"/>
        <v>44564</v>
      </c>
      <c r="CO12" s="17" t="e">
        <f t="shared" si="16"/>
        <v>#N/A</v>
      </c>
      <c r="CR12" t="s">
        <v>1063</v>
      </c>
      <c r="CS12" t="s">
        <v>1243</v>
      </c>
      <c r="CT12" t="e">
        <v>#N/A</v>
      </c>
      <c r="CW12" s="30" t="s">
        <v>915</v>
      </c>
      <c r="CX12" s="14">
        <f>[1]!FechaTR($I$1,CW12)</f>
        <v>44564</v>
      </c>
      <c r="CY12" s="16">
        <f t="shared" si="7"/>
        <v>44564</v>
      </c>
      <c r="CZ12" s="17" t="e">
        <f t="shared" si="17"/>
        <v>#N/A</v>
      </c>
      <c r="DC12" t="s">
        <v>1064</v>
      </c>
      <c r="DD12" t="s">
        <v>973</v>
      </c>
      <c r="DE12" t="e">
        <v>#N/A</v>
      </c>
      <c r="DH12" s="30" t="s">
        <v>915</v>
      </c>
      <c r="DI12" s="14">
        <f>[1]!FechaTR($I$1,DH12)</f>
        <v>44564</v>
      </c>
      <c r="DJ12" s="16">
        <f t="shared" si="8"/>
        <v>44564</v>
      </c>
      <c r="DK12" s="17" t="e">
        <f t="shared" si="19"/>
        <v>#N/A</v>
      </c>
      <c r="DN12" t="s">
        <v>1064</v>
      </c>
      <c r="DO12" t="s">
        <v>1243</v>
      </c>
      <c r="DP12" t="e">
        <v>#N/A</v>
      </c>
      <c r="DS12" s="30" t="s">
        <v>915</v>
      </c>
      <c r="DT12" s="14">
        <f>[1]!FechaTR($I$1,DS12)</f>
        <v>44564</v>
      </c>
      <c r="DU12" s="16">
        <f t="shared" si="9"/>
        <v>44564</v>
      </c>
      <c r="DV12" s="17" t="e">
        <f t="shared" si="18"/>
        <v>#N/A</v>
      </c>
    </row>
    <row r="13" spans="1:126" x14ac:dyDescent="0.25">
      <c r="A13" s="11"/>
      <c r="B13" s="13" t="s">
        <v>982</v>
      </c>
      <c r="C13" s="11">
        <v>-8.1946999999999992E-2</v>
      </c>
      <c r="D13" s="11">
        <f>+[1]!FechaTR($B$2,$A13)</f>
        <v>0</v>
      </c>
      <c r="E13" s="13" t="s">
        <v>1049</v>
      </c>
      <c r="F13" s="11">
        <f>+[1]!FechaTR($B$2,$A13)</f>
        <v>0</v>
      </c>
      <c r="G13" s="11"/>
      <c r="H13" s="13" t="s">
        <v>1050</v>
      </c>
      <c r="I13" s="11">
        <v>-0.146539</v>
      </c>
      <c r="J13" s="11">
        <f>+[1]!FechaTR($B$2,$A13)</f>
        <v>0</v>
      </c>
      <c r="K13" s="13" t="s">
        <v>1051</v>
      </c>
      <c r="L13" s="11">
        <v>0.49910000000000004</v>
      </c>
      <c r="M13" s="11"/>
      <c r="N13" s="13" t="s">
        <v>1052</v>
      </c>
      <c r="O13" s="11">
        <v>-3.6202999999999999E-2</v>
      </c>
      <c r="R13" t="s">
        <v>986</v>
      </c>
      <c r="S13" t="s">
        <v>973</v>
      </c>
      <c r="T13" t="e">
        <v>#N/A</v>
      </c>
      <c r="W13" s="30" t="s">
        <v>916</v>
      </c>
      <c r="X13" s="14">
        <f>[1]!FechaTR($I$1,W13)</f>
        <v>44655</v>
      </c>
      <c r="Y13" s="16">
        <f t="shared" si="0"/>
        <v>44655</v>
      </c>
      <c r="Z13" s="17" t="e">
        <f t="shared" si="10"/>
        <v>#N/A</v>
      </c>
      <c r="AC13" t="s">
        <v>986</v>
      </c>
      <c r="AD13" t="s">
        <v>1243</v>
      </c>
      <c r="AE13" t="e">
        <v>#N/A</v>
      </c>
      <c r="AH13" s="30" t="s">
        <v>916</v>
      </c>
      <c r="AI13" s="14">
        <f>[1]!FechaTR($I$1,AH13)</f>
        <v>44655</v>
      </c>
      <c r="AJ13" s="16">
        <f t="shared" si="1"/>
        <v>44655</v>
      </c>
      <c r="AK13" s="17" t="e">
        <f t="shared" si="11"/>
        <v>#N/A</v>
      </c>
      <c r="AN13" s="6"/>
      <c r="AO13" t="s">
        <v>1065</v>
      </c>
      <c r="AP13" t="s">
        <v>973</v>
      </c>
      <c r="AQ13" t="e">
        <v>#N/A</v>
      </c>
      <c r="AT13" s="30" t="s">
        <v>916</v>
      </c>
      <c r="AU13" s="14">
        <f>[1]!FechaTR($I$1,AT13)</f>
        <v>44655</v>
      </c>
      <c r="AV13" s="16">
        <f t="shared" si="2"/>
        <v>44655</v>
      </c>
      <c r="AW13" s="17" t="e">
        <f t="shared" si="12"/>
        <v>#N/A</v>
      </c>
      <c r="AZ13" t="s">
        <v>1065</v>
      </c>
      <c r="BA13" t="s">
        <v>1243</v>
      </c>
      <c r="BB13" t="e">
        <v>#N/A</v>
      </c>
      <c r="BE13" s="30" t="s">
        <v>916</v>
      </c>
      <c r="BF13" s="14">
        <f>[1]!FechaTR($I$1,BE13)</f>
        <v>44655</v>
      </c>
      <c r="BG13" s="16">
        <f t="shared" si="3"/>
        <v>44655</v>
      </c>
      <c r="BH13" s="17" t="e">
        <f t="shared" si="13"/>
        <v>#N/A</v>
      </c>
      <c r="BK13" t="s">
        <v>1066</v>
      </c>
      <c r="BL13" t="s">
        <v>973</v>
      </c>
      <c r="BM13" t="e">
        <v>#N/A</v>
      </c>
      <c r="BP13" s="30" t="s">
        <v>916</v>
      </c>
      <c r="BQ13" s="14">
        <f>[1]!FechaTR($I$1,BP13)</f>
        <v>44655</v>
      </c>
      <c r="BR13" s="16">
        <f t="shared" si="4"/>
        <v>44655</v>
      </c>
      <c r="BS13" s="17" t="e">
        <f t="shared" si="14"/>
        <v>#N/A</v>
      </c>
      <c r="BV13" t="s">
        <v>1066</v>
      </c>
      <c r="BW13" t="s">
        <v>1243</v>
      </c>
      <c r="BX13" t="e">
        <v>#N/A</v>
      </c>
      <c r="CA13" s="30" t="s">
        <v>916</v>
      </c>
      <c r="CB13" s="14">
        <f>[1]!FechaTR($I$1,CA13)</f>
        <v>44655</v>
      </c>
      <c r="CC13" s="16">
        <f t="shared" si="5"/>
        <v>44655</v>
      </c>
      <c r="CD13" s="17" t="e">
        <f t="shared" si="15"/>
        <v>#N/A</v>
      </c>
      <c r="CG13" t="s">
        <v>1067</v>
      </c>
      <c r="CH13" t="s">
        <v>973</v>
      </c>
      <c r="CI13" t="e">
        <v>#N/A</v>
      </c>
      <c r="CL13" s="30" t="s">
        <v>916</v>
      </c>
      <c r="CM13" s="14">
        <f>[1]!FechaTR($I$1,CL13)</f>
        <v>44655</v>
      </c>
      <c r="CN13" s="16">
        <f t="shared" si="6"/>
        <v>44655</v>
      </c>
      <c r="CO13" s="17" t="e">
        <f t="shared" si="16"/>
        <v>#N/A</v>
      </c>
      <c r="CR13" t="s">
        <v>1067</v>
      </c>
      <c r="CS13" t="s">
        <v>1243</v>
      </c>
      <c r="CT13" t="e">
        <v>#N/A</v>
      </c>
      <c r="CW13" s="30" t="s">
        <v>916</v>
      </c>
      <c r="CX13" s="14">
        <f>[1]!FechaTR($I$1,CW13)</f>
        <v>44655</v>
      </c>
      <c r="CY13" s="16">
        <f t="shared" si="7"/>
        <v>44655</v>
      </c>
      <c r="CZ13" s="17" t="e">
        <f t="shared" si="17"/>
        <v>#N/A</v>
      </c>
      <c r="DC13" t="s">
        <v>1068</v>
      </c>
      <c r="DD13" t="s">
        <v>973</v>
      </c>
      <c r="DE13" t="e">
        <v>#N/A</v>
      </c>
      <c r="DH13" s="30" t="s">
        <v>916</v>
      </c>
      <c r="DI13" s="14">
        <f>[1]!FechaTR($I$1,DH13)</f>
        <v>44655</v>
      </c>
      <c r="DJ13" s="16">
        <f t="shared" si="8"/>
        <v>44655</v>
      </c>
      <c r="DK13" s="17" t="e">
        <f t="shared" si="19"/>
        <v>#N/A</v>
      </c>
      <c r="DN13" t="s">
        <v>1068</v>
      </c>
      <c r="DO13" t="s">
        <v>1243</v>
      </c>
      <c r="DP13" t="e">
        <v>#N/A</v>
      </c>
      <c r="DS13" s="30" t="s">
        <v>916</v>
      </c>
      <c r="DT13" s="14">
        <f>[1]!FechaTR($I$1,DS13)</f>
        <v>44655</v>
      </c>
      <c r="DU13" s="16">
        <f t="shared" si="9"/>
        <v>44655</v>
      </c>
      <c r="DV13" s="17" t="e">
        <f t="shared" si="18"/>
        <v>#N/A</v>
      </c>
    </row>
    <row r="14" spans="1:126" x14ac:dyDescent="0.25">
      <c r="A14" s="11"/>
      <c r="B14" s="13" t="s">
        <v>983</v>
      </c>
      <c r="C14" s="11">
        <v>-8.9482999999999993E-2</v>
      </c>
      <c r="D14" s="11">
        <f>+[1]!FechaTR($B$2,$A14)</f>
        <v>0</v>
      </c>
      <c r="E14" s="13" t="s">
        <v>1053</v>
      </c>
      <c r="F14" s="11">
        <f>+[1]!FechaTR($B$2,$A14)</f>
        <v>0</v>
      </c>
      <c r="G14" s="11"/>
      <c r="H14" s="13" t="s">
        <v>1054</v>
      </c>
      <c r="I14" s="11">
        <v>-0.11453199999999999</v>
      </c>
      <c r="J14" s="11">
        <f>+[1]!FechaTR($B$2,$A14)</f>
        <v>0</v>
      </c>
      <c r="K14" s="13" t="s">
        <v>1055</v>
      </c>
      <c r="L14" s="11">
        <v>0.5101</v>
      </c>
      <c r="M14" s="11"/>
      <c r="N14" s="13" t="s">
        <v>1056</v>
      </c>
      <c r="O14" s="11">
        <v>-3.8795999999999997E-2</v>
      </c>
      <c r="R14" t="s">
        <v>987</v>
      </c>
      <c r="S14" t="s">
        <v>973</v>
      </c>
      <c r="T14" t="e">
        <v>#N/A</v>
      </c>
      <c r="W14" s="30" t="s">
        <v>917</v>
      </c>
      <c r="X14" s="14">
        <f>[1]!FechaTR($I$1,W14)</f>
        <v>44746</v>
      </c>
      <c r="Y14" s="16">
        <f t="shared" si="0"/>
        <v>44746</v>
      </c>
      <c r="Z14" s="17" t="e">
        <f t="shared" si="10"/>
        <v>#N/A</v>
      </c>
      <c r="AC14" t="s">
        <v>987</v>
      </c>
      <c r="AD14" t="s">
        <v>1243</v>
      </c>
      <c r="AE14" t="e">
        <v>#N/A</v>
      </c>
      <c r="AH14" s="30" t="s">
        <v>917</v>
      </c>
      <c r="AI14" s="14">
        <f>[1]!FechaTR($I$1,AH14)</f>
        <v>44746</v>
      </c>
      <c r="AJ14" s="16">
        <f t="shared" si="1"/>
        <v>44746</v>
      </c>
      <c r="AK14" s="17" t="e">
        <f t="shared" si="11"/>
        <v>#N/A</v>
      </c>
      <c r="AN14" s="6"/>
      <c r="AO14" t="s">
        <v>1069</v>
      </c>
      <c r="AP14" t="s">
        <v>973</v>
      </c>
      <c r="AQ14" t="e">
        <v>#N/A</v>
      </c>
      <c r="AT14" s="30" t="s">
        <v>917</v>
      </c>
      <c r="AU14" s="14">
        <f>[1]!FechaTR($I$1,AT14)</f>
        <v>44746</v>
      </c>
      <c r="AV14" s="16">
        <f t="shared" si="2"/>
        <v>44746</v>
      </c>
      <c r="AW14" s="17" t="e">
        <f t="shared" si="12"/>
        <v>#N/A</v>
      </c>
      <c r="AZ14" t="s">
        <v>1069</v>
      </c>
      <c r="BA14" t="s">
        <v>1243</v>
      </c>
      <c r="BB14" t="e">
        <v>#N/A</v>
      </c>
      <c r="BE14" s="30" t="s">
        <v>917</v>
      </c>
      <c r="BF14" s="14">
        <f>[1]!FechaTR($I$1,BE14)</f>
        <v>44746</v>
      </c>
      <c r="BG14" s="16">
        <f t="shared" si="3"/>
        <v>44746</v>
      </c>
      <c r="BH14" s="17" t="e">
        <f t="shared" si="13"/>
        <v>#N/A</v>
      </c>
      <c r="BK14" t="s">
        <v>1070</v>
      </c>
      <c r="BL14" t="s">
        <v>973</v>
      </c>
      <c r="BM14" t="e">
        <v>#N/A</v>
      </c>
      <c r="BP14" s="30" t="s">
        <v>917</v>
      </c>
      <c r="BQ14" s="14">
        <f>[1]!FechaTR($I$1,BP14)</f>
        <v>44746</v>
      </c>
      <c r="BR14" s="16">
        <f t="shared" si="4"/>
        <v>44746</v>
      </c>
      <c r="BS14" s="17" t="e">
        <f t="shared" si="14"/>
        <v>#N/A</v>
      </c>
      <c r="BV14" t="s">
        <v>1070</v>
      </c>
      <c r="BW14" t="s">
        <v>1243</v>
      </c>
      <c r="BX14" t="e">
        <v>#N/A</v>
      </c>
      <c r="CA14" s="30" t="s">
        <v>917</v>
      </c>
      <c r="CB14" s="14">
        <f>[1]!FechaTR($I$1,CA14)</f>
        <v>44746</v>
      </c>
      <c r="CC14" s="16">
        <f t="shared" si="5"/>
        <v>44746</v>
      </c>
      <c r="CD14" s="17" t="e">
        <f t="shared" si="15"/>
        <v>#N/A</v>
      </c>
      <c r="CG14" t="s">
        <v>1071</v>
      </c>
      <c r="CH14" t="s">
        <v>973</v>
      </c>
      <c r="CI14" t="e">
        <v>#N/A</v>
      </c>
      <c r="CL14" s="30" t="s">
        <v>917</v>
      </c>
      <c r="CM14" s="14">
        <f>[1]!FechaTR($I$1,CL14)</f>
        <v>44746</v>
      </c>
      <c r="CN14" s="16">
        <f t="shared" si="6"/>
        <v>44746</v>
      </c>
      <c r="CO14" s="17" t="e">
        <f t="shared" si="16"/>
        <v>#N/A</v>
      </c>
      <c r="CR14" t="s">
        <v>1071</v>
      </c>
      <c r="CS14" t="s">
        <v>1243</v>
      </c>
      <c r="CT14" t="e">
        <v>#N/A</v>
      </c>
      <c r="CW14" s="30" t="s">
        <v>917</v>
      </c>
      <c r="CX14" s="14">
        <f>[1]!FechaTR($I$1,CW14)</f>
        <v>44746</v>
      </c>
      <c r="CY14" s="16">
        <f t="shared" si="7"/>
        <v>44746</v>
      </c>
      <c r="CZ14" s="17" t="e">
        <f t="shared" si="17"/>
        <v>#N/A</v>
      </c>
      <c r="DC14" t="s">
        <v>1072</v>
      </c>
      <c r="DD14" t="s">
        <v>973</v>
      </c>
      <c r="DE14" t="e">
        <v>#N/A</v>
      </c>
      <c r="DH14" s="30" t="s">
        <v>917</v>
      </c>
      <c r="DI14" s="14">
        <f>[1]!FechaTR($I$1,DH14)</f>
        <v>44746</v>
      </c>
      <c r="DJ14" s="16">
        <f t="shared" si="8"/>
        <v>44746</v>
      </c>
      <c r="DK14" s="17" t="e">
        <f t="shared" si="19"/>
        <v>#N/A</v>
      </c>
      <c r="DN14" t="s">
        <v>1072</v>
      </c>
      <c r="DO14" t="s">
        <v>1243</v>
      </c>
      <c r="DP14" t="e">
        <v>#N/A</v>
      </c>
      <c r="DS14" s="30" t="s">
        <v>917</v>
      </c>
      <c r="DT14" s="14">
        <f>[1]!FechaTR($I$1,DS14)</f>
        <v>44746</v>
      </c>
      <c r="DU14" s="16">
        <f t="shared" si="9"/>
        <v>44746</v>
      </c>
      <c r="DV14" s="17" t="e">
        <f t="shared" si="18"/>
        <v>#N/A</v>
      </c>
    </row>
    <row r="15" spans="1:126" x14ac:dyDescent="0.25">
      <c r="A15" s="11"/>
      <c r="B15" s="13" t="s">
        <v>984</v>
      </c>
      <c r="C15" s="11">
        <v>-9.3477999999999992E-2</v>
      </c>
      <c r="D15" s="11">
        <f>+[1]!FechaTR($B$2,$A15)</f>
        <v>0</v>
      </c>
      <c r="E15" s="13" t="s">
        <v>1057</v>
      </c>
      <c r="F15" s="11">
        <f>+[1]!FechaTR($B$2,$A15)</f>
        <v>0</v>
      </c>
      <c r="G15" s="11"/>
      <c r="H15" s="13" t="s">
        <v>1058</v>
      </c>
      <c r="I15" s="11">
        <v>-5.7922999999999995E-2</v>
      </c>
      <c r="J15" s="11">
        <f>+[1]!FechaTR($B$2,$A15)</f>
        <v>0</v>
      </c>
      <c r="K15" s="13" t="s">
        <v>1059</v>
      </c>
      <c r="L15" s="11">
        <v>0.52870000000000006</v>
      </c>
      <c r="M15" s="11"/>
      <c r="N15" s="13" t="s">
        <v>1060</v>
      </c>
      <c r="O15" s="11">
        <v>-4.6681E-2</v>
      </c>
      <c r="R15" t="s">
        <v>988</v>
      </c>
      <c r="S15" t="s">
        <v>973</v>
      </c>
      <c r="T15" t="e">
        <v>#N/A</v>
      </c>
      <c r="W15" s="30" t="s">
        <v>918</v>
      </c>
      <c r="X15" s="14">
        <f>[1]!FechaTR($I$1,W15)</f>
        <v>44837</v>
      </c>
      <c r="Y15" s="16">
        <f t="shared" si="0"/>
        <v>44837</v>
      </c>
      <c r="Z15" s="17" t="e">
        <f t="shared" si="10"/>
        <v>#N/A</v>
      </c>
      <c r="AC15" t="s">
        <v>988</v>
      </c>
      <c r="AD15" t="s">
        <v>1243</v>
      </c>
      <c r="AE15" t="e">
        <v>#N/A</v>
      </c>
      <c r="AH15" s="30" t="s">
        <v>918</v>
      </c>
      <c r="AI15" s="14">
        <f>[1]!FechaTR($I$1,AH15)</f>
        <v>44837</v>
      </c>
      <c r="AJ15" s="16">
        <f t="shared" si="1"/>
        <v>44837</v>
      </c>
      <c r="AK15" s="17" t="e">
        <f t="shared" si="11"/>
        <v>#N/A</v>
      </c>
      <c r="AN15" s="6"/>
      <c r="AO15" t="s">
        <v>1073</v>
      </c>
      <c r="AP15" t="s">
        <v>973</v>
      </c>
      <c r="AQ15" t="e">
        <v>#N/A</v>
      </c>
      <c r="AT15" s="30" t="s">
        <v>918</v>
      </c>
      <c r="AU15" s="14">
        <f>[1]!FechaTR($I$1,AT15)</f>
        <v>44837</v>
      </c>
      <c r="AV15" s="16">
        <f t="shared" si="2"/>
        <v>44837</v>
      </c>
      <c r="AW15" s="17" t="e">
        <f t="shared" si="12"/>
        <v>#N/A</v>
      </c>
      <c r="AZ15" t="s">
        <v>1073</v>
      </c>
      <c r="BA15" t="s">
        <v>1243</v>
      </c>
      <c r="BB15" t="e">
        <v>#N/A</v>
      </c>
      <c r="BE15" s="30" t="s">
        <v>918</v>
      </c>
      <c r="BF15" s="14">
        <f>[1]!FechaTR($I$1,BE15)</f>
        <v>44837</v>
      </c>
      <c r="BG15" s="16">
        <f t="shared" si="3"/>
        <v>44837</v>
      </c>
      <c r="BH15" s="17" t="e">
        <f t="shared" si="13"/>
        <v>#N/A</v>
      </c>
      <c r="BK15" t="s">
        <v>1074</v>
      </c>
      <c r="BL15" t="s">
        <v>973</v>
      </c>
      <c r="BM15" t="e">
        <v>#N/A</v>
      </c>
      <c r="BP15" s="30" t="s">
        <v>918</v>
      </c>
      <c r="BQ15" s="14">
        <f>[1]!FechaTR($I$1,BP15)</f>
        <v>44837</v>
      </c>
      <c r="BR15" s="16">
        <f t="shared" si="4"/>
        <v>44837</v>
      </c>
      <c r="BS15" s="17" t="e">
        <f t="shared" si="14"/>
        <v>#N/A</v>
      </c>
      <c r="BV15" t="s">
        <v>1074</v>
      </c>
      <c r="BW15" t="s">
        <v>1243</v>
      </c>
      <c r="BX15" t="e">
        <v>#N/A</v>
      </c>
      <c r="CA15" s="30" t="s">
        <v>918</v>
      </c>
      <c r="CB15" s="14">
        <f>[1]!FechaTR($I$1,CA15)</f>
        <v>44837</v>
      </c>
      <c r="CC15" s="16">
        <f t="shared" si="5"/>
        <v>44837</v>
      </c>
      <c r="CD15" s="17" t="e">
        <f t="shared" si="15"/>
        <v>#N/A</v>
      </c>
      <c r="CG15" t="s">
        <v>1075</v>
      </c>
      <c r="CH15" t="s">
        <v>973</v>
      </c>
      <c r="CI15" t="e">
        <v>#N/A</v>
      </c>
      <c r="CL15" s="30" t="s">
        <v>918</v>
      </c>
      <c r="CM15" s="14">
        <f>[1]!FechaTR($I$1,CL15)</f>
        <v>44837</v>
      </c>
      <c r="CN15" s="16">
        <f t="shared" si="6"/>
        <v>44837</v>
      </c>
      <c r="CO15" s="17" t="e">
        <f t="shared" si="16"/>
        <v>#N/A</v>
      </c>
      <c r="CR15" t="s">
        <v>1075</v>
      </c>
      <c r="CS15" t="s">
        <v>1243</v>
      </c>
      <c r="CT15" t="e">
        <v>#N/A</v>
      </c>
      <c r="CW15" s="30" t="s">
        <v>918</v>
      </c>
      <c r="CX15" s="14">
        <f>[1]!FechaTR($I$1,CW15)</f>
        <v>44837</v>
      </c>
      <c r="CY15" s="16">
        <f t="shared" si="7"/>
        <v>44837</v>
      </c>
      <c r="CZ15" s="17" t="e">
        <f t="shared" si="17"/>
        <v>#N/A</v>
      </c>
      <c r="DC15" t="s">
        <v>1076</v>
      </c>
      <c r="DD15" t="s">
        <v>973</v>
      </c>
      <c r="DE15" t="e">
        <v>#N/A</v>
      </c>
      <c r="DH15" s="30" t="s">
        <v>918</v>
      </c>
      <c r="DI15" s="14">
        <f>[1]!FechaTR($I$1,DH15)</f>
        <v>44837</v>
      </c>
      <c r="DJ15" s="16">
        <f t="shared" si="8"/>
        <v>44837</v>
      </c>
      <c r="DK15" s="17" t="e">
        <f t="shared" si="19"/>
        <v>#N/A</v>
      </c>
      <c r="DN15" t="s">
        <v>1076</v>
      </c>
      <c r="DO15" t="s">
        <v>1243</v>
      </c>
      <c r="DP15" t="e">
        <v>#N/A</v>
      </c>
      <c r="DS15" s="30" t="s">
        <v>918</v>
      </c>
      <c r="DT15" s="14">
        <f>[1]!FechaTR($I$1,DS15)</f>
        <v>44837</v>
      </c>
      <c r="DU15" s="16">
        <f t="shared" si="9"/>
        <v>44837</v>
      </c>
      <c r="DV15" s="17" t="e">
        <f t="shared" si="18"/>
        <v>#N/A</v>
      </c>
    </row>
    <row r="16" spans="1:126" x14ac:dyDescent="0.25">
      <c r="A16" s="11"/>
      <c r="B16" s="13" t="s">
        <v>985</v>
      </c>
      <c r="C16" s="11">
        <v>-9.8191000000000001E-2</v>
      </c>
      <c r="D16" s="11">
        <f>+[1]!FechaTR($B$2,$A16)</f>
        <v>0</v>
      </c>
      <c r="E16" s="13" t="s">
        <v>1061</v>
      </c>
      <c r="F16" s="11">
        <f>+[1]!FechaTR($B$2,$A16)</f>
        <v>0</v>
      </c>
      <c r="G16" s="11"/>
      <c r="H16" s="13" t="s">
        <v>1062</v>
      </c>
      <c r="I16" s="11">
        <v>-5.1399E-2</v>
      </c>
      <c r="J16" s="11">
        <f>+[1]!FechaTR($B$2,$A16)</f>
        <v>0</v>
      </c>
      <c r="K16" s="13" t="s">
        <v>1063</v>
      </c>
      <c r="L16" s="11">
        <v>0.55659999999999998</v>
      </c>
      <c r="M16" s="11"/>
      <c r="N16" s="13" t="s">
        <v>1064</v>
      </c>
      <c r="O16" s="11">
        <v>-5.0634999999999999E-2</v>
      </c>
      <c r="R16" t="s">
        <v>989</v>
      </c>
      <c r="S16" t="s">
        <v>973</v>
      </c>
      <c r="T16" t="e">
        <v>#N/A</v>
      </c>
      <c r="W16" s="30" t="s">
        <v>919</v>
      </c>
      <c r="X16" s="14">
        <f>[1]!FechaTR($I$1,W16)</f>
        <v>44928</v>
      </c>
      <c r="Y16" s="16">
        <f t="shared" si="0"/>
        <v>44928</v>
      </c>
      <c r="Z16" s="17" t="e">
        <f t="shared" si="10"/>
        <v>#N/A</v>
      </c>
      <c r="AC16" t="s">
        <v>989</v>
      </c>
      <c r="AD16" t="s">
        <v>1243</v>
      </c>
      <c r="AE16" t="e">
        <v>#N/A</v>
      </c>
      <c r="AH16" s="30" t="s">
        <v>919</v>
      </c>
      <c r="AI16" s="14">
        <f>[1]!FechaTR($I$1,AH16)</f>
        <v>44928</v>
      </c>
      <c r="AJ16" s="16">
        <f t="shared" si="1"/>
        <v>44928</v>
      </c>
      <c r="AK16" s="17" t="e">
        <f t="shared" si="11"/>
        <v>#N/A</v>
      </c>
      <c r="AN16" s="6"/>
      <c r="AO16" t="s">
        <v>1077</v>
      </c>
      <c r="AP16" t="s">
        <v>973</v>
      </c>
      <c r="AQ16" t="e">
        <v>#N/A</v>
      </c>
      <c r="AT16" s="30" t="s">
        <v>919</v>
      </c>
      <c r="AU16" s="14">
        <f>[1]!FechaTR($I$1,AT16)</f>
        <v>44928</v>
      </c>
      <c r="AV16" s="16">
        <f t="shared" si="2"/>
        <v>44928</v>
      </c>
      <c r="AW16" s="17" t="e">
        <f t="shared" si="12"/>
        <v>#N/A</v>
      </c>
      <c r="AZ16" t="s">
        <v>1077</v>
      </c>
      <c r="BA16" t="s">
        <v>1243</v>
      </c>
      <c r="BB16" t="e">
        <v>#N/A</v>
      </c>
      <c r="BE16" s="30" t="s">
        <v>919</v>
      </c>
      <c r="BF16" s="14">
        <f>[1]!FechaTR($I$1,BE16)</f>
        <v>44928</v>
      </c>
      <c r="BG16" s="16">
        <f t="shared" si="3"/>
        <v>44928</v>
      </c>
      <c r="BH16" s="17" t="e">
        <f t="shared" si="13"/>
        <v>#N/A</v>
      </c>
      <c r="BK16" t="s">
        <v>1078</v>
      </c>
      <c r="BL16" t="s">
        <v>973</v>
      </c>
      <c r="BM16" t="e">
        <v>#N/A</v>
      </c>
      <c r="BP16" s="30" t="s">
        <v>919</v>
      </c>
      <c r="BQ16" s="14">
        <f>[1]!FechaTR($I$1,BP16)</f>
        <v>44928</v>
      </c>
      <c r="BR16" s="16">
        <f t="shared" si="4"/>
        <v>44928</v>
      </c>
      <c r="BS16" s="17" t="e">
        <f t="shared" si="14"/>
        <v>#N/A</v>
      </c>
      <c r="BV16" t="s">
        <v>1078</v>
      </c>
      <c r="BW16" t="s">
        <v>1243</v>
      </c>
      <c r="BX16" t="e">
        <v>#N/A</v>
      </c>
      <c r="CA16" s="30" t="s">
        <v>919</v>
      </c>
      <c r="CB16" s="14">
        <f>[1]!FechaTR($I$1,CA16)</f>
        <v>44928</v>
      </c>
      <c r="CC16" s="16">
        <f t="shared" si="5"/>
        <v>44928</v>
      </c>
      <c r="CD16" s="17" t="e">
        <f t="shared" si="15"/>
        <v>#N/A</v>
      </c>
      <c r="CG16" t="s">
        <v>1079</v>
      </c>
      <c r="CH16" t="s">
        <v>973</v>
      </c>
      <c r="CI16" t="e">
        <v>#N/A</v>
      </c>
      <c r="CL16" s="30" t="s">
        <v>919</v>
      </c>
      <c r="CM16" s="14">
        <f>[1]!FechaTR($I$1,CL16)</f>
        <v>44928</v>
      </c>
      <c r="CN16" s="16">
        <f t="shared" si="6"/>
        <v>44928</v>
      </c>
      <c r="CO16" s="17" t="e">
        <f t="shared" si="16"/>
        <v>#N/A</v>
      </c>
      <c r="CR16" t="s">
        <v>1079</v>
      </c>
      <c r="CS16" t="s">
        <v>1243</v>
      </c>
      <c r="CT16" t="e">
        <v>#N/A</v>
      </c>
      <c r="CW16" s="30" t="s">
        <v>919</v>
      </c>
      <c r="CX16" s="14">
        <f>[1]!FechaTR($I$1,CW16)</f>
        <v>44928</v>
      </c>
      <c r="CY16" s="16">
        <f t="shared" si="7"/>
        <v>44928</v>
      </c>
      <c r="CZ16" s="17" t="e">
        <f t="shared" si="17"/>
        <v>#N/A</v>
      </c>
      <c r="DC16" t="s">
        <v>1080</v>
      </c>
      <c r="DD16" t="s">
        <v>973</v>
      </c>
      <c r="DE16" t="e">
        <v>#N/A</v>
      </c>
      <c r="DH16" s="30" t="s">
        <v>919</v>
      </c>
      <c r="DI16" s="14">
        <f>[1]!FechaTR($I$1,DH16)</f>
        <v>44928</v>
      </c>
      <c r="DJ16" s="16">
        <f t="shared" si="8"/>
        <v>44928</v>
      </c>
      <c r="DK16" s="17" t="e">
        <f t="shared" si="19"/>
        <v>#N/A</v>
      </c>
      <c r="DN16" t="s">
        <v>1080</v>
      </c>
      <c r="DO16" t="s">
        <v>1243</v>
      </c>
      <c r="DP16" t="e">
        <v>#N/A</v>
      </c>
      <c r="DS16" s="30" t="s">
        <v>919</v>
      </c>
      <c r="DT16" s="14">
        <f>[1]!FechaTR($I$1,DS16)</f>
        <v>44928</v>
      </c>
      <c r="DU16" s="16">
        <f t="shared" si="9"/>
        <v>44928</v>
      </c>
      <c r="DV16" s="17" t="e">
        <f t="shared" si="18"/>
        <v>#N/A</v>
      </c>
    </row>
    <row r="17" spans="1:126" x14ac:dyDescent="0.25">
      <c r="A17" s="11"/>
      <c r="B17" s="13" t="s">
        <v>986</v>
      </c>
      <c r="C17" s="11">
        <v>-0.10309199999999999</v>
      </c>
      <c r="D17" s="11">
        <f>+[1]!FechaTR($B$2,$A17)</f>
        <v>0</v>
      </c>
      <c r="E17" s="13" t="s">
        <v>1065</v>
      </c>
      <c r="F17" s="11">
        <f>+[1]!FechaTR($B$2,$A17)</f>
        <v>0</v>
      </c>
      <c r="G17" s="11"/>
      <c r="H17" s="13" t="s">
        <v>1066</v>
      </c>
      <c r="I17" s="11">
        <v>-5.5566999999999998E-2</v>
      </c>
      <c r="J17" s="11">
        <f>+[1]!FechaTR($B$2,$A17)</f>
        <v>0</v>
      </c>
      <c r="K17" s="13" t="s">
        <v>1067</v>
      </c>
      <c r="L17" s="11">
        <v>0.60099999999999998</v>
      </c>
      <c r="M17" s="11"/>
      <c r="N17" s="13" t="s">
        <v>1068</v>
      </c>
      <c r="O17" s="11">
        <v>-5.6957999999999995E-2</v>
      </c>
      <c r="R17" t="s">
        <v>990</v>
      </c>
      <c r="S17" t="s">
        <v>973</v>
      </c>
      <c r="T17" t="e">
        <v>#N/A</v>
      </c>
      <c r="W17" s="30" t="s">
        <v>920</v>
      </c>
      <c r="X17" s="14">
        <f>[1]!FechaTR($I$1,W17)</f>
        <v>45019</v>
      </c>
      <c r="Y17" s="16">
        <f t="shared" si="0"/>
        <v>45019</v>
      </c>
      <c r="Z17" s="17" t="e">
        <f t="shared" si="10"/>
        <v>#N/A</v>
      </c>
      <c r="AC17" t="s">
        <v>990</v>
      </c>
      <c r="AD17" t="s">
        <v>1243</v>
      </c>
      <c r="AE17" t="e">
        <v>#N/A</v>
      </c>
      <c r="AH17" s="30" t="s">
        <v>920</v>
      </c>
      <c r="AI17" s="14">
        <f>[1]!FechaTR($I$1,AH17)</f>
        <v>45019</v>
      </c>
      <c r="AJ17" s="16">
        <f t="shared" si="1"/>
        <v>45019</v>
      </c>
      <c r="AK17" s="17" t="e">
        <f t="shared" si="11"/>
        <v>#N/A</v>
      </c>
      <c r="AN17" s="6"/>
      <c r="AO17" t="s">
        <v>1081</v>
      </c>
      <c r="AP17" t="s">
        <v>973</v>
      </c>
      <c r="AQ17" t="e">
        <v>#N/A</v>
      </c>
      <c r="AT17" s="30" t="s">
        <v>920</v>
      </c>
      <c r="AU17" s="14">
        <f>[1]!FechaTR($I$1,AT17)</f>
        <v>45019</v>
      </c>
      <c r="AV17" s="16">
        <f t="shared" si="2"/>
        <v>45019</v>
      </c>
      <c r="AW17" s="17" t="e">
        <f t="shared" si="12"/>
        <v>#N/A</v>
      </c>
      <c r="AZ17" t="s">
        <v>1081</v>
      </c>
      <c r="BA17" t="s">
        <v>1243</v>
      </c>
      <c r="BB17" t="e">
        <v>#N/A</v>
      </c>
      <c r="BE17" s="30" t="s">
        <v>920</v>
      </c>
      <c r="BF17" s="14">
        <f>[1]!FechaTR($I$1,BE17)</f>
        <v>45019</v>
      </c>
      <c r="BG17" s="16">
        <f t="shared" si="3"/>
        <v>45019</v>
      </c>
      <c r="BH17" s="17" t="e">
        <f t="shared" si="13"/>
        <v>#N/A</v>
      </c>
      <c r="BK17" t="s">
        <v>1082</v>
      </c>
      <c r="BL17" t="s">
        <v>973</v>
      </c>
      <c r="BM17" t="e">
        <v>#N/A</v>
      </c>
      <c r="BP17" s="30" t="s">
        <v>920</v>
      </c>
      <c r="BQ17" s="14">
        <f>[1]!FechaTR($I$1,BP17)</f>
        <v>45019</v>
      </c>
      <c r="BR17" s="16">
        <f t="shared" si="4"/>
        <v>45019</v>
      </c>
      <c r="BS17" s="17" t="e">
        <f t="shared" si="14"/>
        <v>#N/A</v>
      </c>
      <c r="BV17" t="s">
        <v>1082</v>
      </c>
      <c r="BW17" t="s">
        <v>1243</v>
      </c>
      <c r="BX17" t="e">
        <v>#N/A</v>
      </c>
      <c r="CA17" s="30" t="s">
        <v>920</v>
      </c>
      <c r="CB17" s="14">
        <f>[1]!FechaTR($I$1,CA17)</f>
        <v>45019</v>
      </c>
      <c r="CC17" s="16">
        <f t="shared" si="5"/>
        <v>45019</v>
      </c>
      <c r="CD17" s="17" t="e">
        <f t="shared" si="15"/>
        <v>#N/A</v>
      </c>
      <c r="CG17" t="s">
        <v>1083</v>
      </c>
      <c r="CH17" t="s">
        <v>973</v>
      </c>
      <c r="CI17" t="e">
        <v>#N/A</v>
      </c>
      <c r="CL17" s="30" t="s">
        <v>920</v>
      </c>
      <c r="CM17" s="14">
        <f>[1]!FechaTR($I$1,CL17)</f>
        <v>45019</v>
      </c>
      <c r="CN17" s="16">
        <f t="shared" si="6"/>
        <v>45019</v>
      </c>
      <c r="CO17" s="17" t="e">
        <f t="shared" si="16"/>
        <v>#N/A</v>
      </c>
      <c r="CR17" t="s">
        <v>1083</v>
      </c>
      <c r="CS17" t="s">
        <v>1243</v>
      </c>
      <c r="CT17" t="e">
        <v>#N/A</v>
      </c>
      <c r="CW17" s="30" t="s">
        <v>920</v>
      </c>
      <c r="CX17" s="14">
        <f>[1]!FechaTR($I$1,CW17)</f>
        <v>45019</v>
      </c>
      <c r="CY17" s="16">
        <f t="shared" si="7"/>
        <v>45019</v>
      </c>
      <c r="CZ17" s="17" t="e">
        <f t="shared" si="17"/>
        <v>#N/A</v>
      </c>
      <c r="DC17" t="s">
        <v>1084</v>
      </c>
      <c r="DD17" t="s">
        <v>973</v>
      </c>
      <c r="DE17" t="e">
        <v>#N/A</v>
      </c>
      <c r="DH17" s="30" t="s">
        <v>920</v>
      </c>
      <c r="DI17" s="14">
        <f>[1]!FechaTR($I$1,DH17)</f>
        <v>45019</v>
      </c>
      <c r="DJ17" s="16">
        <f t="shared" si="8"/>
        <v>45019</v>
      </c>
      <c r="DK17" s="17" t="e">
        <f t="shared" si="19"/>
        <v>#N/A</v>
      </c>
      <c r="DN17" t="s">
        <v>1084</v>
      </c>
      <c r="DO17" t="s">
        <v>1243</v>
      </c>
      <c r="DP17" t="e">
        <v>#N/A</v>
      </c>
      <c r="DS17" s="30" t="s">
        <v>920</v>
      </c>
      <c r="DT17" s="14">
        <f>[1]!FechaTR($I$1,DS17)</f>
        <v>45019</v>
      </c>
      <c r="DU17" s="16">
        <f t="shared" si="9"/>
        <v>45019</v>
      </c>
      <c r="DV17" s="17" t="e">
        <f t="shared" si="18"/>
        <v>#N/A</v>
      </c>
    </row>
    <row r="18" spans="1:126" x14ac:dyDescent="0.25">
      <c r="A18" s="11"/>
      <c r="B18" s="13" t="s">
        <v>987</v>
      </c>
      <c r="C18" s="11">
        <v>-0.10727099999999999</v>
      </c>
      <c r="D18" s="11">
        <f>+[1]!FechaTR($B$2,$A18)</f>
        <v>0</v>
      </c>
      <c r="E18" s="13" t="s">
        <v>1069</v>
      </c>
      <c r="F18" s="11">
        <f>+[1]!FechaTR($B$2,$A18)</f>
        <v>0</v>
      </c>
      <c r="G18" s="11"/>
      <c r="H18" s="13" t="s">
        <v>1070</v>
      </c>
      <c r="I18" s="11">
        <v>-5.6284000000000001E-2</v>
      </c>
      <c r="J18" s="11">
        <f>+[1]!FechaTR($B$2,$A18)</f>
        <v>0</v>
      </c>
      <c r="K18" s="13" t="s">
        <v>1071</v>
      </c>
      <c r="L18" s="11">
        <v>0.6593</v>
      </c>
      <c r="M18" s="11"/>
      <c r="N18" s="13" t="s">
        <v>1072</v>
      </c>
      <c r="O18" s="11">
        <v>-6.4546999999999993E-2</v>
      </c>
      <c r="R18" t="s">
        <v>991</v>
      </c>
      <c r="S18" t="s">
        <v>973</v>
      </c>
      <c r="T18" t="e">
        <v>#N/A</v>
      </c>
      <c r="W18" s="30" t="s">
        <v>921</v>
      </c>
      <c r="X18" s="14">
        <f>[1]!FechaTR($I$1,W18)</f>
        <v>45110</v>
      </c>
      <c r="Y18" s="16">
        <f t="shared" si="0"/>
        <v>45110</v>
      </c>
      <c r="Z18" s="17" t="e">
        <f t="shared" si="10"/>
        <v>#N/A</v>
      </c>
      <c r="AC18" t="s">
        <v>991</v>
      </c>
      <c r="AD18" t="s">
        <v>1243</v>
      </c>
      <c r="AE18" t="e">
        <v>#N/A</v>
      </c>
      <c r="AH18" s="30" t="s">
        <v>921</v>
      </c>
      <c r="AI18" s="14">
        <f>[1]!FechaTR($I$1,AH18)</f>
        <v>45110</v>
      </c>
      <c r="AJ18" s="16">
        <f t="shared" si="1"/>
        <v>45110</v>
      </c>
      <c r="AK18" s="17" t="e">
        <f t="shared" si="11"/>
        <v>#N/A</v>
      </c>
      <c r="AN18" s="6"/>
      <c r="AO18" t="s">
        <v>1085</v>
      </c>
      <c r="AP18" t="s">
        <v>973</v>
      </c>
      <c r="AQ18" t="e">
        <v>#N/A</v>
      </c>
      <c r="AT18" s="30" t="s">
        <v>921</v>
      </c>
      <c r="AU18" s="14">
        <f>[1]!FechaTR($I$1,AT18)</f>
        <v>45110</v>
      </c>
      <c r="AV18" s="16">
        <f t="shared" si="2"/>
        <v>45110</v>
      </c>
      <c r="AW18" s="17" t="e">
        <f t="shared" si="12"/>
        <v>#N/A</v>
      </c>
      <c r="AZ18" t="s">
        <v>1085</v>
      </c>
      <c r="BA18" t="s">
        <v>1243</v>
      </c>
      <c r="BB18" t="e">
        <v>#N/A</v>
      </c>
      <c r="BE18" s="30" t="s">
        <v>921</v>
      </c>
      <c r="BF18" s="14">
        <f>[1]!FechaTR($I$1,BE18)</f>
        <v>45110</v>
      </c>
      <c r="BG18" s="16">
        <f t="shared" si="3"/>
        <v>45110</v>
      </c>
      <c r="BH18" s="17" t="e">
        <f t="shared" si="13"/>
        <v>#N/A</v>
      </c>
      <c r="BK18" t="s">
        <v>1086</v>
      </c>
      <c r="BL18" t="s">
        <v>973</v>
      </c>
      <c r="BM18" t="e">
        <v>#N/A</v>
      </c>
      <c r="BP18" s="30" t="s">
        <v>921</v>
      </c>
      <c r="BQ18" s="14">
        <f>[1]!FechaTR($I$1,BP18)</f>
        <v>45110</v>
      </c>
      <c r="BR18" s="16">
        <f t="shared" si="4"/>
        <v>45110</v>
      </c>
      <c r="BS18" s="17" t="e">
        <f t="shared" si="14"/>
        <v>#N/A</v>
      </c>
      <c r="BV18" t="s">
        <v>1086</v>
      </c>
      <c r="BW18" t="s">
        <v>1243</v>
      </c>
      <c r="BX18" t="e">
        <v>#N/A</v>
      </c>
      <c r="CA18" s="30" t="s">
        <v>921</v>
      </c>
      <c r="CB18" s="14">
        <f>[1]!FechaTR($I$1,CA18)</f>
        <v>45110</v>
      </c>
      <c r="CC18" s="16">
        <f t="shared" si="5"/>
        <v>45110</v>
      </c>
      <c r="CD18" s="17" t="e">
        <f t="shared" si="15"/>
        <v>#N/A</v>
      </c>
      <c r="CG18" t="s">
        <v>1087</v>
      </c>
      <c r="CH18" t="s">
        <v>973</v>
      </c>
      <c r="CI18" t="e">
        <v>#N/A</v>
      </c>
      <c r="CL18" s="30" t="s">
        <v>921</v>
      </c>
      <c r="CM18" s="14">
        <f>[1]!FechaTR($I$1,CL18)</f>
        <v>45110</v>
      </c>
      <c r="CN18" s="16">
        <f t="shared" si="6"/>
        <v>45110</v>
      </c>
      <c r="CO18" s="17" t="e">
        <f t="shared" si="16"/>
        <v>#N/A</v>
      </c>
      <c r="CR18" t="s">
        <v>1087</v>
      </c>
      <c r="CS18" t="s">
        <v>1243</v>
      </c>
      <c r="CT18" t="e">
        <v>#N/A</v>
      </c>
      <c r="CW18" s="30" t="s">
        <v>921</v>
      </c>
      <c r="CX18" s="14">
        <f>[1]!FechaTR($I$1,CW18)</f>
        <v>45110</v>
      </c>
      <c r="CY18" s="16">
        <f t="shared" si="7"/>
        <v>45110</v>
      </c>
      <c r="CZ18" s="17" t="e">
        <f t="shared" si="17"/>
        <v>#N/A</v>
      </c>
      <c r="DC18" t="s">
        <v>1088</v>
      </c>
      <c r="DD18" t="s">
        <v>973</v>
      </c>
      <c r="DE18" t="e">
        <v>#N/A</v>
      </c>
      <c r="DH18" s="30" t="s">
        <v>921</v>
      </c>
      <c r="DI18" s="14">
        <f>[1]!FechaTR($I$1,DH18)</f>
        <v>45110</v>
      </c>
      <c r="DJ18" s="16">
        <f t="shared" si="8"/>
        <v>45110</v>
      </c>
      <c r="DK18" s="17" t="e">
        <f t="shared" si="19"/>
        <v>#N/A</v>
      </c>
      <c r="DN18" t="s">
        <v>1088</v>
      </c>
      <c r="DO18" t="s">
        <v>1243</v>
      </c>
      <c r="DP18" t="e">
        <v>#N/A</v>
      </c>
      <c r="DS18" s="30" t="s">
        <v>921</v>
      </c>
      <c r="DT18" s="14">
        <f>[1]!FechaTR($I$1,DS18)</f>
        <v>45110</v>
      </c>
      <c r="DU18" s="16">
        <f t="shared" si="9"/>
        <v>45110</v>
      </c>
      <c r="DV18" s="17" t="e">
        <f t="shared" si="18"/>
        <v>#N/A</v>
      </c>
    </row>
    <row r="19" spans="1:126" x14ac:dyDescent="0.25">
      <c r="A19" s="11"/>
      <c r="B19" s="13" t="s">
        <v>988</v>
      </c>
      <c r="C19" s="11">
        <v>-0.111125</v>
      </c>
      <c r="D19" s="11">
        <f>+[1]!FechaTR($B$2,$A19)</f>
        <v>0</v>
      </c>
      <c r="E19" s="13" t="s">
        <v>1073</v>
      </c>
      <c r="F19" s="11">
        <f>+[1]!FechaTR($B$2,$A19)</f>
        <v>0</v>
      </c>
      <c r="G19" s="11"/>
      <c r="H19" s="13" t="s">
        <v>1074</v>
      </c>
      <c r="I19" s="11">
        <v>-5.5628999999999998E-2</v>
      </c>
      <c r="J19" s="11">
        <f>+[1]!FechaTR($B$2,$A19)</f>
        <v>0</v>
      </c>
      <c r="K19" s="13" t="s">
        <v>1075</v>
      </c>
      <c r="L19" s="11">
        <v>0.72820000000000007</v>
      </c>
      <c r="M19" s="11"/>
      <c r="N19" s="13" t="s">
        <v>1076</v>
      </c>
      <c r="O19" s="11">
        <v>-7.0752999999999996E-2</v>
      </c>
      <c r="R19" t="s">
        <v>992</v>
      </c>
      <c r="S19" t="s">
        <v>973</v>
      </c>
      <c r="T19" t="e">
        <v>#N/A</v>
      </c>
      <c r="W19" s="30" t="s">
        <v>922</v>
      </c>
      <c r="X19" s="14">
        <f>[1]!FechaTR($I$1,W19)</f>
        <v>45201</v>
      </c>
      <c r="Y19" s="16">
        <f t="shared" si="0"/>
        <v>45201</v>
      </c>
      <c r="Z19" s="17" t="e">
        <f t="shared" si="10"/>
        <v>#N/A</v>
      </c>
      <c r="AC19" t="s">
        <v>992</v>
      </c>
      <c r="AD19" t="s">
        <v>1243</v>
      </c>
      <c r="AE19" t="e">
        <v>#N/A</v>
      </c>
      <c r="AH19" s="30" t="s">
        <v>922</v>
      </c>
      <c r="AI19" s="14">
        <f>[1]!FechaTR($I$1,AH19)</f>
        <v>45201</v>
      </c>
      <c r="AJ19" s="16">
        <f t="shared" si="1"/>
        <v>45201</v>
      </c>
      <c r="AK19" s="17" t="e">
        <f t="shared" si="11"/>
        <v>#N/A</v>
      </c>
      <c r="AN19" s="6"/>
      <c r="AO19" t="s">
        <v>1089</v>
      </c>
      <c r="AP19" t="s">
        <v>973</v>
      </c>
      <c r="AQ19" t="e">
        <v>#N/A</v>
      </c>
      <c r="AT19" s="30" t="s">
        <v>922</v>
      </c>
      <c r="AU19" s="14">
        <f>[1]!FechaTR($I$1,AT19)</f>
        <v>45201</v>
      </c>
      <c r="AV19" s="16">
        <f t="shared" si="2"/>
        <v>45201</v>
      </c>
      <c r="AW19" s="17" t="e">
        <f t="shared" si="12"/>
        <v>#N/A</v>
      </c>
      <c r="AZ19" t="s">
        <v>1089</v>
      </c>
      <c r="BA19" t="s">
        <v>1243</v>
      </c>
      <c r="BB19" t="e">
        <v>#N/A</v>
      </c>
      <c r="BE19" s="30" t="s">
        <v>922</v>
      </c>
      <c r="BF19" s="14">
        <f>[1]!FechaTR($I$1,BE19)</f>
        <v>45201</v>
      </c>
      <c r="BG19" s="16">
        <f t="shared" si="3"/>
        <v>45201</v>
      </c>
      <c r="BH19" s="17" t="e">
        <f t="shared" si="13"/>
        <v>#N/A</v>
      </c>
      <c r="BK19" t="s">
        <v>1090</v>
      </c>
      <c r="BL19" t="s">
        <v>973</v>
      </c>
      <c r="BM19" t="e">
        <v>#N/A</v>
      </c>
      <c r="BP19" s="30" t="s">
        <v>922</v>
      </c>
      <c r="BQ19" s="14">
        <f>[1]!FechaTR($I$1,BP19)</f>
        <v>45201</v>
      </c>
      <c r="BR19" s="16">
        <f t="shared" si="4"/>
        <v>45201</v>
      </c>
      <c r="BS19" s="17" t="e">
        <f t="shared" si="14"/>
        <v>#N/A</v>
      </c>
      <c r="BV19" t="s">
        <v>1090</v>
      </c>
      <c r="BW19" t="s">
        <v>1243</v>
      </c>
      <c r="BX19" t="e">
        <v>#N/A</v>
      </c>
      <c r="CA19" s="30" t="s">
        <v>922</v>
      </c>
      <c r="CB19" s="14">
        <f>[1]!FechaTR($I$1,CA19)</f>
        <v>45201</v>
      </c>
      <c r="CC19" s="16">
        <f t="shared" si="5"/>
        <v>45201</v>
      </c>
      <c r="CD19" s="17" t="e">
        <f t="shared" si="15"/>
        <v>#N/A</v>
      </c>
      <c r="CG19" t="s">
        <v>1091</v>
      </c>
      <c r="CH19" t="s">
        <v>973</v>
      </c>
      <c r="CI19" t="e">
        <v>#N/A</v>
      </c>
      <c r="CL19" s="30" t="s">
        <v>922</v>
      </c>
      <c r="CM19" s="14">
        <f>[1]!FechaTR($I$1,CL19)</f>
        <v>45201</v>
      </c>
      <c r="CN19" s="16">
        <f t="shared" si="6"/>
        <v>45201</v>
      </c>
      <c r="CO19" s="17" t="e">
        <f t="shared" si="16"/>
        <v>#N/A</v>
      </c>
      <c r="CR19" t="s">
        <v>1091</v>
      </c>
      <c r="CS19" t="s">
        <v>1243</v>
      </c>
      <c r="CT19" t="e">
        <v>#N/A</v>
      </c>
      <c r="CW19" s="30" t="s">
        <v>922</v>
      </c>
      <c r="CX19" s="14">
        <f>[1]!FechaTR($I$1,CW19)</f>
        <v>45201</v>
      </c>
      <c r="CY19" s="16">
        <f t="shared" si="7"/>
        <v>45201</v>
      </c>
      <c r="CZ19" s="17" t="e">
        <f t="shared" si="17"/>
        <v>#N/A</v>
      </c>
      <c r="DC19" t="s">
        <v>1092</v>
      </c>
      <c r="DD19" t="s">
        <v>973</v>
      </c>
      <c r="DE19" t="e">
        <v>#N/A</v>
      </c>
      <c r="DH19" s="30" t="s">
        <v>922</v>
      </c>
      <c r="DI19" s="14">
        <f>[1]!FechaTR($I$1,DH19)</f>
        <v>45201</v>
      </c>
      <c r="DJ19" s="16">
        <f t="shared" si="8"/>
        <v>45201</v>
      </c>
      <c r="DK19" s="17" t="e">
        <f t="shared" si="19"/>
        <v>#N/A</v>
      </c>
      <c r="DN19" t="s">
        <v>1092</v>
      </c>
      <c r="DO19" t="s">
        <v>1243</v>
      </c>
      <c r="DP19" t="e">
        <v>#N/A</v>
      </c>
      <c r="DS19" s="30" t="s">
        <v>922</v>
      </c>
      <c r="DT19" s="14">
        <f>[1]!FechaTR($I$1,DS19)</f>
        <v>45201</v>
      </c>
      <c r="DU19" s="16">
        <f t="shared" si="9"/>
        <v>45201</v>
      </c>
      <c r="DV19" s="17" t="e">
        <f t="shared" si="18"/>
        <v>#N/A</v>
      </c>
    </row>
    <row r="20" spans="1:126" x14ac:dyDescent="0.25">
      <c r="A20" s="11"/>
      <c r="B20" s="13" t="s">
        <v>989</v>
      </c>
      <c r="C20" s="11">
        <v>-0.11462699999999999</v>
      </c>
      <c r="D20" s="11">
        <f>+[1]!FechaTR($B$2,$A20)</f>
        <v>0</v>
      </c>
      <c r="E20" s="13" t="s">
        <v>1077</v>
      </c>
      <c r="F20" s="11">
        <f>+[1]!FechaTR($B$2,$A20)</f>
        <v>0</v>
      </c>
      <c r="G20" s="11"/>
      <c r="H20" s="13" t="s">
        <v>1078</v>
      </c>
      <c r="I20" s="11">
        <v>-5.5460999999999996E-2</v>
      </c>
      <c r="J20" s="11">
        <f>+[1]!FechaTR($B$2,$A20)</f>
        <v>0</v>
      </c>
      <c r="K20" s="13" t="s">
        <v>1079</v>
      </c>
      <c r="L20" s="11">
        <v>0.83500000000000008</v>
      </c>
      <c r="M20" s="11"/>
      <c r="N20" s="13" t="s">
        <v>1080</v>
      </c>
      <c r="O20" s="11">
        <v>-7.5628000000000001E-2</v>
      </c>
      <c r="R20" t="s">
        <v>993</v>
      </c>
      <c r="S20" t="s">
        <v>973</v>
      </c>
      <c r="T20" t="e">
        <v>#N/A</v>
      </c>
      <c r="W20" s="30" t="s">
        <v>923</v>
      </c>
      <c r="X20" s="14">
        <f>[1]!FechaTR($I$1,W20)</f>
        <v>45293</v>
      </c>
      <c r="Y20" s="16">
        <f t="shared" si="0"/>
        <v>45293</v>
      </c>
      <c r="Z20" s="17" t="e">
        <f t="shared" si="10"/>
        <v>#N/A</v>
      </c>
      <c r="AC20" t="s">
        <v>993</v>
      </c>
      <c r="AD20" t="s">
        <v>1243</v>
      </c>
      <c r="AE20" t="e">
        <v>#N/A</v>
      </c>
      <c r="AH20" s="30" t="s">
        <v>923</v>
      </c>
      <c r="AI20" s="14">
        <f>[1]!FechaTR($I$1,AH20)</f>
        <v>45293</v>
      </c>
      <c r="AJ20" s="16">
        <f t="shared" si="1"/>
        <v>45293</v>
      </c>
      <c r="AK20" s="17" t="e">
        <f t="shared" si="11"/>
        <v>#N/A</v>
      </c>
      <c r="AN20" s="6"/>
      <c r="AO20" t="s">
        <v>1093</v>
      </c>
      <c r="AP20" t="s">
        <v>973</v>
      </c>
      <c r="AQ20" t="e">
        <v>#N/A</v>
      </c>
      <c r="AT20" s="30" t="s">
        <v>923</v>
      </c>
      <c r="AU20" s="14">
        <f>[1]!FechaTR($I$1,AT20)</f>
        <v>45293</v>
      </c>
      <c r="AV20" s="16">
        <f t="shared" si="2"/>
        <v>45293</v>
      </c>
      <c r="AW20" s="17" t="e">
        <f t="shared" si="12"/>
        <v>#N/A</v>
      </c>
      <c r="AZ20" t="s">
        <v>1093</v>
      </c>
      <c r="BA20" t="s">
        <v>1243</v>
      </c>
      <c r="BB20" t="e">
        <v>#N/A</v>
      </c>
      <c r="BE20" s="30" t="s">
        <v>923</v>
      </c>
      <c r="BF20" s="14">
        <f>[1]!FechaTR($I$1,BE20)</f>
        <v>45293</v>
      </c>
      <c r="BG20" s="16">
        <f t="shared" si="3"/>
        <v>45293</v>
      </c>
      <c r="BH20" s="17" t="e">
        <f t="shared" si="13"/>
        <v>#N/A</v>
      </c>
      <c r="BK20" t="s">
        <v>1094</v>
      </c>
      <c r="BL20" t="s">
        <v>973</v>
      </c>
      <c r="BM20" t="e">
        <v>#N/A</v>
      </c>
      <c r="BP20" s="30" t="s">
        <v>923</v>
      </c>
      <c r="BQ20" s="14">
        <f>[1]!FechaTR($I$1,BP20)</f>
        <v>45293</v>
      </c>
      <c r="BR20" s="16">
        <f t="shared" si="4"/>
        <v>45293</v>
      </c>
      <c r="BS20" s="17" t="e">
        <f t="shared" si="14"/>
        <v>#N/A</v>
      </c>
      <c r="BV20" t="s">
        <v>1094</v>
      </c>
      <c r="BW20" t="s">
        <v>1243</v>
      </c>
      <c r="BX20" t="e">
        <v>#N/A</v>
      </c>
      <c r="CA20" s="30" t="s">
        <v>923</v>
      </c>
      <c r="CB20" s="14">
        <f>[1]!FechaTR($I$1,CA20)</f>
        <v>45293</v>
      </c>
      <c r="CC20" s="16">
        <f t="shared" si="5"/>
        <v>45293</v>
      </c>
      <c r="CD20" s="17" t="e">
        <f t="shared" si="15"/>
        <v>#N/A</v>
      </c>
      <c r="CG20" t="s">
        <v>1095</v>
      </c>
      <c r="CH20" t="s">
        <v>973</v>
      </c>
      <c r="CI20" t="e">
        <v>#N/A</v>
      </c>
      <c r="CL20" s="30" t="s">
        <v>923</v>
      </c>
      <c r="CM20" s="14">
        <f>[1]!FechaTR($I$1,CL20)</f>
        <v>45293</v>
      </c>
      <c r="CN20" s="16">
        <f t="shared" si="6"/>
        <v>45293</v>
      </c>
      <c r="CO20" s="17" t="e">
        <f t="shared" si="16"/>
        <v>#N/A</v>
      </c>
      <c r="CR20" t="s">
        <v>1095</v>
      </c>
      <c r="CS20" t="s">
        <v>1243</v>
      </c>
      <c r="CT20" t="e">
        <v>#N/A</v>
      </c>
      <c r="CW20" s="30" t="s">
        <v>923</v>
      </c>
      <c r="CX20" s="14">
        <f>[1]!FechaTR($I$1,CW20)</f>
        <v>45293</v>
      </c>
      <c r="CY20" s="16">
        <f t="shared" si="7"/>
        <v>45293</v>
      </c>
      <c r="CZ20" s="17" t="e">
        <f t="shared" si="17"/>
        <v>#N/A</v>
      </c>
      <c r="DC20" t="s">
        <v>1096</v>
      </c>
      <c r="DD20" t="s">
        <v>973</v>
      </c>
      <c r="DE20" t="e">
        <v>#N/A</v>
      </c>
      <c r="DH20" s="30" t="s">
        <v>923</v>
      </c>
      <c r="DI20" s="14">
        <f>[1]!FechaTR($I$1,DH20)</f>
        <v>45293</v>
      </c>
      <c r="DJ20" s="16">
        <f t="shared" si="8"/>
        <v>45293</v>
      </c>
      <c r="DK20" s="17" t="e">
        <f t="shared" si="19"/>
        <v>#N/A</v>
      </c>
      <c r="DN20" t="s">
        <v>1096</v>
      </c>
      <c r="DO20" t="s">
        <v>1243</v>
      </c>
      <c r="DP20" t="e">
        <v>#N/A</v>
      </c>
      <c r="DS20" s="30" t="s">
        <v>923</v>
      </c>
      <c r="DT20" s="14">
        <f>[1]!FechaTR($I$1,DS20)</f>
        <v>45293</v>
      </c>
      <c r="DU20" s="16">
        <f t="shared" si="9"/>
        <v>45293</v>
      </c>
      <c r="DV20" s="17" t="e">
        <f t="shared" si="18"/>
        <v>#N/A</v>
      </c>
    </row>
    <row r="21" spans="1:126" x14ac:dyDescent="0.25">
      <c r="A21" s="11"/>
      <c r="B21" s="13" t="s">
        <v>990</v>
      </c>
      <c r="C21" s="11">
        <v>-0.11721999999999999</v>
      </c>
      <c r="D21" s="11">
        <f>+[1]!FechaTR($B$2,$A21)</f>
        <v>0</v>
      </c>
      <c r="E21" s="13" t="s">
        <v>1081</v>
      </c>
      <c r="F21" s="11">
        <f>+[1]!FechaTR($B$2,$A21)</f>
        <v>0</v>
      </c>
      <c r="G21" s="11"/>
      <c r="H21" s="13" t="s">
        <v>1082</v>
      </c>
      <c r="I21" s="11">
        <v>-5.5222999999999994E-2</v>
      </c>
      <c r="J21" s="11">
        <f>+[1]!FechaTR($B$2,$A21)</f>
        <v>0</v>
      </c>
      <c r="K21" s="13" t="s">
        <v>1083</v>
      </c>
      <c r="L21" s="11">
        <v>0.95840000000000003</v>
      </c>
      <c r="M21" s="11"/>
      <c r="N21" s="13" t="s">
        <v>1084</v>
      </c>
      <c r="O21" s="11">
        <v>-7.9565999999999998E-2</v>
      </c>
      <c r="R21" t="s">
        <v>994</v>
      </c>
      <c r="S21" t="s">
        <v>973</v>
      </c>
      <c r="T21" t="e">
        <v>#N/A</v>
      </c>
      <c r="W21" s="30" t="s">
        <v>924</v>
      </c>
      <c r="X21" s="14">
        <f>[1]!FechaTR($I$1,W21)</f>
        <v>45384</v>
      </c>
      <c r="Y21" s="16">
        <f t="shared" si="0"/>
        <v>45384</v>
      </c>
      <c r="Z21" s="17" t="e">
        <f t="shared" si="10"/>
        <v>#N/A</v>
      </c>
      <c r="AC21" t="s">
        <v>994</v>
      </c>
      <c r="AD21" t="s">
        <v>1243</v>
      </c>
      <c r="AE21" t="e">
        <v>#N/A</v>
      </c>
      <c r="AH21" s="30" t="s">
        <v>924</v>
      </c>
      <c r="AI21" s="14">
        <f>[1]!FechaTR($I$1,AH21)</f>
        <v>45384</v>
      </c>
      <c r="AJ21" s="16">
        <f t="shared" si="1"/>
        <v>45384</v>
      </c>
      <c r="AK21" s="17" t="e">
        <f t="shared" si="11"/>
        <v>#N/A</v>
      </c>
      <c r="AN21" s="6"/>
      <c r="AO21" t="s">
        <v>1097</v>
      </c>
      <c r="AP21" t="s">
        <v>973</v>
      </c>
      <c r="AQ21" t="e">
        <v>#N/A</v>
      </c>
      <c r="AT21" s="30" t="s">
        <v>924</v>
      </c>
      <c r="AU21" s="14">
        <f>[1]!FechaTR($I$1,AT21)</f>
        <v>45384</v>
      </c>
      <c r="AV21" s="16">
        <f t="shared" si="2"/>
        <v>45384</v>
      </c>
      <c r="AW21" s="17" t="e">
        <f t="shared" si="12"/>
        <v>#N/A</v>
      </c>
      <c r="AZ21" t="s">
        <v>1097</v>
      </c>
      <c r="BA21" t="s">
        <v>1243</v>
      </c>
      <c r="BB21" t="e">
        <v>#N/A</v>
      </c>
      <c r="BE21" s="30" t="s">
        <v>924</v>
      </c>
      <c r="BF21" s="14">
        <f>[1]!FechaTR($I$1,BE21)</f>
        <v>45384</v>
      </c>
      <c r="BG21" s="16">
        <f t="shared" si="3"/>
        <v>45384</v>
      </c>
      <c r="BH21" s="17" t="e">
        <f t="shared" si="13"/>
        <v>#N/A</v>
      </c>
      <c r="BK21" t="s">
        <v>1098</v>
      </c>
      <c r="BL21" t="s">
        <v>973</v>
      </c>
      <c r="BM21" t="e">
        <v>#N/A</v>
      </c>
      <c r="BP21" s="30" t="s">
        <v>924</v>
      </c>
      <c r="BQ21" s="14">
        <f>[1]!FechaTR($I$1,BP21)</f>
        <v>45384</v>
      </c>
      <c r="BR21" s="16">
        <f t="shared" si="4"/>
        <v>45384</v>
      </c>
      <c r="BS21" s="17" t="e">
        <f t="shared" si="14"/>
        <v>#N/A</v>
      </c>
      <c r="BV21" t="s">
        <v>1098</v>
      </c>
      <c r="BW21" t="s">
        <v>1243</v>
      </c>
      <c r="BX21" t="e">
        <v>#N/A</v>
      </c>
      <c r="CA21" s="30" t="s">
        <v>924</v>
      </c>
      <c r="CB21" s="14">
        <f>[1]!FechaTR($I$1,CA21)</f>
        <v>45384</v>
      </c>
      <c r="CC21" s="16">
        <f t="shared" si="5"/>
        <v>45384</v>
      </c>
      <c r="CD21" s="17" t="e">
        <f t="shared" si="15"/>
        <v>#N/A</v>
      </c>
      <c r="CG21" t="s">
        <v>1099</v>
      </c>
      <c r="CH21" t="s">
        <v>973</v>
      </c>
      <c r="CI21" t="e">
        <v>#N/A</v>
      </c>
      <c r="CL21" s="30" t="s">
        <v>924</v>
      </c>
      <c r="CM21" s="14">
        <f>[1]!FechaTR($I$1,CL21)</f>
        <v>45384</v>
      </c>
      <c r="CN21" s="16">
        <f t="shared" si="6"/>
        <v>45384</v>
      </c>
      <c r="CO21" s="17" t="e">
        <f t="shared" si="16"/>
        <v>#N/A</v>
      </c>
      <c r="CR21" t="s">
        <v>1099</v>
      </c>
      <c r="CS21" t="s">
        <v>1243</v>
      </c>
      <c r="CT21" t="e">
        <v>#N/A</v>
      </c>
      <c r="CW21" s="30" t="s">
        <v>924</v>
      </c>
      <c r="CX21" s="14">
        <f>[1]!FechaTR($I$1,CW21)</f>
        <v>45384</v>
      </c>
      <c r="CY21" s="16">
        <f t="shared" si="7"/>
        <v>45384</v>
      </c>
      <c r="CZ21" s="17" t="e">
        <f t="shared" si="17"/>
        <v>#N/A</v>
      </c>
      <c r="DC21" t="s">
        <v>1100</v>
      </c>
      <c r="DD21" t="s">
        <v>973</v>
      </c>
      <c r="DE21" t="e">
        <v>#N/A</v>
      </c>
      <c r="DH21" s="30" t="s">
        <v>924</v>
      </c>
      <c r="DI21" s="14">
        <f>[1]!FechaTR($I$1,DH21)</f>
        <v>45384</v>
      </c>
      <c r="DJ21" s="16">
        <f t="shared" si="8"/>
        <v>45384</v>
      </c>
      <c r="DK21" s="17" t="e">
        <f t="shared" si="19"/>
        <v>#N/A</v>
      </c>
      <c r="DN21" t="s">
        <v>1100</v>
      </c>
      <c r="DO21" t="s">
        <v>1243</v>
      </c>
      <c r="DP21" t="e">
        <v>#N/A</v>
      </c>
      <c r="DS21" s="30" t="s">
        <v>924</v>
      </c>
      <c r="DT21" s="14">
        <f>[1]!FechaTR($I$1,DS21)</f>
        <v>45384</v>
      </c>
      <c r="DU21" s="16">
        <f t="shared" si="9"/>
        <v>45384</v>
      </c>
      <c r="DV21" s="17" t="e">
        <f t="shared" si="18"/>
        <v>#N/A</v>
      </c>
    </row>
    <row r="22" spans="1:126" x14ac:dyDescent="0.25">
      <c r="A22" s="11"/>
      <c r="B22" s="13" t="s">
        <v>991</v>
      </c>
      <c r="C22" s="11">
        <v>-0.11849399999999999</v>
      </c>
      <c r="D22" s="11">
        <f>+[1]!FechaTR($B$2,$A22)</f>
        <v>0</v>
      </c>
      <c r="E22" s="13" t="s">
        <v>1085</v>
      </c>
      <c r="F22" s="11">
        <f>+[1]!FechaTR($B$2,$A22)</f>
        <v>0</v>
      </c>
      <c r="G22" s="11"/>
      <c r="H22" s="13" t="s">
        <v>1086</v>
      </c>
      <c r="I22" s="11">
        <v>-5.4468999999999997E-2</v>
      </c>
      <c r="J22" s="11">
        <f>+[1]!FechaTR($B$2,$A22)</f>
        <v>0</v>
      </c>
      <c r="K22" s="13" t="s">
        <v>1087</v>
      </c>
      <c r="L22" s="11">
        <v>1.0668</v>
      </c>
      <c r="M22" s="11"/>
      <c r="N22" s="13" t="s">
        <v>1088</v>
      </c>
      <c r="O22" s="11">
        <v>-8.2815E-2</v>
      </c>
      <c r="R22" t="s">
        <v>995</v>
      </c>
      <c r="S22" t="s">
        <v>973</v>
      </c>
      <c r="T22" t="e">
        <v>#N/A</v>
      </c>
      <c r="W22" s="30" t="s">
        <v>925</v>
      </c>
      <c r="X22" s="14">
        <f>[1]!FechaTR($I$1,W22)</f>
        <v>45475</v>
      </c>
      <c r="Y22" s="16">
        <f t="shared" si="0"/>
        <v>45475</v>
      </c>
      <c r="Z22" s="17" t="e">
        <f t="shared" si="10"/>
        <v>#N/A</v>
      </c>
      <c r="AC22" t="s">
        <v>995</v>
      </c>
      <c r="AD22" t="s">
        <v>1243</v>
      </c>
      <c r="AE22" t="e">
        <v>#N/A</v>
      </c>
      <c r="AH22" s="30" t="s">
        <v>925</v>
      </c>
      <c r="AI22" s="14">
        <f>[1]!FechaTR($I$1,AH22)</f>
        <v>45475</v>
      </c>
      <c r="AJ22" s="16">
        <f t="shared" si="1"/>
        <v>45475</v>
      </c>
      <c r="AK22" s="17" t="e">
        <f t="shared" si="11"/>
        <v>#N/A</v>
      </c>
      <c r="AN22" s="6"/>
      <c r="AO22" t="s">
        <v>1101</v>
      </c>
      <c r="AP22" t="s">
        <v>973</v>
      </c>
      <c r="AQ22" t="e">
        <v>#N/A</v>
      </c>
      <c r="AT22" s="30" t="s">
        <v>925</v>
      </c>
      <c r="AU22" s="14">
        <f>[1]!FechaTR($I$1,AT22)</f>
        <v>45475</v>
      </c>
      <c r="AV22" s="16">
        <f t="shared" si="2"/>
        <v>45475</v>
      </c>
      <c r="AW22" s="17" t="e">
        <f t="shared" si="12"/>
        <v>#N/A</v>
      </c>
      <c r="AZ22" t="s">
        <v>1101</v>
      </c>
      <c r="BA22" t="s">
        <v>1243</v>
      </c>
      <c r="BB22" t="e">
        <v>#N/A</v>
      </c>
      <c r="BE22" s="30" t="s">
        <v>925</v>
      </c>
      <c r="BF22" s="14">
        <f>[1]!FechaTR($I$1,BE22)</f>
        <v>45475</v>
      </c>
      <c r="BG22" s="16">
        <f t="shared" si="3"/>
        <v>45475</v>
      </c>
      <c r="BH22" s="17" t="e">
        <f t="shared" si="13"/>
        <v>#N/A</v>
      </c>
      <c r="BK22" t="s">
        <v>1102</v>
      </c>
      <c r="BL22" t="s">
        <v>973</v>
      </c>
      <c r="BM22" t="e">
        <v>#N/A</v>
      </c>
      <c r="BP22" s="30" t="s">
        <v>925</v>
      </c>
      <c r="BQ22" s="14">
        <f>[1]!FechaTR($I$1,BP22)</f>
        <v>45475</v>
      </c>
      <c r="BR22" s="16">
        <f t="shared" si="4"/>
        <v>45475</v>
      </c>
      <c r="BS22" s="17" t="e">
        <f t="shared" si="14"/>
        <v>#N/A</v>
      </c>
      <c r="BV22" t="s">
        <v>1102</v>
      </c>
      <c r="BW22" t="s">
        <v>1243</v>
      </c>
      <c r="BX22" t="e">
        <v>#N/A</v>
      </c>
      <c r="CA22" s="30" t="s">
        <v>925</v>
      </c>
      <c r="CB22" s="14">
        <f>[1]!FechaTR($I$1,CA22)</f>
        <v>45475</v>
      </c>
      <c r="CC22" s="16">
        <f t="shared" si="5"/>
        <v>45475</v>
      </c>
      <c r="CD22" s="17" t="e">
        <f t="shared" si="15"/>
        <v>#N/A</v>
      </c>
      <c r="CG22" t="s">
        <v>1103</v>
      </c>
      <c r="CH22" t="s">
        <v>973</v>
      </c>
      <c r="CI22" t="e">
        <v>#N/A</v>
      </c>
      <c r="CL22" s="30" t="s">
        <v>925</v>
      </c>
      <c r="CM22" s="14">
        <f>[1]!FechaTR($I$1,CL22)</f>
        <v>45475</v>
      </c>
      <c r="CN22" s="16">
        <f t="shared" si="6"/>
        <v>45475</v>
      </c>
      <c r="CO22" s="17" t="e">
        <f t="shared" si="16"/>
        <v>#N/A</v>
      </c>
      <c r="CR22" t="s">
        <v>1103</v>
      </c>
      <c r="CS22" t="s">
        <v>1243</v>
      </c>
      <c r="CT22" t="e">
        <v>#N/A</v>
      </c>
      <c r="CW22" s="30" t="s">
        <v>925</v>
      </c>
      <c r="CX22" s="14">
        <f>[1]!FechaTR($I$1,CW22)</f>
        <v>45475</v>
      </c>
      <c r="CY22" s="16">
        <f t="shared" si="7"/>
        <v>45475</v>
      </c>
      <c r="CZ22" s="17" t="e">
        <f t="shared" si="17"/>
        <v>#N/A</v>
      </c>
      <c r="DC22" t="s">
        <v>1104</v>
      </c>
      <c r="DD22" t="s">
        <v>973</v>
      </c>
      <c r="DE22" t="e">
        <v>#N/A</v>
      </c>
      <c r="DH22" s="30" t="s">
        <v>925</v>
      </c>
      <c r="DI22" s="14">
        <f>[1]!FechaTR($I$1,DH22)</f>
        <v>45475</v>
      </c>
      <c r="DJ22" s="16">
        <f t="shared" si="8"/>
        <v>45475</v>
      </c>
      <c r="DK22" s="17" t="e">
        <f t="shared" si="19"/>
        <v>#N/A</v>
      </c>
      <c r="DN22" t="s">
        <v>1104</v>
      </c>
      <c r="DO22" t="s">
        <v>1243</v>
      </c>
      <c r="DP22" t="e">
        <v>#N/A</v>
      </c>
      <c r="DS22" s="30" t="s">
        <v>925</v>
      </c>
      <c r="DT22" s="14">
        <f>[1]!FechaTR($I$1,DS22)</f>
        <v>45475</v>
      </c>
      <c r="DU22" s="16">
        <f t="shared" si="9"/>
        <v>45475</v>
      </c>
      <c r="DV22" s="17" t="e">
        <f t="shared" si="18"/>
        <v>#N/A</v>
      </c>
    </row>
    <row r="23" spans="1:126" x14ac:dyDescent="0.25">
      <c r="A23" s="11"/>
      <c r="B23" s="13" t="s">
        <v>992</v>
      </c>
      <c r="C23" s="11">
        <v>-0.11909499999999999</v>
      </c>
      <c r="D23" s="11">
        <f>+[1]!FechaTR($B$2,$A23)</f>
        <v>0</v>
      </c>
      <c r="E23" s="13" t="s">
        <v>1089</v>
      </c>
      <c r="F23" s="11">
        <f>+[1]!FechaTR($B$2,$A23)</f>
        <v>0</v>
      </c>
      <c r="G23" s="11"/>
      <c r="H23" s="13" t="s">
        <v>1090</v>
      </c>
      <c r="I23" s="11">
        <v>-5.3395999999999999E-2</v>
      </c>
      <c r="J23" s="11">
        <f>+[1]!FechaTR($B$2,$A23)</f>
        <v>0</v>
      </c>
      <c r="K23" s="13" t="s">
        <v>1091</v>
      </c>
      <c r="L23" s="11">
        <v>1.1646000000000001</v>
      </c>
      <c r="M23" s="11"/>
      <c r="N23" s="13" t="s">
        <v>1092</v>
      </c>
      <c r="O23" s="11">
        <v>-8.5578000000000001E-2</v>
      </c>
      <c r="R23" t="s">
        <v>996</v>
      </c>
      <c r="S23" t="s">
        <v>973</v>
      </c>
      <c r="T23" t="e">
        <v>#N/A</v>
      </c>
      <c r="W23" s="30" t="s">
        <v>926</v>
      </c>
      <c r="X23" s="14">
        <f>[1]!FechaTR($I$1,W23)</f>
        <v>45567</v>
      </c>
      <c r="Y23" s="16">
        <f t="shared" si="0"/>
        <v>45567</v>
      </c>
      <c r="Z23" s="17" t="e">
        <f t="shared" si="10"/>
        <v>#N/A</v>
      </c>
      <c r="AC23" t="s">
        <v>996</v>
      </c>
      <c r="AD23" t="s">
        <v>1243</v>
      </c>
      <c r="AE23" t="e">
        <v>#N/A</v>
      </c>
      <c r="AH23" s="30" t="s">
        <v>926</v>
      </c>
      <c r="AI23" s="14">
        <f>[1]!FechaTR($I$1,AH23)</f>
        <v>45567</v>
      </c>
      <c r="AJ23" s="16">
        <f t="shared" si="1"/>
        <v>45567</v>
      </c>
      <c r="AK23" s="17" t="e">
        <f t="shared" si="11"/>
        <v>#N/A</v>
      </c>
      <c r="AN23" s="6"/>
      <c r="AO23" t="s">
        <v>1105</v>
      </c>
      <c r="AP23" t="s">
        <v>973</v>
      </c>
      <c r="AQ23" t="e">
        <v>#N/A</v>
      </c>
      <c r="AT23" s="30" t="s">
        <v>926</v>
      </c>
      <c r="AU23" s="14">
        <f>[1]!FechaTR($I$1,AT23)</f>
        <v>45567</v>
      </c>
      <c r="AV23" s="16">
        <f t="shared" si="2"/>
        <v>45567</v>
      </c>
      <c r="AW23" s="17" t="e">
        <f t="shared" si="12"/>
        <v>#N/A</v>
      </c>
      <c r="AZ23" t="s">
        <v>1105</v>
      </c>
      <c r="BA23" t="s">
        <v>1243</v>
      </c>
      <c r="BB23" t="e">
        <v>#N/A</v>
      </c>
      <c r="BE23" s="30" t="s">
        <v>926</v>
      </c>
      <c r="BF23" s="14">
        <f>[1]!FechaTR($I$1,BE23)</f>
        <v>45567</v>
      </c>
      <c r="BG23" s="16">
        <f t="shared" si="3"/>
        <v>45567</v>
      </c>
      <c r="BH23" s="17" t="e">
        <f t="shared" si="13"/>
        <v>#N/A</v>
      </c>
      <c r="BK23" t="s">
        <v>1106</v>
      </c>
      <c r="BL23" t="s">
        <v>973</v>
      </c>
      <c r="BM23" t="e">
        <v>#N/A</v>
      </c>
      <c r="BP23" s="30" t="s">
        <v>926</v>
      </c>
      <c r="BQ23" s="14">
        <f>[1]!FechaTR($I$1,BP23)</f>
        <v>45567</v>
      </c>
      <c r="BR23" s="16">
        <f t="shared" si="4"/>
        <v>45567</v>
      </c>
      <c r="BS23" s="17" t="e">
        <f t="shared" si="14"/>
        <v>#N/A</v>
      </c>
      <c r="BV23" t="s">
        <v>1106</v>
      </c>
      <c r="BW23" t="s">
        <v>1243</v>
      </c>
      <c r="BX23" t="e">
        <v>#N/A</v>
      </c>
      <c r="CA23" s="30" t="s">
        <v>926</v>
      </c>
      <c r="CB23" s="14">
        <f>[1]!FechaTR($I$1,CA23)</f>
        <v>45567</v>
      </c>
      <c r="CC23" s="16">
        <f t="shared" si="5"/>
        <v>45567</v>
      </c>
      <c r="CD23" s="17" t="e">
        <f t="shared" si="15"/>
        <v>#N/A</v>
      </c>
      <c r="CG23" t="s">
        <v>1107</v>
      </c>
      <c r="CH23" t="s">
        <v>973</v>
      </c>
      <c r="CI23" t="e">
        <v>#N/A</v>
      </c>
      <c r="CL23" s="30" t="s">
        <v>926</v>
      </c>
      <c r="CM23" s="14">
        <f>[1]!FechaTR($I$1,CL23)</f>
        <v>45567</v>
      </c>
      <c r="CN23" s="16">
        <f t="shared" si="6"/>
        <v>45567</v>
      </c>
      <c r="CO23" s="17" t="e">
        <f t="shared" si="16"/>
        <v>#N/A</v>
      </c>
      <c r="CR23" t="s">
        <v>1107</v>
      </c>
      <c r="CS23" t="s">
        <v>1243</v>
      </c>
      <c r="CT23" t="e">
        <v>#N/A</v>
      </c>
      <c r="CW23" s="30" t="s">
        <v>926</v>
      </c>
      <c r="CX23" s="14">
        <f>[1]!FechaTR($I$1,CW23)</f>
        <v>45567</v>
      </c>
      <c r="CY23" s="16">
        <f t="shared" si="7"/>
        <v>45567</v>
      </c>
      <c r="CZ23" s="17" t="e">
        <f t="shared" si="17"/>
        <v>#N/A</v>
      </c>
      <c r="DC23" t="s">
        <v>1108</v>
      </c>
      <c r="DD23" t="s">
        <v>973</v>
      </c>
      <c r="DE23" t="e">
        <v>#N/A</v>
      </c>
      <c r="DH23" s="30" t="s">
        <v>926</v>
      </c>
      <c r="DI23" s="14">
        <f>[1]!FechaTR($I$1,DH23)</f>
        <v>45567</v>
      </c>
      <c r="DJ23" s="16">
        <f t="shared" si="8"/>
        <v>45567</v>
      </c>
      <c r="DK23" s="17" t="e">
        <f t="shared" si="19"/>
        <v>#N/A</v>
      </c>
      <c r="DN23" t="s">
        <v>1108</v>
      </c>
      <c r="DO23" t="s">
        <v>1243</v>
      </c>
      <c r="DP23" t="e">
        <v>#N/A</v>
      </c>
      <c r="DS23" s="30" t="s">
        <v>926</v>
      </c>
      <c r="DT23" s="14">
        <f>[1]!FechaTR($I$1,DS23)</f>
        <v>45567</v>
      </c>
      <c r="DU23" s="16">
        <f t="shared" si="9"/>
        <v>45567</v>
      </c>
      <c r="DV23" s="17" t="e">
        <f t="shared" si="18"/>
        <v>#N/A</v>
      </c>
    </row>
    <row r="24" spans="1:126" x14ac:dyDescent="0.25">
      <c r="A24" s="11"/>
      <c r="B24" s="13" t="s">
        <v>993</v>
      </c>
      <c r="C24" s="11">
        <v>-0.11940999999999999</v>
      </c>
      <c r="D24" s="11">
        <f>+[1]!FechaTR($B$2,$A24)</f>
        <v>0</v>
      </c>
      <c r="E24" s="13" t="s">
        <v>1093</v>
      </c>
      <c r="F24" s="11">
        <f>+[1]!FechaTR($B$2,$A24)</f>
        <v>0</v>
      </c>
      <c r="G24" s="11"/>
      <c r="H24" s="13" t="s">
        <v>1094</v>
      </c>
      <c r="I24" s="11">
        <v>-5.2277999999999998E-2</v>
      </c>
      <c r="J24" s="11">
        <f>+[1]!FechaTR($B$2,$A24)</f>
        <v>0</v>
      </c>
      <c r="K24" s="13" t="s">
        <v>1095</v>
      </c>
      <c r="L24" s="11">
        <v>1.2591000000000001</v>
      </c>
      <c r="M24" s="11"/>
      <c r="N24" s="13" t="s">
        <v>1096</v>
      </c>
      <c r="O24" s="11">
        <v>-8.7861999999999996E-2</v>
      </c>
      <c r="R24" t="s">
        <v>997</v>
      </c>
      <c r="S24" t="s">
        <v>973</v>
      </c>
      <c r="T24" t="e">
        <v>#N/A</v>
      </c>
      <c r="W24" s="30" t="s">
        <v>927</v>
      </c>
      <c r="X24" s="14">
        <f>[1]!FechaTR($I$1,W24)</f>
        <v>45659</v>
      </c>
      <c r="Y24" s="16">
        <f t="shared" si="0"/>
        <v>45659</v>
      </c>
      <c r="Z24" s="17" t="e">
        <f t="shared" si="10"/>
        <v>#N/A</v>
      </c>
      <c r="AC24" t="s">
        <v>997</v>
      </c>
      <c r="AD24" t="s">
        <v>1243</v>
      </c>
      <c r="AE24" t="e">
        <v>#N/A</v>
      </c>
      <c r="AH24" s="30" t="s">
        <v>927</v>
      </c>
      <c r="AI24" s="14">
        <f>[1]!FechaTR($I$1,AH24)</f>
        <v>45659</v>
      </c>
      <c r="AJ24" s="16">
        <f t="shared" si="1"/>
        <v>45659</v>
      </c>
      <c r="AK24" s="17" t="e">
        <f t="shared" si="11"/>
        <v>#N/A</v>
      </c>
      <c r="AN24" s="6"/>
      <c r="AO24" t="s">
        <v>1109</v>
      </c>
      <c r="AP24" t="s">
        <v>973</v>
      </c>
      <c r="AQ24" t="e">
        <v>#N/A</v>
      </c>
      <c r="AT24" s="30" t="s">
        <v>927</v>
      </c>
      <c r="AU24" s="14">
        <f>[1]!FechaTR($I$1,AT24)</f>
        <v>45659</v>
      </c>
      <c r="AV24" s="16">
        <f t="shared" si="2"/>
        <v>45659</v>
      </c>
      <c r="AW24" s="17" t="e">
        <f t="shared" si="12"/>
        <v>#N/A</v>
      </c>
      <c r="AZ24" t="s">
        <v>1109</v>
      </c>
      <c r="BA24" t="s">
        <v>1243</v>
      </c>
      <c r="BB24" t="e">
        <v>#N/A</v>
      </c>
      <c r="BE24" s="30" t="s">
        <v>927</v>
      </c>
      <c r="BF24" s="14">
        <f>[1]!FechaTR($I$1,BE24)</f>
        <v>45659</v>
      </c>
      <c r="BG24" s="16">
        <f t="shared" si="3"/>
        <v>45659</v>
      </c>
      <c r="BH24" s="17" t="e">
        <f t="shared" si="13"/>
        <v>#N/A</v>
      </c>
      <c r="BK24" t="s">
        <v>1110</v>
      </c>
      <c r="BL24" t="s">
        <v>973</v>
      </c>
      <c r="BM24" t="e">
        <v>#N/A</v>
      </c>
      <c r="BP24" s="30" t="s">
        <v>927</v>
      </c>
      <c r="BQ24" s="14">
        <f>[1]!FechaTR($I$1,BP24)</f>
        <v>45659</v>
      </c>
      <c r="BR24" s="16">
        <f t="shared" si="4"/>
        <v>45659</v>
      </c>
      <c r="BS24" s="17" t="e">
        <f t="shared" si="14"/>
        <v>#N/A</v>
      </c>
      <c r="BV24" t="s">
        <v>1110</v>
      </c>
      <c r="BW24" t="s">
        <v>1243</v>
      </c>
      <c r="BX24" t="e">
        <v>#N/A</v>
      </c>
      <c r="CA24" s="30" t="s">
        <v>927</v>
      </c>
      <c r="CB24" s="14">
        <f>[1]!FechaTR($I$1,CA24)</f>
        <v>45659</v>
      </c>
      <c r="CC24" s="16">
        <f t="shared" si="5"/>
        <v>45659</v>
      </c>
      <c r="CD24" s="17" t="e">
        <f t="shared" si="15"/>
        <v>#N/A</v>
      </c>
      <c r="CG24" t="s">
        <v>1111</v>
      </c>
      <c r="CH24" t="s">
        <v>973</v>
      </c>
      <c r="CI24" t="e">
        <v>#N/A</v>
      </c>
      <c r="CL24" s="30" t="s">
        <v>927</v>
      </c>
      <c r="CM24" s="14">
        <f>[1]!FechaTR($I$1,CL24)</f>
        <v>45659</v>
      </c>
      <c r="CN24" s="16">
        <f t="shared" si="6"/>
        <v>45659</v>
      </c>
      <c r="CO24" s="17" t="e">
        <f t="shared" si="16"/>
        <v>#N/A</v>
      </c>
      <c r="CR24" t="s">
        <v>1111</v>
      </c>
      <c r="CS24" t="s">
        <v>1243</v>
      </c>
      <c r="CT24" t="e">
        <v>#N/A</v>
      </c>
      <c r="CW24" s="30" t="s">
        <v>927</v>
      </c>
      <c r="CX24" s="14">
        <f>[1]!FechaTR($I$1,CW24)</f>
        <v>45659</v>
      </c>
      <c r="CY24" s="16">
        <f t="shared" si="7"/>
        <v>45659</v>
      </c>
      <c r="CZ24" s="17" t="e">
        <f t="shared" si="17"/>
        <v>#N/A</v>
      </c>
      <c r="DC24" t="s">
        <v>1112</v>
      </c>
      <c r="DD24" t="s">
        <v>973</v>
      </c>
      <c r="DE24" t="e">
        <v>#N/A</v>
      </c>
      <c r="DH24" s="30" t="s">
        <v>927</v>
      </c>
      <c r="DI24" s="14">
        <f>[1]!FechaTR($I$1,DH24)</f>
        <v>45659</v>
      </c>
      <c r="DJ24" s="16">
        <f t="shared" si="8"/>
        <v>45659</v>
      </c>
      <c r="DK24" s="17" t="e">
        <f t="shared" si="19"/>
        <v>#N/A</v>
      </c>
      <c r="DN24" t="s">
        <v>1112</v>
      </c>
      <c r="DO24" t="s">
        <v>1243</v>
      </c>
      <c r="DP24" t="e">
        <v>#N/A</v>
      </c>
      <c r="DS24" s="30" t="s">
        <v>927</v>
      </c>
      <c r="DT24" s="14">
        <f>[1]!FechaTR($I$1,DS24)</f>
        <v>45659</v>
      </c>
      <c r="DU24" s="16">
        <f t="shared" si="9"/>
        <v>45659</v>
      </c>
      <c r="DV24" s="17" t="e">
        <f t="shared" si="18"/>
        <v>#N/A</v>
      </c>
    </row>
    <row r="25" spans="1:126" x14ac:dyDescent="0.25">
      <c r="A25" s="11"/>
      <c r="B25" s="13" t="s">
        <v>994</v>
      </c>
      <c r="C25" s="11">
        <v>-0.11971899999999999</v>
      </c>
      <c r="D25" s="11">
        <f>+[1]!FechaTR($B$2,$A25)</f>
        <v>0</v>
      </c>
      <c r="E25" s="13" t="s">
        <v>1097</v>
      </c>
      <c r="F25" s="11">
        <f>+[1]!FechaTR($B$2,$A25)</f>
        <v>0</v>
      </c>
      <c r="G25" s="11"/>
      <c r="H25" s="13" t="s">
        <v>1098</v>
      </c>
      <c r="I25" s="11">
        <v>-5.1386000000000001E-2</v>
      </c>
      <c r="J25" s="11">
        <f>+[1]!FechaTR($B$2,$A25)</f>
        <v>0</v>
      </c>
      <c r="K25" s="13" t="s">
        <v>1099</v>
      </c>
      <c r="L25" s="11">
        <v>1.3498000000000001</v>
      </c>
      <c r="M25" s="11"/>
      <c r="N25" s="13" t="s">
        <v>1100</v>
      </c>
      <c r="O25" s="11">
        <v>-8.9688999999999991E-2</v>
      </c>
      <c r="R25" t="s">
        <v>998</v>
      </c>
      <c r="S25" t="s">
        <v>973</v>
      </c>
      <c r="T25" t="e">
        <v>#N/A</v>
      </c>
      <c r="W25" s="30" t="s">
        <v>928</v>
      </c>
      <c r="X25" s="14">
        <f>[1]!FechaTR($I$1,W25)</f>
        <v>45749</v>
      </c>
      <c r="Y25" s="136">
        <f t="shared" si="0"/>
        <v>45749</v>
      </c>
      <c r="Z25" s="17" t="e">
        <f t="shared" si="10"/>
        <v>#N/A</v>
      </c>
      <c r="AC25" t="s">
        <v>998</v>
      </c>
      <c r="AD25" t="s">
        <v>1243</v>
      </c>
      <c r="AE25" t="e">
        <v>#N/A</v>
      </c>
      <c r="AH25" s="30" t="s">
        <v>928</v>
      </c>
      <c r="AI25" s="14">
        <f>[1]!FechaTR($I$1,AH25)</f>
        <v>45749</v>
      </c>
      <c r="AJ25" s="16">
        <f t="shared" si="1"/>
        <v>45749</v>
      </c>
      <c r="AK25" s="17" t="e">
        <f t="shared" si="11"/>
        <v>#N/A</v>
      </c>
      <c r="AN25" s="6"/>
      <c r="AO25" t="s">
        <v>1113</v>
      </c>
      <c r="AP25" t="s">
        <v>973</v>
      </c>
      <c r="AQ25" t="e">
        <v>#N/A</v>
      </c>
      <c r="AT25" s="30" t="s">
        <v>928</v>
      </c>
      <c r="AU25" s="14">
        <f>[1]!FechaTR($I$1,AT25)</f>
        <v>45749</v>
      </c>
      <c r="AV25" s="16">
        <f t="shared" si="2"/>
        <v>45749</v>
      </c>
      <c r="AW25" s="17" t="e">
        <f t="shared" si="12"/>
        <v>#N/A</v>
      </c>
      <c r="AZ25" t="s">
        <v>1113</v>
      </c>
      <c r="BA25" t="s">
        <v>1243</v>
      </c>
      <c r="BB25" t="e">
        <v>#N/A</v>
      </c>
      <c r="BE25" s="30" t="s">
        <v>928</v>
      </c>
      <c r="BF25" s="14">
        <f>[1]!FechaTR($I$1,BE25)</f>
        <v>45749</v>
      </c>
      <c r="BG25" s="16">
        <f t="shared" si="3"/>
        <v>45749</v>
      </c>
      <c r="BH25" s="17" t="e">
        <f t="shared" si="13"/>
        <v>#N/A</v>
      </c>
      <c r="BK25" t="s">
        <v>1114</v>
      </c>
      <c r="BL25" t="s">
        <v>973</v>
      </c>
      <c r="BM25" t="e">
        <v>#N/A</v>
      </c>
      <c r="BP25" s="30" t="s">
        <v>928</v>
      </c>
      <c r="BQ25" s="14">
        <f>[1]!FechaTR($I$1,BP25)</f>
        <v>45749</v>
      </c>
      <c r="BR25" s="16">
        <f t="shared" si="4"/>
        <v>45749</v>
      </c>
      <c r="BS25" s="17" t="e">
        <f t="shared" si="14"/>
        <v>#N/A</v>
      </c>
      <c r="BV25" t="s">
        <v>1114</v>
      </c>
      <c r="BW25" t="s">
        <v>1243</v>
      </c>
      <c r="BX25" t="e">
        <v>#N/A</v>
      </c>
      <c r="CA25" s="30" t="s">
        <v>928</v>
      </c>
      <c r="CB25" s="14">
        <f>[1]!FechaTR($I$1,CA25)</f>
        <v>45749</v>
      </c>
      <c r="CC25" s="16">
        <f t="shared" si="5"/>
        <v>45749</v>
      </c>
      <c r="CD25" s="17" t="e">
        <f t="shared" si="15"/>
        <v>#N/A</v>
      </c>
      <c r="CG25" t="s">
        <v>1115</v>
      </c>
      <c r="CH25" t="s">
        <v>973</v>
      </c>
      <c r="CI25" t="e">
        <v>#N/A</v>
      </c>
      <c r="CL25" s="30" t="s">
        <v>928</v>
      </c>
      <c r="CM25" s="14">
        <f>[1]!FechaTR($I$1,CL25)</f>
        <v>45749</v>
      </c>
      <c r="CN25" s="16">
        <f t="shared" si="6"/>
        <v>45749</v>
      </c>
      <c r="CO25" s="17" t="e">
        <f t="shared" si="16"/>
        <v>#N/A</v>
      </c>
      <c r="CR25" t="s">
        <v>1115</v>
      </c>
      <c r="CS25" t="s">
        <v>1243</v>
      </c>
      <c r="CT25" t="e">
        <v>#N/A</v>
      </c>
      <c r="CW25" s="30" t="s">
        <v>928</v>
      </c>
      <c r="CX25" s="14">
        <f>[1]!FechaTR($I$1,CW25)</f>
        <v>45749</v>
      </c>
      <c r="CY25" s="16">
        <f t="shared" si="7"/>
        <v>45749</v>
      </c>
      <c r="CZ25" s="17" t="e">
        <f t="shared" si="17"/>
        <v>#N/A</v>
      </c>
      <c r="DC25" t="s">
        <v>1116</v>
      </c>
      <c r="DD25" t="s">
        <v>973</v>
      </c>
      <c r="DE25" t="e">
        <v>#N/A</v>
      </c>
      <c r="DH25" s="30" t="s">
        <v>928</v>
      </c>
      <c r="DI25" s="14">
        <f>[1]!FechaTR($I$1,DH25)</f>
        <v>45749</v>
      </c>
      <c r="DJ25" s="16">
        <f t="shared" si="8"/>
        <v>45749</v>
      </c>
      <c r="DK25" s="17" t="e">
        <f t="shared" si="19"/>
        <v>#N/A</v>
      </c>
      <c r="DN25" t="s">
        <v>1116</v>
      </c>
      <c r="DO25" t="s">
        <v>1243</v>
      </c>
      <c r="DP25" t="e">
        <v>#N/A</v>
      </c>
      <c r="DS25" s="30" t="s">
        <v>928</v>
      </c>
      <c r="DT25" s="14">
        <f>[1]!FechaTR($I$1,DS25)</f>
        <v>45749</v>
      </c>
      <c r="DU25" s="16">
        <f t="shared" si="9"/>
        <v>45749</v>
      </c>
      <c r="DV25" s="17" t="e">
        <f t="shared" si="18"/>
        <v>#N/A</v>
      </c>
    </row>
    <row r="26" spans="1:126" x14ac:dyDescent="0.25">
      <c r="A26" s="11"/>
      <c r="B26" s="13" t="s">
        <v>995</v>
      </c>
      <c r="C26" s="11">
        <v>-0.12025</v>
      </c>
      <c r="D26" s="11">
        <f>+[1]!FechaTR($B$2,$A26)</f>
        <v>0</v>
      </c>
      <c r="E26" s="13" t="s">
        <v>1101</v>
      </c>
      <c r="F26" s="11">
        <f>+[1]!FechaTR($B$2,$A26)</f>
        <v>0</v>
      </c>
      <c r="G26" s="11"/>
      <c r="H26" s="13" t="s">
        <v>1102</v>
      </c>
      <c r="I26" s="11">
        <v>-5.0776999999999996E-2</v>
      </c>
      <c r="J26" s="11">
        <f>+[1]!FechaTR($B$2,$A26)</f>
        <v>0</v>
      </c>
      <c r="K26" s="13" t="s">
        <v>1103</v>
      </c>
      <c r="L26" s="11">
        <v>1.4389000000000001</v>
      </c>
      <c r="M26" s="11"/>
      <c r="N26" s="13" t="s">
        <v>1104</v>
      </c>
      <c r="O26" s="11">
        <v>-9.1031000000000001E-2</v>
      </c>
      <c r="R26" t="s">
        <v>999</v>
      </c>
      <c r="S26" t="s">
        <v>973</v>
      </c>
      <c r="T26" t="e">
        <v>#N/A</v>
      </c>
      <c r="W26" s="30" t="s">
        <v>929</v>
      </c>
      <c r="X26" s="14">
        <f>[1]!FechaTR($I$1,W26)</f>
        <v>45840</v>
      </c>
      <c r="Y26" s="16">
        <f t="shared" si="0"/>
        <v>45840</v>
      </c>
      <c r="Z26" s="17" t="e">
        <f t="shared" si="10"/>
        <v>#N/A</v>
      </c>
      <c r="AC26" t="s">
        <v>999</v>
      </c>
      <c r="AD26" t="s">
        <v>1243</v>
      </c>
      <c r="AE26" t="e">
        <v>#N/A</v>
      </c>
      <c r="AH26" s="30" t="s">
        <v>929</v>
      </c>
      <c r="AI26" s="14">
        <f>[1]!FechaTR($I$1,AH26)</f>
        <v>45840</v>
      </c>
      <c r="AJ26" s="16">
        <f t="shared" si="1"/>
        <v>45840</v>
      </c>
      <c r="AK26" s="17" t="e">
        <f t="shared" si="11"/>
        <v>#N/A</v>
      </c>
      <c r="AN26" s="6"/>
      <c r="AO26" t="s">
        <v>1117</v>
      </c>
      <c r="AP26" t="s">
        <v>973</v>
      </c>
      <c r="AQ26" t="e">
        <v>#N/A</v>
      </c>
      <c r="AT26" s="30" t="s">
        <v>929</v>
      </c>
      <c r="AU26" s="14">
        <f>[1]!FechaTR($I$1,AT26)</f>
        <v>45840</v>
      </c>
      <c r="AV26" s="16">
        <f t="shared" si="2"/>
        <v>45840</v>
      </c>
      <c r="AW26" s="17" t="e">
        <f t="shared" si="12"/>
        <v>#N/A</v>
      </c>
      <c r="AZ26" t="s">
        <v>1117</v>
      </c>
      <c r="BA26" t="s">
        <v>1243</v>
      </c>
      <c r="BB26" t="e">
        <v>#N/A</v>
      </c>
      <c r="BE26" s="30" t="s">
        <v>929</v>
      </c>
      <c r="BF26" s="14">
        <f>[1]!FechaTR($I$1,BE26)</f>
        <v>45840</v>
      </c>
      <c r="BG26" s="16">
        <f t="shared" si="3"/>
        <v>45840</v>
      </c>
      <c r="BH26" s="17" t="e">
        <f t="shared" si="13"/>
        <v>#N/A</v>
      </c>
      <c r="BK26" t="s">
        <v>1118</v>
      </c>
      <c r="BL26" t="s">
        <v>973</v>
      </c>
      <c r="BM26" t="e">
        <v>#N/A</v>
      </c>
      <c r="BP26" s="30" t="s">
        <v>929</v>
      </c>
      <c r="BQ26" s="14">
        <f>[1]!FechaTR($I$1,BP26)</f>
        <v>45840</v>
      </c>
      <c r="BR26" s="16">
        <f t="shared" si="4"/>
        <v>45840</v>
      </c>
      <c r="BS26" s="17" t="e">
        <f t="shared" si="14"/>
        <v>#N/A</v>
      </c>
      <c r="BV26" t="s">
        <v>1118</v>
      </c>
      <c r="BW26" t="s">
        <v>1243</v>
      </c>
      <c r="BX26" t="e">
        <v>#N/A</v>
      </c>
      <c r="CA26" s="30" t="s">
        <v>929</v>
      </c>
      <c r="CB26" s="14">
        <f>[1]!FechaTR($I$1,CA26)</f>
        <v>45840</v>
      </c>
      <c r="CC26" s="16">
        <f t="shared" si="5"/>
        <v>45840</v>
      </c>
      <c r="CD26" s="17" t="e">
        <f t="shared" si="15"/>
        <v>#N/A</v>
      </c>
      <c r="CG26" t="s">
        <v>1119</v>
      </c>
      <c r="CH26" t="s">
        <v>973</v>
      </c>
      <c r="CI26" t="e">
        <v>#N/A</v>
      </c>
      <c r="CL26" s="30" t="s">
        <v>929</v>
      </c>
      <c r="CM26" s="14">
        <f>[1]!FechaTR($I$1,CL26)</f>
        <v>45840</v>
      </c>
      <c r="CN26" s="16">
        <f t="shared" si="6"/>
        <v>45840</v>
      </c>
      <c r="CO26" s="17" t="e">
        <f t="shared" si="16"/>
        <v>#N/A</v>
      </c>
      <c r="CR26" t="s">
        <v>1119</v>
      </c>
      <c r="CS26" t="s">
        <v>1243</v>
      </c>
      <c r="CT26" t="e">
        <v>#N/A</v>
      </c>
      <c r="CW26" s="30" t="s">
        <v>929</v>
      </c>
      <c r="CX26" s="14">
        <f>[1]!FechaTR($I$1,CW26)</f>
        <v>45840</v>
      </c>
      <c r="CY26" s="16">
        <f t="shared" si="7"/>
        <v>45840</v>
      </c>
      <c r="CZ26" s="17" t="e">
        <f t="shared" si="17"/>
        <v>#N/A</v>
      </c>
      <c r="DC26" t="s">
        <v>1120</v>
      </c>
      <c r="DD26" t="s">
        <v>973</v>
      </c>
      <c r="DE26" t="e">
        <v>#N/A</v>
      </c>
      <c r="DH26" s="30" t="s">
        <v>929</v>
      </c>
      <c r="DI26" s="14">
        <f>[1]!FechaTR($I$1,DH26)</f>
        <v>45840</v>
      </c>
      <c r="DJ26" s="16">
        <f t="shared" si="8"/>
        <v>45840</v>
      </c>
      <c r="DK26" s="17" t="e">
        <f t="shared" si="19"/>
        <v>#N/A</v>
      </c>
      <c r="DN26" t="s">
        <v>1120</v>
      </c>
      <c r="DO26" t="s">
        <v>1243</v>
      </c>
      <c r="DP26" t="e">
        <v>#N/A</v>
      </c>
      <c r="DS26" s="30" t="s">
        <v>929</v>
      </c>
      <c r="DT26" s="14">
        <f>[1]!FechaTR($I$1,DS26)</f>
        <v>45840</v>
      </c>
      <c r="DU26" s="16">
        <f t="shared" si="9"/>
        <v>45840</v>
      </c>
      <c r="DV26" s="17" t="e">
        <f t="shared" si="18"/>
        <v>#N/A</v>
      </c>
    </row>
    <row r="27" spans="1:126" x14ac:dyDescent="0.25">
      <c r="A27" s="11"/>
      <c r="B27" s="13" t="s">
        <v>996</v>
      </c>
      <c r="C27" s="11">
        <v>-0.12055099999999999</v>
      </c>
      <c r="D27" s="11">
        <f>+[1]!FechaTR($B$2,$A27)</f>
        <v>0</v>
      </c>
      <c r="E27" s="13" t="s">
        <v>1105</v>
      </c>
      <c r="F27" s="11">
        <f>+[1]!FechaTR($B$2,$A27)</f>
        <v>0</v>
      </c>
      <c r="G27" s="11"/>
      <c r="H27" s="13" t="s">
        <v>1106</v>
      </c>
      <c r="I27" s="11">
        <v>-5.0084999999999998E-2</v>
      </c>
      <c r="J27" s="11">
        <f>+[1]!FechaTR($B$2,$A27)</f>
        <v>0</v>
      </c>
      <c r="K27" s="13" t="s">
        <v>1107</v>
      </c>
      <c r="L27" s="11">
        <v>1.5349000000000002</v>
      </c>
      <c r="M27" s="11"/>
      <c r="N27" s="13" t="s">
        <v>1108</v>
      </c>
      <c r="O27" s="11">
        <v>-9.1719999999999996E-2</v>
      </c>
      <c r="R27" t="s">
        <v>1000</v>
      </c>
      <c r="S27" t="s">
        <v>973</v>
      </c>
      <c r="T27" t="e">
        <v>#N/A</v>
      </c>
      <c r="W27" s="30" t="s">
        <v>930</v>
      </c>
      <c r="X27" s="14">
        <f>[1]!FechaTR($I$1,W27)</f>
        <v>45932</v>
      </c>
      <c r="Y27" s="16">
        <f t="shared" si="0"/>
        <v>45932</v>
      </c>
      <c r="Z27" s="17" t="e">
        <f t="shared" si="10"/>
        <v>#N/A</v>
      </c>
      <c r="AC27" t="s">
        <v>1000</v>
      </c>
      <c r="AD27" t="s">
        <v>1243</v>
      </c>
      <c r="AE27" t="e">
        <v>#N/A</v>
      </c>
      <c r="AH27" s="30" t="s">
        <v>930</v>
      </c>
      <c r="AI27" s="14">
        <f>[1]!FechaTR($I$1,AH27)</f>
        <v>45932</v>
      </c>
      <c r="AJ27" s="16">
        <f t="shared" si="1"/>
        <v>45932</v>
      </c>
      <c r="AK27" s="17" t="e">
        <f t="shared" si="11"/>
        <v>#N/A</v>
      </c>
      <c r="AN27" s="6"/>
      <c r="AO27" t="s">
        <v>1121</v>
      </c>
      <c r="AP27" t="s">
        <v>973</v>
      </c>
      <c r="AQ27" t="e">
        <v>#N/A</v>
      </c>
      <c r="AT27" s="30" t="s">
        <v>930</v>
      </c>
      <c r="AU27" s="14">
        <f>[1]!FechaTR($I$1,AT27)</f>
        <v>45932</v>
      </c>
      <c r="AV27" s="16">
        <f t="shared" si="2"/>
        <v>45932</v>
      </c>
      <c r="AW27" s="17" t="e">
        <f t="shared" si="12"/>
        <v>#N/A</v>
      </c>
      <c r="AZ27" t="s">
        <v>1121</v>
      </c>
      <c r="BA27" t="s">
        <v>1243</v>
      </c>
      <c r="BB27" t="e">
        <v>#N/A</v>
      </c>
      <c r="BE27" s="30" t="s">
        <v>930</v>
      </c>
      <c r="BF27" s="14">
        <f>[1]!FechaTR($I$1,BE27)</f>
        <v>45932</v>
      </c>
      <c r="BG27" s="16">
        <f t="shared" si="3"/>
        <v>45932</v>
      </c>
      <c r="BH27" s="17" t="e">
        <f t="shared" si="13"/>
        <v>#N/A</v>
      </c>
      <c r="BK27" t="s">
        <v>1122</v>
      </c>
      <c r="BL27" t="s">
        <v>973</v>
      </c>
      <c r="BM27" t="e">
        <v>#N/A</v>
      </c>
      <c r="BP27" s="30" t="s">
        <v>930</v>
      </c>
      <c r="BQ27" s="14">
        <f>[1]!FechaTR($I$1,BP27)</f>
        <v>45932</v>
      </c>
      <c r="BR27" s="16">
        <f t="shared" si="4"/>
        <v>45932</v>
      </c>
      <c r="BS27" s="17" t="e">
        <f t="shared" si="14"/>
        <v>#N/A</v>
      </c>
      <c r="BV27" t="s">
        <v>1122</v>
      </c>
      <c r="BW27" t="s">
        <v>1243</v>
      </c>
      <c r="BX27" t="e">
        <v>#N/A</v>
      </c>
      <c r="CA27" s="30" t="s">
        <v>930</v>
      </c>
      <c r="CB27" s="14">
        <f>[1]!FechaTR($I$1,CA27)</f>
        <v>45932</v>
      </c>
      <c r="CC27" s="16">
        <f t="shared" si="5"/>
        <v>45932</v>
      </c>
      <c r="CD27" s="17" t="e">
        <f t="shared" si="15"/>
        <v>#N/A</v>
      </c>
      <c r="CG27" t="s">
        <v>1123</v>
      </c>
      <c r="CH27" t="s">
        <v>973</v>
      </c>
      <c r="CI27" t="e">
        <v>#N/A</v>
      </c>
      <c r="CL27" s="30" t="s">
        <v>930</v>
      </c>
      <c r="CM27" s="14">
        <f>[1]!FechaTR($I$1,CL27)</f>
        <v>45932</v>
      </c>
      <c r="CN27" s="16">
        <f t="shared" si="6"/>
        <v>45932</v>
      </c>
      <c r="CO27" s="17" t="e">
        <f t="shared" si="16"/>
        <v>#N/A</v>
      </c>
      <c r="CR27" t="s">
        <v>1123</v>
      </c>
      <c r="CS27" t="s">
        <v>1243</v>
      </c>
      <c r="CT27" t="e">
        <v>#N/A</v>
      </c>
      <c r="CW27" s="30" t="s">
        <v>930</v>
      </c>
      <c r="CX27" s="14">
        <f>[1]!FechaTR($I$1,CW27)</f>
        <v>45932</v>
      </c>
      <c r="CY27" s="16">
        <f t="shared" si="7"/>
        <v>45932</v>
      </c>
      <c r="CZ27" s="17" t="e">
        <f t="shared" si="17"/>
        <v>#N/A</v>
      </c>
      <c r="DC27" t="s">
        <v>1124</v>
      </c>
      <c r="DD27" t="s">
        <v>973</v>
      </c>
      <c r="DE27" t="e">
        <v>#N/A</v>
      </c>
      <c r="DH27" s="30" t="s">
        <v>930</v>
      </c>
      <c r="DI27" s="14">
        <f>[1]!FechaTR($I$1,DH27)</f>
        <v>45932</v>
      </c>
      <c r="DJ27" s="16">
        <f t="shared" si="8"/>
        <v>45932</v>
      </c>
      <c r="DK27" s="17" t="e">
        <f t="shared" si="19"/>
        <v>#N/A</v>
      </c>
      <c r="DN27" t="s">
        <v>1124</v>
      </c>
      <c r="DO27" t="s">
        <v>1243</v>
      </c>
      <c r="DP27" t="e">
        <v>#N/A</v>
      </c>
      <c r="DS27" s="30" t="s">
        <v>930</v>
      </c>
      <c r="DT27" s="14">
        <f>[1]!FechaTR($I$1,DS27)</f>
        <v>45932</v>
      </c>
      <c r="DU27" s="16">
        <f t="shared" si="9"/>
        <v>45932</v>
      </c>
      <c r="DV27" s="17" t="e">
        <f t="shared" si="18"/>
        <v>#N/A</v>
      </c>
    </row>
    <row r="28" spans="1:126" x14ac:dyDescent="0.25">
      <c r="A28" s="11"/>
      <c r="B28" s="13" t="s">
        <v>997</v>
      </c>
      <c r="C28" s="11">
        <v>-0.12046799999999999</v>
      </c>
      <c r="D28" s="11">
        <f>+[1]!FechaTR($B$2,$A28)</f>
        <v>0</v>
      </c>
      <c r="E28" s="13" t="s">
        <v>1109</v>
      </c>
      <c r="F28" s="11">
        <f>+[1]!FechaTR($B$2,$A28)</f>
        <v>0</v>
      </c>
      <c r="G28" s="11"/>
      <c r="H28" s="13" t="s">
        <v>1110</v>
      </c>
      <c r="I28" s="11">
        <v>-4.9103999999999995E-2</v>
      </c>
      <c r="J28" s="11">
        <f>+[1]!FechaTR($B$2,$A28)</f>
        <v>0</v>
      </c>
      <c r="K28" s="13" t="s">
        <v>1111</v>
      </c>
      <c r="L28" s="11">
        <v>1.6237000000000001</v>
      </c>
      <c r="M28" s="11"/>
      <c r="N28" s="13" t="s">
        <v>1112</v>
      </c>
      <c r="O28" s="11">
        <v>-9.1738E-2</v>
      </c>
      <c r="R28" t="s">
        <v>1001</v>
      </c>
      <c r="S28" t="s">
        <v>973</v>
      </c>
      <c r="T28" t="e">
        <v>#N/A</v>
      </c>
      <c r="W28" s="30" t="s">
        <v>931</v>
      </c>
      <c r="X28" s="14">
        <f>[1]!FechaTR($I$1,W28)</f>
        <v>46024</v>
      </c>
      <c r="Y28" s="16">
        <f t="shared" si="0"/>
        <v>46024</v>
      </c>
      <c r="Z28" s="17" t="e">
        <f t="shared" si="10"/>
        <v>#N/A</v>
      </c>
      <c r="AC28" t="s">
        <v>1001</v>
      </c>
      <c r="AD28" t="s">
        <v>1243</v>
      </c>
      <c r="AE28" t="e">
        <v>#N/A</v>
      </c>
      <c r="AH28" s="30" t="s">
        <v>931</v>
      </c>
      <c r="AI28" s="14">
        <f>[1]!FechaTR($I$1,AH28)</f>
        <v>46024</v>
      </c>
      <c r="AJ28" s="16">
        <f t="shared" si="1"/>
        <v>46024</v>
      </c>
      <c r="AK28" s="17" t="e">
        <f t="shared" si="11"/>
        <v>#N/A</v>
      </c>
      <c r="AN28" s="6"/>
      <c r="AO28" t="s">
        <v>1125</v>
      </c>
      <c r="AP28" t="s">
        <v>973</v>
      </c>
      <c r="AQ28" t="e">
        <v>#N/A</v>
      </c>
      <c r="AT28" s="30" t="s">
        <v>931</v>
      </c>
      <c r="AU28" s="14">
        <f>[1]!FechaTR($I$1,AT28)</f>
        <v>46024</v>
      </c>
      <c r="AV28" s="16">
        <f t="shared" si="2"/>
        <v>46024</v>
      </c>
      <c r="AW28" s="17" t="e">
        <f t="shared" si="12"/>
        <v>#N/A</v>
      </c>
      <c r="AZ28" t="s">
        <v>1125</v>
      </c>
      <c r="BA28" t="s">
        <v>1243</v>
      </c>
      <c r="BB28" t="e">
        <v>#N/A</v>
      </c>
      <c r="BE28" s="30" t="s">
        <v>931</v>
      </c>
      <c r="BF28" s="14">
        <f>[1]!FechaTR($I$1,BE28)</f>
        <v>46024</v>
      </c>
      <c r="BG28" s="16">
        <f t="shared" si="3"/>
        <v>46024</v>
      </c>
      <c r="BH28" s="17" t="e">
        <f t="shared" si="13"/>
        <v>#N/A</v>
      </c>
      <c r="BK28" t="s">
        <v>1126</v>
      </c>
      <c r="BL28" t="s">
        <v>973</v>
      </c>
      <c r="BM28" t="e">
        <v>#N/A</v>
      </c>
      <c r="BP28" s="30" t="s">
        <v>931</v>
      </c>
      <c r="BQ28" s="14">
        <f>[1]!FechaTR($I$1,BP28)</f>
        <v>46024</v>
      </c>
      <c r="BR28" s="16">
        <f t="shared" si="4"/>
        <v>46024</v>
      </c>
      <c r="BS28" s="17" t="e">
        <f t="shared" si="14"/>
        <v>#N/A</v>
      </c>
      <c r="BV28" t="s">
        <v>1126</v>
      </c>
      <c r="BW28" t="s">
        <v>1243</v>
      </c>
      <c r="BX28" t="e">
        <v>#N/A</v>
      </c>
      <c r="CA28" s="30" t="s">
        <v>931</v>
      </c>
      <c r="CB28" s="14">
        <f>[1]!FechaTR($I$1,CA28)</f>
        <v>46024</v>
      </c>
      <c r="CC28" s="16">
        <f t="shared" si="5"/>
        <v>46024</v>
      </c>
      <c r="CD28" s="17" t="e">
        <f t="shared" si="15"/>
        <v>#N/A</v>
      </c>
      <c r="CG28" t="s">
        <v>1127</v>
      </c>
      <c r="CH28" t="s">
        <v>973</v>
      </c>
      <c r="CI28" t="e">
        <v>#N/A</v>
      </c>
      <c r="CL28" s="30" t="s">
        <v>931</v>
      </c>
      <c r="CM28" s="14">
        <f>[1]!FechaTR($I$1,CL28)</f>
        <v>46024</v>
      </c>
      <c r="CN28" s="16">
        <f t="shared" si="6"/>
        <v>46024</v>
      </c>
      <c r="CO28" s="17" t="e">
        <f t="shared" si="16"/>
        <v>#N/A</v>
      </c>
      <c r="CR28" t="s">
        <v>1127</v>
      </c>
      <c r="CS28" t="s">
        <v>1243</v>
      </c>
      <c r="CT28" t="e">
        <v>#N/A</v>
      </c>
      <c r="CW28" s="30" t="s">
        <v>931</v>
      </c>
      <c r="CX28" s="14">
        <f>[1]!FechaTR($I$1,CW28)</f>
        <v>46024</v>
      </c>
      <c r="CY28" s="16">
        <f t="shared" si="7"/>
        <v>46024</v>
      </c>
      <c r="CZ28" s="17" t="e">
        <f t="shared" si="17"/>
        <v>#N/A</v>
      </c>
      <c r="DC28" t="s">
        <v>1128</v>
      </c>
      <c r="DD28" t="s">
        <v>973</v>
      </c>
      <c r="DE28" t="e">
        <v>#N/A</v>
      </c>
      <c r="DH28" s="30" t="s">
        <v>931</v>
      </c>
      <c r="DI28" s="14">
        <f>[1]!FechaTR($I$1,DH28)</f>
        <v>46024</v>
      </c>
      <c r="DJ28" s="16">
        <f t="shared" si="8"/>
        <v>46024</v>
      </c>
      <c r="DK28" s="17" t="e">
        <f t="shared" si="19"/>
        <v>#N/A</v>
      </c>
      <c r="DN28" t="s">
        <v>1128</v>
      </c>
      <c r="DO28" t="s">
        <v>1243</v>
      </c>
      <c r="DP28" t="e">
        <v>#N/A</v>
      </c>
      <c r="DS28" s="30" t="s">
        <v>931</v>
      </c>
      <c r="DT28" s="14">
        <f>[1]!FechaTR($I$1,DS28)</f>
        <v>46024</v>
      </c>
      <c r="DU28" s="16">
        <f t="shared" si="9"/>
        <v>46024</v>
      </c>
      <c r="DV28" s="17" t="e">
        <f t="shared" si="18"/>
        <v>#N/A</v>
      </c>
    </row>
    <row r="29" spans="1:126" x14ac:dyDescent="0.25">
      <c r="A29" s="11"/>
      <c r="B29" s="13" t="s">
        <v>998</v>
      </c>
      <c r="C29" s="11">
        <v>-0.11981399999999999</v>
      </c>
      <c r="D29" s="11">
        <f>+[1]!FechaTR($B$2,$A29)</f>
        <v>0</v>
      </c>
      <c r="E29" s="13" t="s">
        <v>1113</v>
      </c>
      <c r="F29" s="11">
        <f>+[1]!FechaTR($B$2,$A29)</f>
        <v>0</v>
      </c>
      <c r="G29" s="11"/>
      <c r="H29" s="13" t="s">
        <v>1114</v>
      </c>
      <c r="I29" s="11">
        <v>-4.7624E-2</v>
      </c>
      <c r="J29" s="11">
        <f>+[1]!FechaTR($B$2,$A29)</f>
        <v>0</v>
      </c>
      <c r="K29" s="13" t="s">
        <v>1115</v>
      </c>
      <c r="L29" s="11">
        <v>1.7097</v>
      </c>
      <c r="M29" s="11"/>
      <c r="N29" s="13" t="s">
        <v>1116</v>
      </c>
      <c r="O29" s="11">
        <v>-9.1034999999999991E-2</v>
      </c>
      <c r="R29" t="s">
        <v>1002</v>
      </c>
      <c r="S29" t="s">
        <v>973</v>
      </c>
      <c r="T29" t="e">
        <v>#N/A</v>
      </c>
      <c r="W29" s="30" t="s">
        <v>932</v>
      </c>
      <c r="X29" s="14">
        <f>[1]!FechaTR($I$1,W29)</f>
        <v>46114</v>
      </c>
      <c r="Y29" s="16">
        <f t="shared" si="0"/>
        <v>46114</v>
      </c>
      <c r="Z29" s="17" t="e">
        <f t="shared" si="10"/>
        <v>#N/A</v>
      </c>
      <c r="AC29" t="s">
        <v>1002</v>
      </c>
      <c r="AD29" t="s">
        <v>1243</v>
      </c>
      <c r="AE29" t="e">
        <v>#N/A</v>
      </c>
      <c r="AH29" s="30" t="s">
        <v>932</v>
      </c>
      <c r="AI29" s="14">
        <f>[1]!FechaTR($I$1,AH29)</f>
        <v>46114</v>
      </c>
      <c r="AJ29" s="16">
        <f t="shared" si="1"/>
        <v>46114</v>
      </c>
      <c r="AK29" s="17" t="e">
        <f t="shared" si="11"/>
        <v>#N/A</v>
      </c>
      <c r="AN29" s="6"/>
      <c r="AO29" t="s">
        <v>1129</v>
      </c>
      <c r="AP29" t="s">
        <v>973</v>
      </c>
      <c r="AQ29" t="e">
        <v>#N/A</v>
      </c>
      <c r="AT29" s="30" t="s">
        <v>932</v>
      </c>
      <c r="AU29" s="14">
        <f>[1]!FechaTR($I$1,AT29)</f>
        <v>46114</v>
      </c>
      <c r="AV29" s="16">
        <f t="shared" si="2"/>
        <v>46114</v>
      </c>
      <c r="AW29" s="17" t="e">
        <f t="shared" si="12"/>
        <v>#N/A</v>
      </c>
      <c r="AZ29" t="s">
        <v>1129</v>
      </c>
      <c r="BA29" t="s">
        <v>1243</v>
      </c>
      <c r="BB29" t="e">
        <v>#N/A</v>
      </c>
      <c r="BE29" s="30" t="s">
        <v>932</v>
      </c>
      <c r="BF29" s="14">
        <f>[1]!FechaTR($I$1,BE29)</f>
        <v>46114</v>
      </c>
      <c r="BG29" s="16">
        <f t="shared" si="3"/>
        <v>46114</v>
      </c>
      <c r="BH29" s="17" t="e">
        <f t="shared" si="13"/>
        <v>#N/A</v>
      </c>
      <c r="BK29" t="s">
        <v>1130</v>
      </c>
      <c r="BL29" t="s">
        <v>973</v>
      </c>
      <c r="BM29" t="e">
        <v>#N/A</v>
      </c>
      <c r="BP29" s="30" t="s">
        <v>932</v>
      </c>
      <c r="BQ29" s="14">
        <f>[1]!FechaTR($I$1,BP29)</f>
        <v>46114</v>
      </c>
      <c r="BR29" s="16">
        <f t="shared" si="4"/>
        <v>46114</v>
      </c>
      <c r="BS29" s="17" t="e">
        <f t="shared" si="14"/>
        <v>#N/A</v>
      </c>
      <c r="BV29" t="s">
        <v>1130</v>
      </c>
      <c r="BW29" t="s">
        <v>1243</v>
      </c>
      <c r="BX29" t="e">
        <v>#N/A</v>
      </c>
      <c r="CA29" s="30" t="s">
        <v>932</v>
      </c>
      <c r="CB29" s="14">
        <f>[1]!FechaTR($I$1,CA29)</f>
        <v>46114</v>
      </c>
      <c r="CC29" s="16">
        <f t="shared" si="5"/>
        <v>46114</v>
      </c>
      <c r="CD29" s="17" t="e">
        <f t="shared" si="15"/>
        <v>#N/A</v>
      </c>
      <c r="CG29" t="s">
        <v>1131</v>
      </c>
      <c r="CH29" t="s">
        <v>973</v>
      </c>
      <c r="CI29" t="e">
        <v>#N/A</v>
      </c>
      <c r="CL29" s="30" t="s">
        <v>932</v>
      </c>
      <c r="CM29" s="14">
        <f>[1]!FechaTR($I$1,CL29)</f>
        <v>46114</v>
      </c>
      <c r="CN29" s="16">
        <f t="shared" si="6"/>
        <v>46114</v>
      </c>
      <c r="CO29" s="17" t="e">
        <f t="shared" si="16"/>
        <v>#N/A</v>
      </c>
      <c r="CR29" t="s">
        <v>1131</v>
      </c>
      <c r="CS29" t="s">
        <v>1243</v>
      </c>
      <c r="CT29" t="e">
        <v>#N/A</v>
      </c>
      <c r="CW29" s="30" t="s">
        <v>932</v>
      </c>
      <c r="CX29" s="14">
        <f>[1]!FechaTR($I$1,CW29)</f>
        <v>46114</v>
      </c>
      <c r="CY29" s="16">
        <f t="shared" si="7"/>
        <v>46114</v>
      </c>
      <c r="CZ29" s="17" t="e">
        <f t="shared" si="17"/>
        <v>#N/A</v>
      </c>
      <c r="DC29" t="s">
        <v>1132</v>
      </c>
      <c r="DD29" t="s">
        <v>973</v>
      </c>
      <c r="DE29" t="e">
        <v>#N/A</v>
      </c>
      <c r="DH29" s="30" t="s">
        <v>932</v>
      </c>
      <c r="DI29" s="14">
        <f>[1]!FechaTR($I$1,DH29)</f>
        <v>46114</v>
      </c>
      <c r="DJ29" s="16">
        <f t="shared" si="8"/>
        <v>46114</v>
      </c>
      <c r="DK29" s="17" t="e">
        <f t="shared" si="19"/>
        <v>#N/A</v>
      </c>
      <c r="DN29" t="s">
        <v>1132</v>
      </c>
      <c r="DO29" t="s">
        <v>1243</v>
      </c>
      <c r="DP29" t="e">
        <v>#N/A</v>
      </c>
      <c r="DS29" s="30" t="s">
        <v>932</v>
      </c>
      <c r="DT29" s="14">
        <f>[1]!FechaTR($I$1,DS29)</f>
        <v>46114</v>
      </c>
      <c r="DU29" s="16">
        <f t="shared" si="9"/>
        <v>46114</v>
      </c>
      <c r="DV29" s="17" t="e">
        <f t="shared" si="18"/>
        <v>#N/A</v>
      </c>
    </row>
    <row r="30" spans="1:126" x14ac:dyDescent="0.25">
      <c r="A30" s="11"/>
      <c r="B30" s="13" t="s">
        <v>999</v>
      </c>
      <c r="C30" s="11">
        <v>-0.118521</v>
      </c>
      <c r="D30" s="11">
        <f>+[1]!FechaTR($B$2,$A30)</f>
        <v>0</v>
      </c>
      <c r="E30" s="13" t="s">
        <v>1117</v>
      </c>
      <c r="F30" s="11">
        <f>+[1]!FechaTR($B$2,$A30)</f>
        <v>0</v>
      </c>
      <c r="G30" s="11"/>
      <c r="H30" s="13" t="s">
        <v>1118</v>
      </c>
      <c r="I30" s="11">
        <v>-4.5584E-2</v>
      </c>
      <c r="J30" s="11">
        <f>+[1]!FechaTR($B$2,$A30)</f>
        <v>0</v>
      </c>
      <c r="K30" s="13" t="s">
        <v>1119</v>
      </c>
      <c r="L30" s="11">
        <v>1.7919</v>
      </c>
      <c r="M30" s="11"/>
      <c r="N30" s="13" t="s">
        <v>1120</v>
      </c>
      <c r="O30" s="11">
        <v>-8.9643E-2</v>
      </c>
      <c r="R30" t="s">
        <v>1003</v>
      </c>
      <c r="S30" t="s">
        <v>973</v>
      </c>
      <c r="T30" t="e">
        <v>#N/A</v>
      </c>
      <c r="W30" s="30" t="s">
        <v>933</v>
      </c>
      <c r="X30" s="14">
        <f>[1]!FechaTR($I$1,W30)</f>
        <v>46205</v>
      </c>
      <c r="Y30" s="16">
        <f t="shared" si="0"/>
        <v>46205</v>
      </c>
      <c r="Z30" s="17" t="e">
        <f t="shared" si="10"/>
        <v>#N/A</v>
      </c>
      <c r="AC30" t="s">
        <v>1003</v>
      </c>
      <c r="AD30" t="s">
        <v>1243</v>
      </c>
      <c r="AE30" t="e">
        <v>#N/A</v>
      </c>
      <c r="AH30" s="30" t="s">
        <v>933</v>
      </c>
      <c r="AI30" s="14">
        <f>[1]!FechaTR($I$1,AH30)</f>
        <v>46205</v>
      </c>
      <c r="AJ30" s="16">
        <f t="shared" si="1"/>
        <v>46205</v>
      </c>
      <c r="AK30" s="17" t="e">
        <f t="shared" si="11"/>
        <v>#N/A</v>
      </c>
      <c r="AN30" s="6"/>
      <c r="AO30" t="s">
        <v>1133</v>
      </c>
      <c r="AP30" t="s">
        <v>973</v>
      </c>
      <c r="AQ30" t="e">
        <v>#N/A</v>
      </c>
      <c r="AT30" s="30" t="s">
        <v>933</v>
      </c>
      <c r="AU30" s="14">
        <f>[1]!FechaTR($I$1,AT30)</f>
        <v>46205</v>
      </c>
      <c r="AV30" s="16">
        <f t="shared" si="2"/>
        <v>46205</v>
      </c>
      <c r="AW30" s="17" t="e">
        <f t="shared" si="12"/>
        <v>#N/A</v>
      </c>
      <c r="AZ30" t="s">
        <v>1133</v>
      </c>
      <c r="BA30" t="s">
        <v>1243</v>
      </c>
      <c r="BB30" t="e">
        <v>#N/A</v>
      </c>
      <c r="BE30" s="30" t="s">
        <v>933</v>
      </c>
      <c r="BF30" s="14">
        <f>[1]!FechaTR($I$1,BE30)</f>
        <v>46205</v>
      </c>
      <c r="BG30" s="16">
        <f t="shared" si="3"/>
        <v>46205</v>
      </c>
      <c r="BH30" s="17" t="e">
        <f t="shared" si="13"/>
        <v>#N/A</v>
      </c>
      <c r="BK30" t="s">
        <v>1134</v>
      </c>
      <c r="BL30" t="s">
        <v>973</v>
      </c>
      <c r="BM30" t="e">
        <v>#N/A</v>
      </c>
      <c r="BP30" s="30" t="s">
        <v>933</v>
      </c>
      <c r="BQ30" s="14">
        <f>[1]!FechaTR($I$1,BP30)</f>
        <v>46205</v>
      </c>
      <c r="BR30" s="16">
        <f t="shared" si="4"/>
        <v>46205</v>
      </c>
      <c r="BS30" s="17" t="e">
        <f t="shared" si="14"/>
        <v>#N/A</v>
      </c>
      <c r="BV30" t="s">
        <v>1134</v>
      </c>
      <c r="BW30" t="s">
        <v>1243</v>
      </c>
      <c r="BX30" t="e">
        <v>#N/A</v>
      </c>
      <c r="CA30" s="30" t="s">
        <v>933</v>
      </c>
      <c r="CB30" s="14">
        <f>[1]!FechaTR($I$1,CA30)</f>
        <v>46205</v>
      </c>
      <c r="CC30" s="16">
        <f t="shared" si="5"/>
        <v>46205</v>
      </c>
      <c r="CD30" s="17" t="e">
        <f t="shared" si="15"/>
        <v>#N/A</v>
      </c>
      <c r="CG30" t="s">
        <v>1135</v>
      </c>
      <c r="CH30" t="s">
        <v>973</v>
      </c>
      <c r="CI30" t="e">
        <v>#N/A</v>
      </c>
      <c r="CL30" s="30" t="s">
        <v>933</v>
      </c>
      <c r="CM30" s="14">
        <f>[1]!FechaTR($I$1,CL30)</f>
        <v>46205</v>
      </c>
      <c r="CN30" s="16">
        <f t="shared" si="6"/>
        <v>46205</v>
      </c>
      <c r="CO30" s="17" t="e">
        <f t="shared" si="16"/>
        <v>#N/A</v>
      </c>
      <c r="CR30" t="s">
        <v>1135</v>
      </c>
      <c r="CS30" t="s">
        <v>1243</v>
      </c>
      <c r="CT30" t="e">
        <v>#N/A</v>
      </c>
      <c r="CW30" s="30" t="s">
        <v>933</v>
      </c>
      <c r="CX30" s="14">
        <f>[1]!FechaTR($I$1,CW30)</f>
        <v>46205</v>
      </c>
      <c r="CY30" s="16">
        <f t="shared" si="7"/>
        <v>46205</v>
      </c>
      <c r="CZ30" s="17" t="e">
        <f t="shared" si="17"/>
        <v>#N/A</v>
      </c>
      <c r="DC30" t="s">
        <v>1136</v>
      </c>
      <c r="DD30" t="s">
        <v>973</v>
      </c>
      <c r="DE30" t="e">
        <v>#N/A</v>
      </c>
      <c r="DH30" s="30" t="s">
        <v>933</v>
      </c>
      <c r="DI30" s="14">
        <f>[1]!FechaTR($I$1,DH30)</f>
        <v>46205</v>
      </c>
      <c r="DJ30" s="16">
        <f t="shared" si="8"/>
        <v>46205</v>
      </c>
      <c r="DK30" s="17" t="e">
        <f t="shared" si="19"/>
        <v>#N/A</v>
      </c>
      <c r="DN30" t="s">
        <v>1136</v>
      </c>
      <c r="DO30" t="s">
        <v>1243</v>
      </c>
      <c r="DP30" t="e">
        <v>#N/A</v>
      </c>
      <c r="DS30" s="30" t="s">
        <v>933</v>
      </c>
      <c r="DT30" s="14">
        <f>[1]!FechaTR($I$1,DS30)</f>
        <v>46205</v>
      </c>
      <c r="DU30" s="16">
        <f t="shared" si="9"/>
        <v>46205</v>
      </c>
      <c r="DV30" s="17" t="e">
        <f t="shared" si="18"/>
        <v>#N/A</v>
      </c>
    </row>
    <row r="31" spans="1:126" x14ac:dyDescent="0.25">
      <c r="A31" s="11"/>
      <c r="B31" s="13" t="s">
        <v>1000</v>
      </c>
      <c r="C31" s="11">
        <v>-0.116729</v>
      </c>
      <c r="D31" s="11">
        <f>+[1]!FechaTR($B$2,$A31)</f>
        <v>0</v>
      </c>
      <c r="E31" s="13" t="s">
        <v>1121</v>
      </c>
      <c r="F31" s="11">
        <f>+[1]!FechaTR($B$2,$A31)</f>
        <v>0</v>
      </c>
      <c r="G31" s="11"/>
      <c r="H31" s="13" t="s">
        <v>1122</v>
      </c>
      <c r="I31" s="11">
        <v>-4.3110999999999997E-2</v>
      </c>
      <c r="J31" s="11">
        <f>+[1]!FechaTR($B$2,$A31)</f>
        <v>0</v>
      </c>
      <c r="K31" s="13" t="s">
        <v>1123</v>
      </c>
      <c r="L31" s="11">
        <v>1.8688</v>
      </c>
      <c r="M31" s="11"/>
      <c r="N31" s="13" t="s">
        <v>1124</v>
      </c>
      <c r="O31" s="11">
        <v>-8.7780999999999998E-2</v>
      </c>
      <c r="R31" t="s">
        <v>1004</v>
      </c>
      <c r="S31" t="s">
        <v>973</v>
      </c>
      <c r="T31" t="e">
        <v>#N/A</v>
      </c>
      <c r="W31" s="30" t="s">
        <v>934</v>
      </c>
      <c r="X31" s="14">
        <f>[1]!FechaTR($I$1,W31)</f>
        <v>46297</v>
      </c>
      <c r="Y31" s="16">
        <f t="shared" si="0"/>
        <v>46297</v>
      </c>
      <c r="Z31" s="17" t="e">
        <f t="shared" si="10"/>
        <v>#N/A</v>
      </c>
      <c r="AC31" t="s">
        <v>1004</v>
      </c>
      <c r="AD31" t="s">
        <v>1243</v>
      </c>
      <c r="AE31" t="e">
        <v>#N/A</v>
      </c>
      <c r="AH31" s="30" t="s">
        <v>934</v>
      </c>
      <c r="AI31" s="14">
        <f>[1]!FechaTR($I$1,AH31)</f>
        <v>46297</v>
      </c>
      <c r="AJ31" s="16">
        <f t="shared" si="1"/>
        <v>46297</v>
      </c>
      <c r="AK31" s="17" t="e">
        <f t="shared" si="11"/>
        <v>#N/A</v>
      </c>
      <c r="AN31" s="6"/>
      <c r="AO31" t="s">
        <v>1137</v>
      </c>
      <c r="AP31" t="s">
        <v>973</v>
      </c>
      <c r="AQ31" t="e">
        <v>#N/A</v>
      </c>
      <c r="AT31" s="30" t="s">
        <v>934</v>
      </c>
      <c r="AU31" s="14">
        <f>[1]!FechaTR($I$1,AT31)</f>
        <v>46297</v>
      </c>
      <c r="AV31" s="16">
        <f t="shared" si="2"/>
        <v>46297</v>
      </c>
      <c r="AW31" s="17" t="e">
        <f t="shared" si="12"/>
        <v>#N/A</v>
      </c>
      <c r="AZ31" t="s">
        <v>1137</v>
      </c>
      <c r="BA31" t="s">
        <v>1243</v>
      </c>
      <c r="BB31" t="e">
        <v>#N/A</v>
      </c>
      <c r="BE31" s="30" t="s">
        <v>934</v>
      </c>
      <c r="BF31" s="14">
        <f>[1]!FechaTR($I$1,BE31)</f>
        <v>46297</v>
      </c>
      <c r="BG31" s="16">
        <f t="shared" si="3"/>
        <v>46297</v>
      </c>
      <c r="BH31" s="17" t="e">
        <f t="shared" si="13"/>
        <v>#N/A</v>
      </c>
      <c r="BK31" t="s">
        <v>1138</v>
      </c>
      <c r="BL31" t="s">
        <v>973</v>
      </c>
      <c r="BM31" t="e">
        <v>#N/A</v>
      </c>
      <c r="BP31" s="30" t="s">
        <v>934</v>
      </c>
      <c r="BQ31" s="14">
        <f>[1]!FechaTR($I$1,BP31)</f>
        <v>46297</v>
      </c>
      <c r="BR31" s="16">
        <f t="shared" si="4"/>
        <v>46297</v>
      </c>
      <c r="BS31" s="17" t="e">
        <f t="shared" si="14"/>
        <v>#N/A</v>
      </c>
      <c r="BV31" t="s">
        <v>1138</v>
      </c>
      <c r="BW31" t="s">
        <v>1243</v>
      </c>
      <c r="BX31" t="e">
        <v>#N/A</v>
      </c>
      <c r="CA31" s="30" t="s">
        <v>934</v>
      </c>
      <c r="CB31" s="14">
        <f>[1]!FechaTR($I$1,CA31)</f>
        <v>46297</v>
      </c>
      <c r="CC31" s="16">
        <f t="shared" si="5"/>
        <v>46297</v>
      </c>
      <c r="CD31" s="17" t="e">
        <f t="shared" si="15"/>
        <v>#N/A</v>
      </c>
      <c r="CG31" t="s">
        <v>1139</v>
      </c>
      <c r="CH31" t="s">
        <v>973</v>
      </c>
      <c r="CI31" t="e">
        <v>#N/A</v>
      </c>
      <c r="CL31" s="30" t="s">
        <v>934</v>
      </c>
      <c r="CM31" s="14">
        <f>[1]!FechaTR($I$1,CL31)</f>
        <v>46297</v>
      </c>
      <c r="CN31" s="16">
        <f t="shared" si="6"/>
        <v>46297</v>
      </c>
      <c r="CO31" s="17" t="e">
        <f t="shared" si="16"/>
        <v>#N/A</v>
      </c>
      <c r="CR31" t="s">
        <v>1139</v>
      </c>
      <c r="CS31" t="s">
        <v>1243</v>
      </c>
      <c r="CT31" t="e">
        <v>#N/A</v>
      </c>
      <c r="CW31" s="30" t="s">
        <v>934</v>
      </c>
      <c r="CX31" s="14">
        <f>[1]!FechaTR($I$1,CW31)</f>
        <v>46297</v>
      </c>
      <c r="CY31" s="16">
        <f t="shared" si="7"/>
        <v>46297</v>
      </c>
      <c r="CZ31" s="17" t="e">
        <f t="shared" si="17"/>
        <v>#N/A</v>
      </c>
      <c r="DC31" t="s">
        <v>1140</v>
      </c>
      <c r="DD31" t="s">
        <v>973</v>
      </c>
      <c r="DE31" t="e">
        <v>#N/A</v>
      </c>
      <c r="DH31" s="30" t="s">
        <v>934</v>
      </c>
      <c r="DI31" s="14">
        <f>[1]!FechaTR($I$1,DH31)</f>
        <v>46297</v>
      </c>
      <c r="DJ31" s="16">
        <f t="shared" si="8"/>
        <v>46297</v>
      </c>
      <c r="DK31" s="17" t="e">
        <f t="shared" si="19"/>
        <v>#N/A</v>
      </c>
      <c r="DN31" t="s">
        <v>1140</v>
      </c>
      <c r="DO31" t="s">
        <v>1243</v>
      </c>
      <c r="DP31" t="e">
        <v>#N/A</v>
      </c>
      <c r="DS31" s="30" t="s">
        <v>934</v>
      </c>
      <c r="DT31" s="14">
        <f>[1]!FechaTR($I$1,DS31)</f>
        <v>46297</v>
      </c>
      <c r="DU31" s="16">
        <f t="shared" si="9"/>
        <v>46297</v>
      </c>
      <c r="DV31" s="17" t="e">
        <f t="shared" si="18"/>
        <v>#N/A</v>
      </c>
    </row>
    <row r="32" spans="1:126" x14ac:dyDescent="0.25">
      <c r="A32" s="11"/>
      <c r="B32" s="13" t="s">
        <v>1001</v>
      </c>
      <c r="C32" s="11">
        <v>-0.11461499999999999</v>
      </c>
      <c r="D32" s="11">
        <f>+[1]!FechaTR($B$2,$A32)</f>
        <v>0</v>
      </c>
      <c r="E32" s="13" t="s">
        <v>1125</v>
      </c>
      <c r="F32" s="11">
        <f>+[1]!FechaTR($B$2,$A32)</f>
        <v>0</v>
      </c>
      <c r="G32" s="11"/>
      <c r="H32" s="13" t="s">
        <v>1126</v>
      </c>
      <c r="I32" s="11">
        <v>-4.0392999999999998E-2</v>
      </c>
      <c r="J32" s="11">
        <f>+[1]!FechaTR($B$2,$A32)</f>
        <v>0</v>
      </c>
      <c r="K32" s="13" t="s">
        <v>1127</v>
      </c>
      <c r="L32" s="11">
        <v>1.9411</v>
      </c>
      <c r="M32" s="11"/>
      <c r="N32" s="13" t="s">
        <v>1128</v>
      </c>
      <c r="O32" s="11">
        <v>-8.5688E-2</v>
      </c>
      <c r="R32" t="s">
        <v>1005</v>
      </c>
      <c r="S32" t="s">
        <v>973</v>
      </c>
      <c r="T32" t="e">
        <v>#N/A</v>
      </c>
      <c r="W32" s="30" t="s">
        <v>935</v>
      </c>
      <c r="X32" s="14">
        <f>[1]!FechaTR($I$1,W32)</f>
        <v>46391</v>
      </c>
      <c r="Y32" s="16">
        <f t="shared" si="0"/>
        <v>46391</v>
      </c>
      <c r="Z32" s="17" t="e">
        <f t="shared" si="10"/>
        <v>#N/A</v>
      </c>
      <c r="AC32" t="s">
        <v>1005</v>
      </c>
      <c r="AD32" t="s">
        <v>1243</v>
      </c>
      <c r="AE32" t="e">
        <v>#N/A</v>
      </c>
      <c r="AH32" s="30" t="s">
        <v>935</v>
      </c>
      <c r="AI32" s="14">
        <f>[1]!FechaTR($I$1,AH32)</f>
        <v>46391</v>
      </c>
      <c r="AJ32" s="16">
        <f t="shared" si="1"/>
        <v>46391</v>
      </c>
      <c r="AK32" s="17" t="e">
        <f t="shared" si="11"/>
        <v>#N/A</v>
      </c>
      <c r="AN32" s="6"/>
      <c r="AO32" t="s">
        <v>1141</v>
      </c>
      <c r="AP32" t="s">
        <v>973</v>
      </c>
      <c r="AQ32" t="e">
        <v>#N/A</v>
      </c>
      <c r="AT32" s="30" t="s">
        <v>935</v>
      </c>
      <c r="AU32" s="14">
        <f>[1]!FechaTR($I$1,AT32)</f>
        <v>46391</v>
      </c>
      <c r="AV32" s="16">
        <f t="shared" si="2"/>
        <v>46391</v>
      </c>
      <c r="AW32" s="17" t="e">
        <f t="shared" si="12"/>
        <v>#N/A</v>
      </c>
      <c r="AZ32" t="s">
        <v>1141</v>
      </c>
      <c r="BA32" t="s">
        <v>1243</v>
      </c>
      <c r="BB32" t="e">
        <v>#N/A</v>
      </c>
      <c r="BE32" s="30" t="s">
        <v>935</v>
      </c>
      <c r="BF32" s="14">
        <f>[1]!FechaTR($I$1,BE32)</f>
        <v>46391</v>
      </c>
      <c r="BG32" s="16">
        <f t="shared" si="3"/>
        <v>46391</v>
      </c>
      <c r="BH32" s="17" t="e">
        <f t="shared" si="13"/>
        <v>#N/A</v>
      </c>
      <c r="BK32" t="s">
        <v>1142</v>
      </c>
      <c r="BL32" t="s">
        <v>973</v>
      </c>
      <c r="BM32" t="e">
        <v>#N/A</v>
      </c>
      <c r="BP32" s="30" t="s">
        <v>935</v>
      </c>
      <c r="BQ32" s="14">
        <f>[1]!FechaTR($I$1,BP32)</f>
        <v>46391</v>
      </c>
      <c r="BR32" s="16">
        <f t="shared" si="4"/>
        <v>46391</v>
      </c>
      <c r="BS32" s="17" t="e">
        <f t="shared" si="14"/>
        <v>#N/A</v>
      </c>
      <c r="BV32" t="s">
        <v>1142</v>
      </c>
      <c r="BW32" t="s">
        <v>1243</v>
      </c>
      <c r="BX32" t="e">
        <v>#N/A</v>
      </c>
      <c r="CA32" s="30" t="s">
        <v>935</v>
      </c>
      <c r="CB32" s="14">
        <f>[1]!FechaTR($I$1,CA32)</f>
        <v>46391</v>
      </c>
      <c r="CC32" s="16">
        <f t="shared" si="5"/>
        <v>46391</v>
      </c>
      <c r="CD32" s="17" t="e">
        <f t="shared" si="15"/>
        <v>#N/A</v>
      </c>
      <c r="CG32" t="s">
        <v>1143</v>
      </c>
      <c r="CH32" t="s">
        <v>973</v>
      </c>
      <c r="CI32" t="e">
        <v>#N/A</v>
      </c>
      <c r="CL32" s="30" t="s">
        <v>935</v>
      </c>
      <c r="CM32" s="14">
        <f>[1]!FechaTR($I$1,CL32)</f>
        <v>46391</v>
      </c>
      <c r="CN32" s="16">
        <f t="shared" si="6"/>
        <v>46391</v>
      </c>
      <c r="CO32" s="17" t="e">
        <f t="shared" si="16"/>
        <v>#N/A</v>
      </c>
      <c r="CR32" t="s">
        <v>1143</v>
      </c>
      <c r="CS32" t="s">
        <v>1243</v>
      </c>
      <c r="CT32" t="e">
        <v>#N/A</v>
      </c>
      <c r="CW32" s="30" t="s">
        <v>935</v>
      </c>
      <c r="CX32" s="14">
        <f>[1]!FechaTR($I$1,CW32)</f>
        <v>46391</v>
      </c>
      <c r="CY32" s="16">
        <f t="shared" si="7"/>
        <v>46391</v>
      </c>
      <c r="CZ32" s="17" t="e">
        <f t="shared" si="17"/>
        <v>#N/A</v>
      </c>
      <c r="DC32" t="s">
        <v>1144</v>
      </c>
      <c r="DD32" t="s">
        <v>973</v>
      </c>
      <c r="DE32" t="e">
        <v>#N/A</v>
      </c>
      <c r="DH32" s="30" t="s">
        <v>935</v>
      </c>
      <c r="DI32" s="14">
        <f>[1]!FechaTR($I$1,DH32)</f>
        <v>46391</v>
      </c>
      <c r="DJ32" s="16">
        <f t="shared" si="8"/>
        <v>46391</v>
      </c>
      <c r="DK32" s="17" t="e">
        <f t="shared" si="19"/>
        <v>#N/A</v>
      </c>
      <c r="DN32" t="s">
        <v>1144</v>
      </c>
      <c r="DO32" t="s">
        <v>1243</v>
      </c>
      <c r="DP32" t="e">
        <v>#N/A</v>
      </c>
      <c r="DS32" s="30" t="s">
        <v>935</v>
      </c>
      <c r="DT32" s="14">
        <f>[1]!FechaTR($I$1,DS32)</f>
        <v>46391</v>
      </c>
      <c r="DU32" s="16">
        <f t="shared" si="9"/>
        <v>46391</v>
      </c>
      <c r="DV32" s="17" t="e">
        <f t="shared" si="18"/>
        <v>#N/A</v>
      </c>
    </row>
    <row r="33" spans="1:126" x14ac:dyDescent="0.25">
      <c r="A33" s="11"/>
      <c r="B33" s="13" t="s">
        <v>1002</v>
      </c>
      <c r="C33" s="11">
        <v>-0.112355</v>
      </c>
      <c r="D33" s="11">
        <f>+[1]!FechaTR($B$2,$A33)</f>
        <v>0</v>
      </c>
      <c r="E33" s="13" t="s">
        <v>1129</v>
      </c>
      <c r="F33" s="11">
        <f>+[1]!FechaTR($B$2,$A33)</f>
        <v>0</v>
      </c>
      <c r="G33" s="11"/>
      <c r="H33" s="13" t="s">
        <v>1130</v>
      </c>
      <c r="I33" s="11">
        <v>-3.7617999999999999E-2</v>
      </c>
      <c r="J33" s="11">
        <f>+[1]!FechaTR($B$2,$A33)</f>
        <v>0</v>
      </c>
      <c r="K33" s="13" t="s">
        <v>1131</v>
      </c>
      <c r="L33" s="11">
        <v>2.0117000000000003</v>
      </c>
      <c r="M33" s="11"/>
      <c r="N33" s="13" t="s">
        <v>1132</v>
      </c>
      <c r="O33" s="11">
        <v>-8.3616999999999997E-2</v>
      </c>
      <c r="R33" t="s">
        <v>1006</v>
      </c>
      <c r="S33" t="s">
        <v>973</v>
      </c>
      <c r="T33" t="e">
        <v>#N/A</v>
      </c>
      <c r="W33" s="30" t="s">
        <v>936</v>
      </c>
      <c r="X33" s="14">
        <f>[1]!FechaTR($I$1,W33)</f>
        <v>46479</v>
      </c>
      <c r="Y33" s="16">
        <f t="shared" si="0"/>
        <v>46479</v>
      </c>
      <c r="Z33" s="17" t="e">
        <f t="shared" si="10"/>
        <v>#N/A</v>
      </c>
      <c r="AC33" t="s">
        <v>1006</v>
      </c>
      <c r="AD33" t="s">
        <v>1243</v>
      </c>
      <c r="AE33" t="e">
        <v>#N/A</v>
      </c>
      <c r="AH33" s="30" t="s">
        <v>936</v>
      </c>
      <c r="AI33" s="14">
        <f>[1]!FechaTR($I$1,AH33)</f>
        <v>46479</v>
      </c>
      <c r="AJ33" s="16">
        <f t="shared" si="1"/>
        <v>46479</v>
      </c>
      <c r="AK33" s="17" t="e">
        <f t="shared" si="11"/>
        <v>#N/A</v>
      </c>
      <c r="AN33" s="6"/>
      <c r="AO33" t="s">
        <v>1145</v>
      </c>
      <c r="AP33" t="s">
        <v>973</v>
      </c>
      <c r="AQ33" t="e">
        <v>#N/A</v>
      </c>
      <c r="AT33" s="30" t="s">
        <v>936</v>
      </c>
      <c r="AU33" s="14">
        <f>[1]!FechaTR($I$1,AT33)</f>
        <v>46479</v>
      </c>
      <c r="AV33" s="16">
        <f t="shared" si="2"/>
        <v>46479</v>
      </c>
      <c r="AW33" s="17" t="e">
        <f t="shared" si="12"/>
        <v>#N/A</v>
      </c>
      <c r="AZ33" t="s">
        <v>1145</v>
      </c>
      <c r="BA33" t="s">
        <v>1243</v>
      </c>
      <c r="BB33" t="e">
        <v>#N/A</v>
      </c>
      <c r="BE33" s="30" t="s">
        <v>936</v>
      </c>
      <c r="BF33" s="14">
        <f>[1]!FechaTR($I$1,BE33)</f>
        <v>46479</v>
      </c>
      <c r="BG33" s="16">
        <f t="shared" si="3"/>
        <v>46479</v>
      </c>
      <c r="BH33" s="17" t="e">
        <f t="shared" si="13"/>
        <v>#N/A</v>
      </c>
      <c r="BK33" t="s">
        <v>1146</v>
      </c>
      <c r="BL33" t="s">
        <v>973</v>
      </c>
      <c r="BM33" t="e">
        <v>#N/A</v>
      </c>
      <c r="BP33" s="30" t="s">
        <v>936</v>
      </c>
      <c r="BQ33" s="14">
        <f>[1]!FechaTR($I$1,BP33)</f>
        <v>46479</v>
      </c>
      <c r="BR33" s="16">
        <f t="shared" si="4"/>
        <v>46479</v>
      </c>
      <c r="BS33" s="17" t="e">
        <f t="shared" si="14"/>
        <v>#N/A</v>
      </c>
      <c r="BV33" t="s">
        <v>1146</v>
      </c>
      <c r="BW33" t="s">
        <v>1243</v>
      </c>
      <c r="BX33" t="e">
        <v>#N/A</v>
      </c>
      <c r="CA33" s="30" t="s">
        <v>936</v>
      </c>
      <c r="CB33" s="14">
        <f>[1]!FechaTR($I$1,CA33)</f>
        <v>46479</v>
      </c>
      <c r="CC33" s="16">
        <f t="shared" si="5"/>
        <v>46479</v>
      </c>
      <c r="CD33" s="17" t="e">
        <f t="shared" si="15"/>
        <v>#N/A</v>
      </c>
      <c r="CG33" t="s">
        <v>1147</v>
      </c>
      <c r="CH33" t="s">
        <v>973</v>
      </c>
      <c r="CI33" t="e">
        <v>#N/A</v>
      </c>
      <c r="CL33" s="30" t="s">
        <v>936</v>
      </c>
      <c r="CM33" s="14">
        <f>[1]!FechaTR($I$1,CL33)</f>
        <v>46479</v>
      </c>
      <c r="CN33" s="16">
        <f t="shared" si="6"/>
        <v>46479</v>
      </c>
      <c r="CO33" s="17" t="e">
        <f t="shared" si="16"/>
        <v>#N/A</v>
      </c>
      <c r="CR33" t="s">
        <v>1147</v>
      </c>
      <c r="CS33" t="s">
        <v>1243</v>
      </c>
      <c r="CT33" t="e">
        <v>#N/A</v>
      </c>
      <c r="CW33" s="30" t="s">
        <v>936</v>
      </c>
      <c r="CX33" s="14">
        <f>[1]!FechaTR($I$1,CW33)</f>
        <v>46479</v>
      </c>
      <c r="CY33" s="16">
        <f t="shared" si="7"/>
        <v>46479</v>
      </c>
      <c r="CZ33" s="17" t="e">
        <f t="shared" si="17"/>
        <v>#N/A</v>
      </c>
      <c r="DC33" t="s">
        <v>1148</v>
      </c>
      <c r="DD33" t="s">
        <v>973</v>
      </c>
      <c r="DE33" t="e">
        <v>#N/A</v>
      </c>
      <c r="DH33" s="30" t="s">
        <v>936</v>
      </c>
      <c r="DI33" s="14">
        <f>[1]!FechaTR($I$1,DH33)</f>
        <v>46479</v>
      </c>
      <c r="DJ33" s="16">
        <f t="shared" si="8"/>
        <v>46479</v>
      </c>
      <c r="DK33" s="17" t="e">
        <f t="shared" si="19"/>
        <v>#N/A</v>
      </c>
      <c r="DN33" t="s">
        <v>1148</v>
      </c>
      <c r="DO33" t="s">
        <v>1243</v>
      </c>
      <c r="DP33" t="e">
        <v>#N/A</v>
      </c>
      <c r="DS33" s="30" t="s">
        <v>936</v>
      </c>
      <c r="DT33" s="14">
        <f>[1]!FechaTR($I$1,DS33)</f>
        <v>46479</v>
      </c>
      <c r="DU33" s="16">
        <f t="shared" si="9"/>
        <v>46479</v>
      </c>
      <c r="DV33" s="17" t="e">
        <f t="shared" si="18"/>
        <v>#N/A</v>
      </c>
    </row>
    <row r="34" spans="1:126" x14ac:dyDescent="0.25">
      <c r="A34" s="11"/>
      <c r="B34" s="13" t="s">
        <v>1003</v>
      </c>
      <c r="C34" s="11">
        <v>-0.110094</v>
      </c>
      <c r="D34" s="11">
        <f>+[1]!FechaTR($B$2,$A34)</f>
        <v>0</v>
      </c>
      <c r="E34" s="13" t="s">
        <v>1133</v>
      </c>
      <c r="F34" s="11">
        <f>+[1]!FechaTR($B$2,$A34)</f>
        <v>0</v>
      </c>
      <c r="G34" s="11"/>
      <c r="H34" s="13" t="s">
        <v>1134</v>
      </c>
      <c r="I34" s="11">
        <v>-3.4942000000000001E-2</v>
      </c>
      <c r="J34" s="11">
        <f>+[1]!FechaTR($B$2,$A34)</f>
        <v>0</v>
      </c>
      <c r="K34" s="13" t="s">
        <v>1135</v>
      </c>
      <c r="L34" s="11">
        <v>2.0784000000000002</v>
      </c>
      <c r="M34" s="11"/>
      <c r="N34" s="13" t="s">
        <v>1136</v>
      </c>
      <c r="O34" s="11">
        <v>-8.1670999999999994E-2</v>
      </c>
      <c r="R34" t="s">
        <v>1007</v>
      </c>
      <c r="S34" t="s">
        <v>973</v>
      </c>
      <c r="T34" t="e">
        <v>#N/A</v>
      </c>
      <c r="W34" s="30" t="s">
        <v>937</v>
      </c>
      <c r="X34" s="14">
        <f>[1]!FechaTR($I$1,W34)</f>
        <v>46570</v>
      </c>
      <c r="Y34" s="16">
        <f t="shared" si="0"/>
        <v>46570</v>
      </c>
      <c r="Z34" s="17" t="e">
        <f t="shared" si="10"/>
        <v>#N/A</v>
      </c>
      <c r="AC34" t="s">
        <v>1007</v>
      </c>
      <c r="AD34" t="s">
        <v>1243</v>
      </c>
      <c r="AE34" t="e">
        <v>#N/A</v>
      </c>
      <c r="AH34" s="30" t="s">
        <v>937</v>
      </c>
      <c r="AI34" s="14">
        <f>[1]!FechaTR($I$1,AH34)</f>
        <v>46570</v>
      </c>
      <c r="AJ34" s="16">
        <f t="shared" si="1"/>
        <v>46570</v>
      </c>
      <c r="AK34" s="17" t="e">
        <f t="shared" si="11"/>
        <v>#N/A</v>
      </c>
      <c r="AN34" s="6"/>
      <c r="AO34" t="s">
        <v>1149</v>
      </c>
      <c r="AP34" t="s">
        <v>973</v>
      </c>
      <c r="AQ34" t="e">
        <v>#N/A</v>
      </c>
      <c r="AT34" s="30" t="s">
        <v>937</v>
      </c>
      <c r="AU34" s="14">
        <f>[1]!FechaTR($I$1,AT34)</f>
        <v>46570</v>
      </c>
      <c r="AV34" s="16">
        <f t="shared" si="2"/>
        <v>46570</v>
      </c>
      <c r="AW34" s="17" t="e">
        <f t="shared" si="12"/>
        <v>#N/A</v>
      </c>
      <c r="AZ34" t="s">
        <v>1149</v>
      </c>
      <c r="BA34" t="s">
        <v>1243</v>
      </c>
      <c r="BB34" t="e">
        <v>#N/A</v>
      </c>
      <c r="BE34" s="30" t="s">
        <v>937</v>
      </c>
      <c r="BF34" s="14">
        <f>[1]!FechaTR($I$1,BE34)</f>
        <v>46570</v>
      </c>
      <c r="BG34" s="16">
        <f t="shared" si="3"/>
        <v>46570</v>
      </c>
      <c r="BH34" s="17" t="e">
        <f t="shared" si="13"/>
        <v>#N/A</v>
      </c>
      <c r="BK34" t="s">
        <v>1150</v>
      </c>
      <c r="BL34" t="s">
        <v>973</v>
      </c>
      <c r="BM34" t="e">
        <v>#N/A</v>
      </c>
      <c r="BP34" s="30" t="s">
        <v>937</v>
      </c>
      <c r="BQ34" s="14">
        <f>[1]!FechaTR($I$1,BP34)</f>
        <v>46570</v>
      </c>
      <c r="BR34" s="16">
        <f t="shared" si="4"/>
        <v>46570</v>
      </c>
      <c r="BS34" s="17" t="e">
        <f t="shared" si="14"/>
        <v>#N/A</v>
      </c>
      <c r="BV34" t="s">
        <v>1150</v>
      </c>
      <c r="BW34" t="s">
        <v>1243</v>
      </c>
      <c r="BX34" t="e">
        <v>#N/A</v>
      </c>
      <c r="CA34" s="30" t="s">
        <v>937</v>
      </c>
      <c r="CB34" s="14">
        <f>[1]!FechaTR($I$1,CA34)</f>
        <v>46570</v>
      </c>
      <c r="CC34" s="16">
        <f t="shared" si="5"/>
        <v>46570</v>
      </c>
      <c r="CD34" s="17" t="e">
        <f t="shared" si="15"/>
        <v>#N/A</v>
      </c>
      <c r="CG34" t="s">
        <v>1151</v>
      </c>
      <c r="CH34" t="s">
        <v>973</v>
      </c>
      <c r="CI34" t="e">
        <v>#N/A</v>
      </c>
      <c r="CL34" s="30" t="s">
        <v>937</v>
      </c>
      <c r="CM34" s="14">
        <f>[1]!FechaTR($I$1,CL34)</f>
        <v>46570</v>
      </c>
      <c r="CN34" s="16">
        <f t="shared" si="6"/>
        <v>46570</v>
      </c>
      <c r="CO34" s="17" t="e">
        <f t="shared" si="16"/>
        <v>#N/A</v>
      </c>
      <c r="CR34" t="s">
        <v>1151</v>
      </c>
      <c r="CS34" t="s">
        <v>1243</v>
      </c>
      <c r="CT34" t="e">
        <v>#N/A</v>
      </c>
      <c r="CW34" s="30" t="s">
        <v>937</v>
      </c>
      <c r="CX34" s="14">
        <f>[1]!FechaTR($I$1,CW34)</f>
        <v>46570</v>
      </c>
      <c r="CY34" s="16">
        <f t="shared" si="7"/>
        <v>46570</v>
      </c>
      <c r="CZ34" s="17" t="e">
        <f t="shared" si="17"/>
        <v>#N/A</v>
      </c>
      <c r="DC34" t="s">
        <v>1152</v>
      </c>
      <c r="DD34" t="s">
        <v>973</v>
      </c>
      <c r="DE34" t="e">
        <v>#N/A</v>
      </c>
      <c r="DH34" s="30" t="s">
        <v>937</v>
      </c>
      <c r="DI34" s="14">
        <f>[1]!FechaTR($I$1,DH34)</f>
        <v>46570</v>
      </c>
      <c r="DJ34" s="16">
        <f t="shared" si="8"/>
        <v>46570</v>
      </c>
      <c r="DK34" s="17" t="e">
        <f t="shared" si="19"/>
        <v>#N/A</v>
      </c>
      <c r="DN34" t="s">
        <v>1152</v>
      </c>
      <c r="DO34" t="s">
        <v>1243</v>
      </c>
      <c r="DP34" t="e">
        <v>#N/A</v>
      </c>
      <c r="DS34" s="30" t="s">
        <v>937</v>
      </c>
      <c r="DT34" s="14">
        <f>[1]!FechaTR($I$1,DS34)</f>
        <v>46570</v>
      </c>
      <c r="DU34" s="16">
        <f t="shared" si="9"/>
        <v>46570</v>
      </c>
      <c r="DV34" s="17" t="e">
        <f t="shared" si="18"/>
        <v>#N/A</v>
      </c>
    </row>
    <row r="35" spans="1:126" x14ac:dyDescent="0.25">
      <c r="A35" s="11"/>
      <c r="B35" s="13" t="s">
        <v>1004</v>
      </c>
      <c r="C35" s="11">
        <v>-0.10771699999999999</v>
      </c>
      <c r="D35" s="11">
        <f>+[1]!FechaTR($B$2,$A35)</f>
        <v>0</v>
      </c>
      <c r="E35" s="13" t="s">
        <v>1137</v>
      </c>
      <c r="F35" s="11">
        <f>+[1]!FechaTR($B$2,$A35)</f>
        <v>0</v>
      </c>
      <c r="G35" s="11"/>
      <c r="H35" s="13" t="s">
        <v>1138</v>
      </c>
      <c r="I35" s="11">
        <v>-3.2221E-2</v>
      </c>
      <c r="J35" s="11">
        <f>+[1]!FechaTR($B$2,$A35)</f>
        <v>0</v>
      </c>
      <c r="K35" s="13" t="s">
        <v>1139</v>
      </c>
      <c r="L35" s="11">
        <v>2.1423000000000001</v>
      </c>
      <c r="M35" s="11"/>
      <c r="N35" s="13" t="s">
        <v>1140</v>
      </c>
      <c r="O35" s="11">
        <v>-7.9676999999999998E-2</v>
      </c>
      <c r="R35" t="s">
        <v>1008</v>
      </c>
      <c r="S35" t="s">
        <v>973</v>
      </c>
      <c r="T35" t="e">
        <v>#N/A</v>
      </c>
      <c r="W35" s="30" t="s">
        <v>938</v>
      </c>
      <c r="X35" s="14">
        <f>[1]!FechaTR($I$1,W35)</f>
        <v>46664</v>
      </c>
      <c r="Y35" s="16">
        <f t="shared" si="0"/>
        <v>46664</v>
      </c>
      <c r="Z35" s="17" t="e">
        <f t="shared" si="10"/>
        <v>#N/A</v>
      </c>
      <c r="AC35" t="s">
        <v>1008</v>
      </c>
      <c r="AD35" t="s">
        <v>1243</v>
      </c>
      <c r="AE35" t="e">
        <v>#N/A</v>
      </c>
      <c r="AH35" s="30" t="s">
        <v>938</v>
      </c>
      <c r="AI35" s="14">
        <f>[1]!FechaTR($I$1,AH35)</f>
        <v>46664</v>
      </c>
      <c r="AJ35" s="16">
        <f t="shared" si="1"/>
        <v>46664</v>
      </c>
      <c r="AK35" s="17" t="e">
        <f t="shared" si="11"/>
        <v>#N/A</v>
      </c>
      <c r="AN35" s="6"/>
      <c r="AO35" t="s">
        <v>1153</v>
      </c>
      <c r="AP35" t="s">
        <v>973</v>
      </c>
      <c r="AQ35" t="e">
        <v>#N/A</v>
      </c>
      <c r="AT35" s="30" t="s">
        <v>938</v>
      </c>
      <c r="AU35" s="14">
        <f>[1]!FechaTR($I$1,AT35)</f>
        <v>46664</v>
      </c>
      <c r="AV35" s="16">
        <f t="shared" si="2"/>
        <v>46664</v>
      </c>
      <c r="AW35" s="17" t="e">
        <f t="shared" si="12"/>
        <v>#N/A</v>
      </c>
      <c r="AZ35" t="s">
        <v>1153</v>
      </c>
      <c r="BA35" t="s">
        <v>1243</v>
      </c>
      <c r="BB35" t="e">
        <v>#N/A</v>
      </c>
      <c r="BE35" s="30" t="s">
        <v>938</v>
      </c>
      <c r="BF35" s="14">
        <f>[1]!FechaTR($I$1,BE35)</f>
        <v>46664</v>
      </c>
      <c r="BG35" s="16">
        <f t="shared" si="3"/>
        <v>46664</v>
      </c>
      <c r="BH35" s="17" t="e">
        <f t="shared" si="13"/>
        <v>#N/A</v>
      </c>
      <c r="BK35" t="s">
        <v>1154</v>
      </c>
      <c r="BL35" t="s">
        <v>973</v>
      </c>
      <c r="BM35" t="e">
        <v>#N/A</v>
      </c>
      <c r="BP35" s="30" t="s">
        <v>938</v>
      </c>
      <c r="BQ35" s="14">
        <f>[1]!FechaTR($I$1,BP35)</f>
        <v>46664</v>
      </c>
      <c r="BR35" s="16">
        <f t="shared" si="4"/>
        <v>46664</v>
      </c>
      <c r="BS35" s="17" t="e">
        <f t="shared" si="14"/>
        <v>#N/A</v>
      </c>
      <c r="BV35" t="s">
        <v>1154</v>
      </c>
      <c r="BW35" t="s">
        <v>1243</v>
      </c>
      <c r="BX35" t="e">
        <v>#N/A</v>
      </c>
      <c r="CA35" s="30" t="s">
        <v>938</v>
      </c>
      <c r="CB35" s="14">
        <f>[1]!FechaTR($I$1,CA35)</f>
        <v>46664</v>
      </c>
      <c r="CC35" s="16">
        <f t="shared" si="5"/>
        <v>46664</v>
      </c>
      <c r="CD35" s="17" t="e">
        <f t="shared" si="15"/>
        <v>#N/A</v>
      </c>
      <c r="CG35" t="s">
        <v>1155</v>
      </c>
      <c r="CH35" t="s">
        <v>973</v>
      </c>
      <c r="CI35" t="e">
        <v>#N/A</v>
      </c>
      <c r="CL35" s="30" t="s">
        <v>938</v>
      </c>
      <c r="CM35" s="14">
        <f>[1]!FechaTR($I$1,CL35)</f>
        <v>46664</v>
      </c>
      <c r="CN35" s="16">
        <f t="shared" si="6"/>
        <v>46664</v>
      </c>
      <c r="CO35" s="17" t="e">
        <f t="shared" si="16"/>
        <v>#N/A</v>
      </c>
      <c r="CR35" t="s">
        <v>1155</v>
      </c>
      <c r="CS35" t="s">
        <v>1243</v>
      </c>
      <c r="CT35" t="e">
        <v>#N/A</v>
      </c>
      <c r="CW35" s="30" t="s">
        <v>938</v>
      </c>
      <c r="CX35" s="14">
        <f>[1]!FechaTR($I$1,CW35)</f>
        <v>46664</v>
      </c>
      <c r="CY35" s="16">
        <f t="shared" si="7"/>
        <v>46664</v>
      </c>
      <c r="CZ35" s="17" t="e">
        <f t="shared" si="17"/>
        <v>#N/A</v>
      </c>
      <c r="DC35" t="s">
        <v>1156</v>
      </c>
      <c r="DD35" t="s">
        <v>973</v>
      </c>
      <c r="DE35" t="e">
        <v>#N/A</v>
      </c>
      <c r="DH35" s="30" t="s">
        <v>938</v>
      </c>
      <c r="DI35" s="14">
        <f>[1]!FechaTR($I$1,DH35)</f>
        <v>46664</v>
      </c>
      <c r="DJ35" s="16">
        <f t="shared" si="8"/>
        <v>46664</v>
      </c>
      <c r="DK35" s="17" t="e">
        <f t="shared" si="19"/>
        <v>#N/A</v>
      </c>
      <c r="DN35" t="s">
        <v>1156</v>
      </c>
      <c r="DO35" t="s">
        <v>1243</v>
      </c>
      <c r="DP35" t="e">
        <v>#N/A</v>
      </c>
      <c r="DS35" s="30" t="s">
        <v>938</v>
      </c>
      <c r="DT35" s="14">
        <f>[1]!FechaTR($I$1,DS35)</f>
        <v>46664</v>
      </c>
      <c r="DU35" s="16">
        <f t="shared" si="9"/>
        <v>46664</v>
      </c>
      <c r="DV35" s="17" t="e">
        <f t="shared" si="18"/>
        <v>#N/A</v>
      </c>
    </row>
    <row r="36" spans="1:126" x14ac:dyDescent="0.25">
      <c r="A36" s="11"/>
      <c r="B36" s="13" t="s">
        <v>1005</v>
      </c>
      <c r="C36" s="11">
        <v>-0.10515899999999999</v>
      </c>
      <c r="D36" s="11">
        <f>+[1]!FechaTR($B$2,$A36)</f>
        <v>0</v>
      </c>
      <c r="E36" s="13" t="s">
        <v>1141</v>
      </c>
      <c r="F36" s="11">
        <f>+[1]!FechaTR($B$2,$A36)</f>
        <v>0</v>
      </c>
      <c r="G36" s="11"/>
      <c r="H36" s="13" t="s">
        <v>1142</v>
      </c>
      <c r="I36" s="11">
        <v>-2.9373999999999997E-2</v>
      </c>
      <c r="J36" s="11">
        <f>+[1]!FechaTR($B$2,$A36)</f>
        <v>0</v>
      </c>
      <c r="K36" s="13" t="s">
        <v>1143</v>
      </c>
      <c r="L36" s="11">
        <v>2.2034000000000002</v>
      </c>
      <c r="M36" s="11"/>
      <c r="N36" s="13" t="s">
        <v>1144</v>
      </c>
      <c r="O36" s="11">
        <v>-7.7465999999999993E-2</v>
      </c>
      <c r="R36" t="s">
        <v>1009</v>
      </c>
      <c r="S36" t="s">
        <v>973</v>
      </c>
      <c r="T36" t="e">
        <v>#N/A</v>
      </c>
      <c r="W36" s="30" t="s">
        <v>939</v>
      </c>
      <c r="X36" s="14">
        <f>[1]!FechaTR($I$1,W36)</f>
        <v>46755</v>
      </c>
      <c r="Y36" s="16">
        <f t="shared" si="0"/>
        <v>46755</v>
      </c>
      <c r="Z36" s="17" t="e">
        <f t="shared" si="10"/>
        <v>#N/A</v>
      </c>
      <c r="AC36" t="s">
        <v>1009</v>
      </c>
      <c r="AD36" t="s">
        <v>1243</v>
      </c>
      <c r="AE36" t="e">
        <v>#N/A</v>
      </c>
      <c r="AH36" s="30" t="s">
        <v>939</v>
      </c>
      <c r="AI36" s="14">
        <f>[1]!FechaTR($I$1,AH36)</f>
        <v>46755</v>
      </c>
      <c r="AJ36" s="16">
        <f t="shared" si="1"/>
        <v>46755</v>
      </c>
      <c r="AK36" s="17" t="e">
        <f t="shared" si="11"/>
        <v>#N/A</v>
      </c>
      <c r="AN36" s="6"/>
      <c r="AO36" t="s">
        <v>1157</v>
      </c>
      <c r="AP36" t="s">
        <v>973</v>
      </c>
      <c r="AQ36" t="e">
        <v>#N/A</v>
      </c>
      <c r="AT36" s="30" t="s">
        <v>939</v>
      </c>
      <c r="AU36" s="14">
        <f>[1]!FechaTR($I$1,AT36)</f>
        <v>46755</v>
      </c>
      <c r="AV36" s="16">
        <f t="shared" si="2"/>
        <v>46755</v>
      </c>
      <c r="AW36" s="17" t="e">
        <f t="shared" si="12"/>
        <v>#N/A</v>
      </c>
      <c r="AZ36" t="s">
        <v>1157</v>
      </c>
      <c r="BA36" t="s">
        <v>1243</v>
      </c>
      <c r="BB36" t="e">
        <v>#N/A</v>
      </c>
      <c r="BE36" s="30" t="s">
        <v>939</v>
      </c>
      <c r="BF36" s="14">
        <f>[1]!FechaTR($I$1,BE36)</f>
        <v>46755</v>
      </c>
      <c r="BG36" s="16">
        <f t="shared" si="3"/>
        <v>46755</v>
      </c>
      <c r="BH36" s="17" t="e">
        <f t="shared" si="13"/>
        <v>#N/A</v>
      </c>
      <c r="BK36" t="s">
        <v>1158</v>
      </c>
      <c r="BL36" t="s">
        <v>973</v>
      </c>
      <c r="BM36" t="e">
        <v>#N/A</v>
      </c>
      <c r="BP36" s="30" t="s">
        <v>939</v>
      </c>
      <c r="BQ36" s="14">
        <f>[1]!FechaTR($I$1,BP36)</f>
        <v>46755</v>
      </c>
      <c r="BR36" s="16">
        <f t="shared" si="4"/>
        <v>46755</v>
      </c>
      <c r="BS36" s="17" t="e">
        <f t="shared" si="14"/>
        <v>#N/A</v>
      </c>
      <c r="BV36" t="s">
        <v>1158</v>
      </c>
      <c r="BW36" t="s">
        <v>1243</v>
      </c>
      <c r="BX36" t="e">
        <v>#N/A</v>
      </c>
      <c r="CA36" s="30" t="s">
        <v>939</v>
      </c>
      <c r="CB36" s="14">
        <f>[1]!FechaTR($I$1,CA36)</f>
        <v>46755</v>
      </c>
      <c r="CC36" s="16">
        <f t="shared" si="5"/>
        <v>46755</v>
      </c>
      <c r="CD36" s="17" t="e">
        <f t="shared" si="15"/>
        <v>#N/A</v>
      </c>
      <c r="CG36" t="s">
        <v>1159</v>
      </c>
      <c r="CH36" t="s">
        <v>973</v>
      </c>
      <c r="CI36" t="e">
        <v>#N/A</v>
      </c>
      <c r="CL36" s="30" t="s">
        <v>939</v>
      </c>
      <c r="CM36" s="14">
        <f>[1]!FechaTR($I$1,CL36)</f>
        <v>46755</v>
      </c>
      <c r="CN36" s="16">
        <f t="shared" si="6"/>
        <v>46755</v>
      </c>
      <c r="CO36" s="17" t="e">
        <f t="shared" si="16"/>
        <v>#N/A</v>
      </c>
      <c r="CR36" t="s">
        <v>1159</v>
      </c>
      <c r="CS36" t="s">
        <v>1243</v>
      </c>
      <c r="CT36" t="e">
        <v>#N/A</v>
      </c>
      <c r="CW36" s="30" t="s">
        <v>939</v>
      </c>
      <c r="CX36" s="14">
        <f>[1]!FechaTR($I$1,CW36)</f>
        <v>46755</v>
      </c>
      <c r="CY36" s="16">
        <f t="shared" si="7"/>
        <v>46755</v>
      </c>
      <c r="CZ36" s="17" t="e">
        <f t="shared" si="17"/>
        <v>#N/A</v>
      </c>
      <c r="DC36" t="s">
        <v>1160</v>
      </c>
      <c r="DD36" t="s">
        <v>973</v>
      </c>
      <c r="DE36" t="e">
        <v>#N/A</v>
      </c>
      <c r="DH36" s="30" t="s">
        <v>939</v>
      </c>
      <c r="DI36" s="14">
        <f>[1]!FechaTR($I$1,DH36)</f>
        <v>46755</v>
      </c>
      <c r="DJ36" s="16">
        <f t="shared" si="8"/>
        <v>46755</v>
      </c>
      <c r="DK36" s="17" t="e">
        <f t="shared" si="19"/>
        <v>#N/A</v>
      </c>
      <c r="DN36" t="s">
        <v>1160</v>
      </c>
      <c r="DO36" t="s">
        <v>1243</v>
      </c>
      <c r="DP36" t="e">
        <v>#N/A</v>
      </c>
      <c r="DS36" s="30" t="s">
        <v>939</v>
      </c>
      <c r="DT36" s="14">
        <f>[1]!FechaTR($I$1,DS36)</f>
        <v>46755</v>
      </c>
      <c r="DU36" s="16">
        <f t="shared" si="9"/>
        <v>46755</v>
      </c>
      <c r="DV36" s="17" t="e">
        <f t="shared" si="18"/>
        <v>#N/A</v>
      </c>
    </row>
    <row r="37" spans="1:126" x14ac:dyDescent="0.25">
      <c r="A37" s="11"/>
      <c r="B37" s="13" t="s">
        <v>1006</v>
      </c>
      <c r="C37" s="11">
        <v>-0.102392</v>
      </c>
      <c r="D37" s="11">
        <f>+[1]!FechaTR($B$2,$A37)</f>
        <v>0</v>
      </c>
      <c r="E37" s="13" t="s">
        <v>1145</v>
      </c>
      <c r="F37" s="11">
        <f>+[1]!FechaTR($B$2,$A37)</f>
        <v>0</v>
      </c>
      <c r="G37" s="11"/>
      <c r="H37" s="13" t="s">
        <v>1146</v>
      </c>
      <c r="I37" s="11">
        <v>-2.6365E-2</v>
      </c>
      <c r="J37" s="11">
        <f>+[1]!FechaTR($B$2,$A37)</f>
        <v>0</v>
      </c>
      <c r="K37" s="13" t="s">
        <v>1147</v>
      </c>
      <c r="L37" s="11">
        <v>2.2624</v>
      </c>
      <c r="M37" s="11"/>
      <c r="N37" s="13" t="s">
        <v>1148</v>
      </c>
      <c r="O37" s="11">
        <v>-7.4921000000000001E-2</v>
      </c>
      <c r="R37" t="s">
        <v>1010</v>
      </c>
      <c r="S37" t="s">
        <v>973</v>
      </c>
      <c r="T37" t="e">
        <v>#N/A</v>
      </c>
      <c r="W37" s="30" t="s">
        <v>940</v>
      </c>
      <c r="X37" s="14">
        <f>[1]!FechaTR($I$1,W37)</f>
        <v>46846</v>
      </c>
      <c r="Y37" s="16">
        <f t="shared" si="0"/>
        <v>46846</v>
      </c>
      <c r="Z37" s="17" t="e">
        <f t="shared" si="10"/>
        <v>#N/A</v>
      </c>
      <c r="AC37" t="s">
        <v>1010</v>
      </c>
      <c r="AD37" t="s">
        <v>1243</v>
      </c>
      <c r="AE37" t="e">
        <v>#N/A</v>
      </c>
      <c r="AH37" s="30" t="s">
        <v>940</v>
      </c>
      <c r="AI37" s="14">
        <f>[1]!FechaTR($I$1,AH37)</f>
        <v>46846</v>
      </c>
      <c r="AJ37" s="16">
        <f t="shared" si="1"/>
        <v>46846</v>
      </c>
      <c r="AK37" s="17" t="e">
        <f t="shared" si="11"/>
        <v>#N/A</v>
      </c>
      <c r="AN37" s="6"/>
      <c r="AO37" t="s">
        <v>1161</v>
      </c>
      <c r="AP37" t="s">
        <v>973</v>
      </c>
      <c r="AQ37" t="e">
        <v>#N/A</v>
      </c>
      <c r="AT37" s="30" t="s">
        <v>940</v>
      </c>
      <c r="AU37" s="14">
        <f>[1]!FechaTR($I$1,AT37)</f>
        <v>46846</v>
      </c>
      <c r="AV37" s="16">
        <f t="shared" si="2"/>
        <v>46846</v>
      </c>
      <c r="AW37" s="17" t="e">
        <f t="shared" si="12"/>
        <v>#N/A</v>
      </c>
      <c r="AZ37" t="s">
        <v>1161</v>
      </c>
      <c r="BA37" t="s">
        <v>1243</v>
      </c>
      <c r="BB37" t="e">
        <v>#N/A</v>
      </c>
      <c r="BE37" s="30" t="s">
        <v>940</v>
      </c>
      <c r="BF37" s="14">
        <f>[1]!FechaTR($I$1,BE37)</f>
        <v>46846</v>
      </c>
      <c r="BG37" s="16">
        <f t="shared" si="3"/>
        <v>46846</v>
      </c>
      <c r="BH37" s="17" t="e">
        <f t="shared" si="13"/>
        <v>#N/A</v>
      </c>
      <c r="BK37" t="s">
        <v>1162</v>
      </c>
      <c r="BL37" t="s">
        <v>973</v>
      </c>
      <c r="BM37" t="e">
        <v>#N/A</v>
      </c>
      <c r="BP37" s="30" t="s">
        <v>940</v>
      </c>
      <c r="BQ37" s="14">
        <f>[1]!FechaTR($I$1,BP37)</f>
        <v>46846</v>
      </c>
      <c r="BR37" s="16">
        <f t="shared" si="4"/>
        <v>46846</v>
      </c>
      <c r="BS37" s="17" t="e">
        <f t="shared" si="14"/>
        <v>#N/A</v>
      </c>
      <c r="BV37" t="s">
        <v>1162</v>
      </c>
      <c r="BW37" t="s">
        <v>1243</v>
      </c>
      <c r="BX37" t="e">
        <v>#N/A</v>
      </c>
      <c r="CA37" s="30" t="s">
        <v>940</v>
      </c>
      <c r="CB37" s="14">
        <f>[1]!FechaTR($I$1,CA37)</f>
        <v>46846</v>
      </c>
      <c r="CC37" s="16">
        <f t="shared" si="5"/>
        <v>46846</v>
      </c>
      <c r="CD37" s="17" t="e">
        <f t="shared" si="15"/>
        <v>#N/A</v>
      </c>
      <c r="CG37" t="s">
        <v>1163</v>
      </c>
      <c r="CH37" t="s">
        <v>973</v>
      </c>
      <c r="CI37" t="e">
        <v>#N/A</v>
      </c>
      <c r="CL37" s="30" t="s">
        <v>940</v>
      </c>
      <c r="CM37" s="14">
        <f>[1]!FechaTR($I$1,CL37)</f>
        <v>46846</v>
      </c>
      <c r="CN37" s="16">
        <f t="shared" si="6"/>
        <v>46846</v>
      </c>
      <c r="CO37" s="17" t="e">
        <f t="shared" si="16"/>
        <v>#N/A</v>
      </c>
      <c r="CR37" t="s">
        <v>1163</v>
      </c>
      <c r="CS37" t="s">
        <v>1243</v>
      </c>
      <c r="CT37" t="e">
        <v>#N/A</v>
      </c>
      <c r="CW37" s="30" t="s">
        <v>940</v>
      </c>
      <c r="CX37" s="14">
        <f>[1]!FechaTR($I$1,CW37)</f>
        <v>46846</v>
      </c>
      <c r="CY37" s="16">
        <f t="shared" si="7"/>
        <v>46846</v>
      </c>
      <c r="CZ37" s="17" t="e">
        <f t="shared" si="17"/>
        <v>#N/A</v>
      </c>
      <c r="DC37" t="s">
        <v>1164</v>
      </c>
      <c r="DD37" t="s">
        <v>973</v>
      </c>
      <c r="DE37" t="e">
        <v>#N/A</v>
      </c>
      <c r="DH37" s="30" t="s">
        <v>940</v>
      </c>
      <c r="DI37" s="14">
        <f>[1]!FechaTR($I$1,DH37)</f>
        <v>46846</v>
      </c>
      <c r="DJ37" s="16">
        <f t="shared" si="8"/>
        <v>46846</v>
      </c>
      <c r="DK37" s="17" t="e">
        <f t="shared" si="19"/>
        <v>#N/A</v>
      </c>
      <c r="DN37" t="s">
        <v>1164</v>
      </c>
      <c r="DO37" t="s">
        <v>1243</v>
      </c>
      <c r="DP37" t="e">
        <v>#N/A</v>
      </c>
      <c r="DS37" s="30" t="s">
        <v>940</v>
      </c>
      <c r="DT37" s="14">
        <f>[1]!FechaTR($I$1,DS37)</f>
        <v>46846</v>
      </c>
      <c r="DU37" s="16">
        <f t="shared" si="9"/>
        <v>46846</v>
      </c>
      <c r="DV37" s="17" t="e">
        <f t="shared" si="18"/>
        <v>#N/A</v>
      </c>
    </row>
    <row r="38" spans="1:126" x14ac:dyDescent="0.25">
      <c r="A38" s="11"/>
      <c r="B38" s="13" t="s">
        <v>1007</v>
      </c>
      <c r="C38" s="11">
        <v>-9.9441999999999989E-2</v>
      </c>
      <c r="D38" s="11">
        <f>+[1]!FechaTR($B$2,$A38)</f>
        <v>0</v>
      </c>
      <c r="E38" s="13" t="s">
        <v>1149</v>
      </c>
      <c r="F38" s="11">
        <f>+[1]!FechaTR($B$2,$A38)</f>
        <v>0</v>
      </c>
      <c r="G38" s="11"/>
      <c r="H38" s="13" t="s">
        <v>1150</v>
      </c>
      <c r="I38" s="11">
        <v>-2.3202E-2</v>
      </c>
      <c r="J38" s="11">
        <f>+[1]!FechaTR($B$2,$A38)</f>
        <v>0</v>
      </c>
      <c r="K38" s="13" t="s">
        <v>1151</v>
      </c>
      <c r="L38" s="11">
        <v>2.3185000000000002</v>
      </c>
      <c r="M38" s="11"/>
      <c r="N38" s="13" t="s">
        <v>1152</v>
      </c>
      <c r="O38" s="11">
        <v>-7.2022000000000003E-2</v>
      </c>
      <c r="R38" t="s">
        <v>1011</v>
      </c>
      <c r="S38" t="s">
        <v>973</v>
      </c>
      <c r="T38" t="e">
        <v>#N/A</v>
      </c>
      <c r="W38" s="30" t="s">
        <v>941</v>
      </c>
      <c r="X38" s="14">
        <f>[1]!FechaTR($I$1,W38)</f>
        <v>46937</v>
      </c>
      <c r="Y38" s="16">
        <f t="shared" si="0"/>
        <v>46937</v>
      </c>
      <c r="Z38" s="17" t="e">
        <f t="shared" si="10"/>
        <v>#N/A</v>
      </c>
      <c r="AC38" t="s">
        <v>1011</v>
      </c>
      <c r="AD38" t="s">
        <v>1243</v>
      </c>
      <c r="AE38" t="e">
        <v>#N/A</v>
      </c>
      <c r="AH38" s="30" t="s">
        <v>941</v>
      </c>
      <c r="AI38" s="14">
        <f>[1]!FechaTR($I$1,AH38)</f>
        <v>46937</v>
      </c>
      <c r="AJ38" s="16">
        <f t="shared" si="1"/>
        <v>46937</v>
      </c>
      <c r="AK38" s="17" t="e">
        <f t="shared" si="11"/>
        <v>#N/A</v>
      </c>
      <c r="AN38" s="6"/>
      <c r="AO38" t="s">
        <v>1165</v>
      </c>
      <c r="AP38" t="s">
        <v>973</v>
      </c>
      <c r="AQ38" t="e">
        <v>#N/A</v>
      </c>
      <c r="AT38" s="30" t="s">
        <v>941</v>
      </c>
      <c r="AU38" s="14">
        <f>[1]!FechaTR($I$1,AT38)</f>
        <v>46937</v>
      </c>
      <c r="AV38" s="16">
        <f t="shared" si="2"/>
        <v>46937</v>
      </c>
      <c r="AW38" s="17" t="e">
        <f t="shared" si="12"/>
        <v>#N/A</v>
      </c>
      <c r="AZ38" t="s">
        <v>1165</v>
      </c>
      <c r="BA38" t="s">
        <v>1243</v>
      </c>
      <c r="BB38" t="e">
        <v>#N/A</v>
      </c>
      <c r="BE38" s="30" t="s">
        <v>941</v>
      </c>
      <c r="BF38" s="14">
        <f>[1]!FechaTR($I$1,BE38)</f>
        <v>46937</v>
      </c>
      <c r="BG38" s="16">
        <f t="shared" si="3"/>
        <v>46937</v>
      </c>
      <c r="BH38" s="17" t="e">
        <f t="shared" si="13"/>
        <v>#N/A</v>
      </c>
      <c r="BK38" t="s">
        <v>1166</v>
      </c>
      <c r="BL38" t="s">
        <v>973</v>
      </c>
      <c r="BM38" t="e">
        <v>#N/A</v>
      </c>
      <c r="BP38" s="30" t="s">
        <v>941</v>
      </c>
      <c r="BQ38" s="14">
        <f>[1]!FechaTR($I$1,BP38)</f>
        <v>46937</v>
      </c>
      <c r="BR38" s="16">
        <f t="shared" si="4"/>
        <v>46937</v>
      </c>
      <c r="BS38" s="17" t="e">
        <f t="shared" si="14"/>
        <v>#N/A</v>
      </c>
      <c r="BV38" t="s">
        <v>1166</v>
      </c>
      <c r="BW38" t="s">
        <v>1243</v>
      </c>
      <c r="BX38" t="e">
        <v>#N/A</v>
      </c>
      <c r="CA38" s="30" t="s">
        <v>941</v>
      </c>
      <c r="CB38" s="14">
        <f>[1]!FechaTR($I$1,CA38)</f>
        <v>46937</v>
      </c>
      <c r="CC38" s="16">
        <f t="shared" si="5"/>
        <v>46937</v>
      </c>
      <c r="CD38" s="17" t="e">
        <f t="shared" si="15"/>
        <v>#N/A</v>
      </c>
      <c r="CG38" t="s">
        <v>1167</v>
      </c>
      <c r="CH38" t="s">
        <v>973</v>
      </c>
      <c r="CI38" t="e">
        <v>#N/A</v>
      </c>
      <c r="CL38" s="30" t="s">
        <v>941</v>
      </c>
      <c r="CM38" s="14">
        <f>[1]!FechaTR($I$1,CL38)</f>
        <v>46937</v>
      </c>
      <c r="CN38" s="16">
        <f t="shared" si="6"/>
        <v>46937</v>
      </c>
      <c r="CO38" s="17" t="e">
        <f t="shared" si="16"/>
        <v>#N/A</v>
      </c>
      <c r="CR38" t="s">
        <v>1167</v>
      </c>
      <c r="CS38" t="s">
        <v>1243</v>
      </c>
      <c r="CT38" t="e">
        <v>#N/A</v>
      </c>
      <c r="CW38" s="30" t="s">
        <v>941</v>
      </c>
      <c r="CX38" s="14">
        <f>[1]!FechaTR($I$1,CW38)</f>
        <v>46937</v>
      </c>
      <c r="CY38" s="16">
        <f t="shared" si="7"/>
        <v>46937</v>
      </c>
      <c r="CZ38" s="17" t="e">
        <f t="shared" si="17"/>
        <v>#N/A</v>
      </c>
      <c r="DC38" t="s">
        <v>1168</v>
      </c>
      <c r="DD38" t="s">
        <v>973</v>
      </c>
      <c r="DE38" t="e">
        <v>#N/A</v>
      </c>
      <c r="DH38" s="30" t="s">
        <v>941</v>
      </c>
      <c r="DI38" s="14">
        <f>[1]!FechaTR($I$1,DH38)</f>
        <v>46937</v>
      </c>
      <c r="DJ38" s="16">
        <f t="shared" si="8"/>
        <v>46937</v>
      </c>
      <c r="DK38" s="17" t="e">
        <f t="shared" si="19"/>
        <v>#N/A</v>
      </c>
      <c r="DN38" t="s">
        <v>1168</v>
      </c>
      <c r="DO38" t="s">
        <v>1243</v>
      </c>
      <c r="DP38" t="e">
        <v>#N/A</v>
      </c>
      <c r="DS38" s="30" t="s">
        <v>941</v>
      </c>
      <c r="DT38" s="14">
        <f>[1]!FechaTR($I$1,DS38)</f>
        <v>46937</v>
      </c>
      <c r="DU38" s="16">
        <f t="shared" si="9"/>
        <v>46937</v>
      </c>
      <c r="DV38" s="17" t="e">
        <f t="shared" si="18"/>
        <v>#N/A</v>
      </c>
    </row>
    <row r="39" spans="1:126" x14ac:dyDescent="0.25">
      <c r="A39" s="11"/>
      <c r="B39" s="13" t="s">
        <v>1008</v>
      </c>
      <c r="C39" s="11">
        <v>-9.6186999999999995E-2</v>
      </c>
      <c r="D39" s="11">
        <f>+[1]!FechaTR($B$2,$A39)</f>
        <v>0</v>
      </c>
      <c r="E39" s="13" t="s">
        <v>1153</v>
      </c>
      <c r="F39" s="11">
        <f>+[1]!FechaTR($B$2,$A39)</f>
        <v>0</v>
      </c>
      <c r="G39" s="11"/>
      <c r="H39" s="13" t="s">
        <v>1154</v>
      </c>
      <c r="I39" s="11">
        <v>-1.9698999999999998E-2</v>
      </c>
      <c r="J39" s="11">
        <f>+[1]!FechaTR($B$2,$A39)</f>
        <v>0</v>
      </c>
      <c r="K39" s="13" t="s">
        <v>1155</v>
      </c>
      <c r="L39" s="11">
        <v>2.3725000000000001</v>
      </c>
      <c r="M39" s="11"/>
      <c r="N39" s="13" t="s">
        <v>1156</v>
      </c>
      <c r="O39" s="11">
        <v>-6.8728999999999998E-2</v>
      </c>
      <c r="R39" t="s">
        <v>1012</v>
      </c>
      <c r="S39" t="s">
        <v>973</v>
      </c>
      <c r="T39" t="e">
        <v>#N/A</v>
      </c>
      <c r="W39" s="30" t="s">
        <v>942</v>
      </c>
      <c r="X39" s="14">
        <f>[1]!FechaTR($I$1,W39)</f>
        <v>47028</v>
      </c>
      <c r="Y39" s="16">
        <f t="shared" si="0"/>
        <v>47028</v>
      </c>
      <c r="Z39" s="17" t="e">
        <f t="shared" si="10"/>
        <v>#N/A</v>
      </c>
      <c r="AC39" t="s">
        <v>1012</v>
      </c>
      <c r="AD39" t="s">
        <v>1243</v>
      </c>
      <c r="AE39" t="e">
        <v>#N/A</v>
      </c>
      <c r="AH39" s="30" t="s">
        <v>942</v>
      </c>
      <c r="AI39" s="14">
        <f>[1]!FechaTR($I$1,AH39)</f>
        <v>47028</v>
      </c>
      <c r="AJ39" s="16">
        <f t="shared" si="1"/>
        <v>47028</v>
      </c>
      <c r="AK39" s="17" t="e">
        <f t="shared" si="11"/>
        <v>#N/A</v>
      </c>
      <c r="AN39" s="6"/>
      <c r="AO39" t="s">
        <v>1169</v>
      </c>
      <c r="AP39" t="s">
        <v>973</v>
      </c>
      <c r="AQ39" t="e">
        <v>#N/A</v>
      </c>
      <c r="AT39" s="30" t="s">
        <v>942</v>
      </c>
      <c r="AU39" s="14">
        <f>[1]!FechaTR($I$1,AT39)</f>
        <v>47028</v>
      </c>
      <c r="AV39" s="16">
        <f t="shared" si="2"/>
        <v>47028</v>
      </c>
      <c r="AW39" s="17" t="e">
        <f t="shared" si="12"/>
        <v>#N/A</v>
      </c>
      <c r="AZ39" t="s">
        <v>1169</v>
      </c>
      <c r="BA39" t="s">
        <v>1243</v>
      </c>
      <c r="BB39" t="e">
        <v>#N/A</v>
      </c>
      <c r="BE39" s="30" t="s">
        <v>942</v>
      </c>
      <c r="BF39" s="14">
        <f>[1]!FechaTR($I$1,BE39)</f>
        <v>47028</v>
      </c>
      <c r="BG39" s="16">
        <f t="shared" si="3"/>
        <v>47028</v>
      </c>
      <c r="BH39" s="17" t="e">
        <f t="shared" si="13"/>
        <v>#N/A</v>
      </c>
      <c r="BK39" t="s">
        <v>1170</v>
      </c>
      <c r="BL39" t="s">
        <v>973</v>
      </c>
      <c r="BM39" t="e">
        <v>#N/A</v>
      </c>
      <c r="BP39" s="30" t="s">
        <v>942</v>
      </c>
      <c r="BQ39" s="14">
        <f>[1]!FechaTR($I$1,BP39)</f>
        <v>47028</v>
      </c>
      <c r="BR39" s="16">
        <f t="shared" si="4"/>
        <v>47028</v>
      </c>
      <c r="BS39" s="17" t="e">
        <f t="shared" si="14"/>
        <v>#N/A</v>
      </c>
      <c r="BV39" t="s">
        <v>1170</v>
      </c>
      <c r="BW39" t="s">
        <v>1243</v>
      </c>
      <c r="BX39" t="e">
        <v>#N/A</v>
      </c>
      <c r="CA39" s="30" t="s">
        <v>942</v>
      </c>
      <c r="CB39" s="14">
        <f>[1]!FechaTR($I$1,CA39)</f>
        <v>47028</v>
      </c>
      <c r="CC39" s="16">
        <f t="shared" si="5"/>
        <v>47028</v>
      </c>
      <c r="CD39" s="17" t="e">
        <f t="shared" si="15"/>
        <v>#N/A</v>
      </c>
      <c r="CG39" t="s">
        <v>1171</v>
      </c>
      <c r="CH39" t="s">
        <v>973</v>
      </c>
      <c r="CI39" t="e">
        <v>#N/A</v>
      </c>
      <c r="CL39" s="30" t="s">
        <v>942</v>
      </c>
      <c r="CM39" s="14">
        <f>[1]!FechaTR($I$1,CL39)</f>
        <v>47028</v>
      </c>
      <c r="CN39" s="16">
        <f t="shared" si="6"/>
        <v>47028</v>
      </c>
      <c r="CO39" s="17" t="e">
        <f t="shared" si="16"/>
        <v>#N/A</v>
      </c>
      <c r="CR39" t="s">
        <v>1171</v>
      </c>
      <c r="CS39" t="s">
        <v>1243</v>
      </c>
      <c r="CT39" t="e">
        <v>#N/A</v>
      </c>
      <c r="CW39" s="30" t="s">
        <v>942</v>
      </c>
      <c r="CX39" s="14">
        <f>[1]!FechaTR($I$1,CW39)</f>
        <v>47028</v>
      </c>
      <c r="CY39" s="16">
        <f t="shared" si="7"/>
        <v>47028</v>
      </c>
      <c r="CZ39" s="17" t="e">
        <f t="shared" si="17"/>
        <v>#N/A</v>
      </c>
      <c r="DC39" t="s">
        <v>1172</v>
      </c>
      <c r="DD39" t="s">
        <v>973</v>
      </c>
      <c r="DE39" t="e">
        <v>#N/A</v>
      </c>
      <c r="DG39" s="47"/>
      <c r="DH39" s="30" t="s">
        <v>942</v>
      </c>
      <c r="DI39" s="14">
        <f>[1]!FechaTR($I$1,DH39)</f>
        <v>47028</v>
      </c>
      <c r="DJ39" s="16">
        <f t="shared" si="8"/>
        <v>47028</v>
      </c>
      <c r="DK39" s="17" t="e">
        <f t="shared" si="19"/>
        <v>#N/A</v>
      </c>
      <c r="DN39" t="s">
        <v>1172</v>
      </c>
      <c r="DO39" t="s">
        <v>1243</v>
      </c>
      <c r="DP39" t="e">
        <v>#N/A</v>
      </c>
      <c r="DS39" s="30" t="s">
        <v>942</v>
      </c>
      <c r="DT39" s="14">
        <f>[1]!FechaTR($I$1,DS39)</f>
        <v>47028</v>
      </c>
      <c r="DU39" s="16">
        <f t="shared" si="9"/>
        <v>47028</v>
      </c>
      <c r="DV39" s="17" t="e">
        <f t="shared" si="18"/>
        <v>#N/A</v>
      </c>
    </row>
    <row r="40" spans="1:126" x14ac:dyDescent="0.25">
      <c r="A40" s="11"/>
      <c r="B40" s="13" t="s">
        <v>1009</v>
      </c>
      <c r="C40" s="11">
        <v>-9.2599000000000001E-2</v>
      </c>
      <c r="D40" s="11">
        <f>+[1]!FechaTR($B$2,$A40)</f>
        <v>0</v>
      </c>
      <c r="E40" s="13" t="s">
        <v>1157</v>
      </c>
      <c r="F40" s="11">
        <f>+[1]!FechaTR($B$2,$A40)</f>
        <v>0</v>
      </c>
      <c r="G40" s="11"/>
      <c r="H40" s="13" t="s">
        <v>1158</v>
      </c>
      <c r="I40" s="11">
        <v>-1.5762999999999999E-2</v>
      </c>
      <c r="J40" s="11">
        <f>+[1]!FechaTR($B$2,$A40)</f>
        <v>0</v>
      </c>
      <c r="K40" s="13" t="s">
        <v>1159</v>
      </c>
      <c r="L40" s="11">
        <v>2.4241999999999999</v>
      </c>
      <c r="M40" s="11"/>
      <c r="N40" s="13" t="s">
        <v>1160</v>
      </c>
      <c r="O40" s="11">
        <v>-6.5098000000000003E-2</v>
      </c>
      <c r="R40" t="s">
        <v>1013</v>
      </c>
      <c r="S40" t="s">
        <v>973</v>
      </c>
      <c r="T40" t="e">
        <v>#N/A</v>
      </c>
      <c r="W40" s="30" t="s">
        <v>943</v>
      </c>
      <c r="X40" s="14">
        <f>[1]!FechaTR($I$1,W40)</f>
        <v>47120</v>
      </c>
      <c r="Y40" s="16">
        <f t="shared" si="0"/>
        <v>47120</v>
      </c>
      <c r="Z40" s="17" t="e">
        <f t="shared" si="10"/>
        <v>#N/A</v>
      </c>
      <c r="AC40" t="s">
        <v>1013</v>
      </c>
      <c r="AD40" t="s">
        <v>1243</v>
      </c>
      <c r="AE40" t="e">
        <v>#N/A</v>
      </c>
      <c r="AH40" s="30" t="s">
        <v>943</v>
      </c>
      <c r="AI40" s="14">
        <f>[1]!FechaTR($I$1,AH40)</f>
        <v>47120</v>
      </c>
      <c r="AJ40" s="16">
        <f t="shared" si="1"/>
        <v>47120</v>
      </c>
      <c r="AK40" s="17" t="e">
        <f t="shared" si="11"/>
        <v>#N/A</v>
      </c>
      <c r="AN40" s="6"/>
      <c r="AO40" t="s">
        <v>1173</v>
      </c>
      <c r="AP40" t="s">
        <v>973</v>
      </c>
      <c r="AQ40" t="e">
        <v>#N/A</v>
      </c>
      <c r="AT40" s="30" t="s">
        <v>943</v>
      </c>
      <c r="AU40" s="14">
        <f>[1]!FechaTR($I$1,AT40)</f>
        <v>47120</v>
      </c>
      <c r="AV40" s="16">
        <f t="shared" si="2"/>
        <v>47120</v>
      </c>
      <c r="AW40" s="17" t="e">
        <f t="shared" si="12"/>
        <v>#N/A</v>
      </c>
      <c r="AZ40" t="s">
        <v>1173</v>
      </c>
      <c r="BA40" t="s">
        <v>1243</v>
      </c>
      <c r="BB40" t="e">
        <v>#N/A</v>
      </c>
      <c r="BE40" s="30" t="s">
        <v>943</v>
      </c>
      <c r="BF40" s="14">
        <f>[1]!FechaTR($I$1,BE40)</f>
        <v>47120</v>
      </c>
      <c r="BG40" s="16">
        <f t="shared" si="3"/>
        <v>47120</v>
      </c>
      <c r="BH40" s="17" t="e">
        <f t="shared" si="13"/>
        <v>#N/A</v>
      </c>
      <c r="BK40" t="s">
        <v>1174</v>
      </c>
      <c r="BL40" t="s">
        <v>973</v>
      </c>
      <c r="BM40" t="e">
        <v>#N/A</v>
      </c>
      <c r="BP40" s="30" t="s">
        <v>943</v>
      </c>
      <c r="BQ40" s="14">
        <f>[1]!FechaTR($I$1,BP40)</f>
        <v>47120</v>
      </c>
      <c r="BR40" s="16">
        <f t="shared" si="4"/>
        <v>47120</v>
      </c>
      <c r="BS40" s="17" t="e">
        <f t="shared" si="14"/>
        <v>#N/A</v>
      </c>
      <c r="BV40" t="s">
        <v>1174</v>
      </c>
      <c r="BW40" t="s">
        <v>1243</v>
      </c>
      <c r="BX40" t="e">
        <v>#N/A</v>
      </c>
      <c r="CA40" s="30" t="s">
        <v>943</v>
      </c>
      <c r="CB40" s="14">
        <f>[1]!FechaTR($I$1,CA40)</f>
        <v>47120</v>
      </c>
      <c r="CC40" s="16">
        <f t="shared" si="5"/>
        <v>47120</v>
      </c>
      <c r="CD40" s="17" t="e">
        <f t="shared" si="15"/>
        <v>#N/A</v>
      </c>
      <c r="CG40" t="s">
        <v>1175</v>
      </c>
      <c r="CH40" t="s">
        <v>973</v>
      </c>
      <c r="CI40" t="e">
        <v>#N/A</v>
      </c>
      <c r="CL40" s="30" t="s">
        <v>943</v>
      </c>
      <c r="CM40" s="14">
        <f>[1]!FechaTR($I$1,CL40)</f>
        <v>47120</v>
      </c>
      <c r="CN40" s="16">
        <f t="shared" si="6"/>
        <v>47120</v>
      </c>
      <c r="CO40" s="17" t="e">
        <f t="shared" si="16"/>
        <v>#N/A</v>
      </c>
      <c r="CR40" t="s">
        <v>1175</v>
      </c>
      <c r="CS40" t="s">
        <v>1243</v>
      </c>
      <c r="CT40" t="e">
        <v>#N/A</v>
      </c>
      <c r="CW40" s="30" t="s">
        <v>943</v>
      </c>
      <c r="CX40" s="14">
        <f>[1]!FechaTR($I$1,CW40)</f>
        <v>47120</v>
      </c>
      <c r="CY40" s="16">
        <f t="shared" si="7"/>
        <v>47120</v>
      </c>
      <c r="CZ40" s="17" t="e">
        <f t="shared" si="17"/>
        <v>#N/A</v>
      </c>
      <c r="DC40" t="s">
        <v>1176</v>
      </c>
      <c r="DD40" t="s">
        <v>973</v>
      </c>
      <c r="DE40" t="e">
        <v>#N/A</v>
      </c>
      <c r="DH40" s="30" t="s">
        <v>943</v>
      </c>
      <c r="DI40" s="14">
        <f>[1]!FechaTR($I$1,DH40)</f>
        <v>47120</v>
      </c>
      <c r="DJ40" s="16">
        <f t="shared" si="8"/>
        <v>47120</v>
      </c>
      <c r="DK40" s="17" t="e">
        <f t="shared" si="19"/>
        <v>#N/A</v>
      </c>
      <c r="DN40" t="s">
        <v>1176</v>
      </c>
      <c r="DO40" t="s">
        <v>1243</v>
      </c>
      <c r="DP40" t="e">
        <v>#N/A</v>
      </c>
      <c r="DS40" s="30" t="s">
        <v>943</v>
      </c>
      <c r="DT40" s="14">
        <f>[1]!FechaTR($I$1,DS40)</f>
        <v>47120</v>
      </c>
      <c r="DU40" s="16">
        <f t="shared" si="9"/>
        <v>47120</v>
      </c>
      <c r="DV40" s="17" t="e">
        <f t="shared" si="18"/>
        <v>#N/A</v>
      </c>
    </row>
    <row r="41" spans="1:126" x14ac:dyDescent="0.25">
      <c r="A41" s="11"/>
      <c r="B41" s="13" t="s">
        <v>1010</v>
      </c>
      <c r="C41" s="11">
        <v>-8.8691999999999993E-2</v>
      </c>
      <c r="D41" s="11">
        <f>+[1]!FechaTR($B$2,$A41)</f>
        <v>0</v>
      </c>
      <c r="E41" s="13" t="s">
        <v>1161</v>
      </c>
      <c r="F41" s="11">
        <f>+[1]!FechaTR($B$2,$A41)</f>
        <v>0</v>
      </c>
      <c r="G41" s="11"/>
      <c r="H41" s="13" t="s">
        <v>1162</v>
      </c>
      <c r="I41" s="11">
        <v>-1.136E-2</v>
      </c>
      <c r="J41" s="11">
        <f>+[1]!FechaTR($B$2,$A41)</f>
        <v>0</v>
      </c>
      <c r="K41" s="13" t="s">
        <v>1163</v>
      </c>
      <c r="L41" s="11">
        <v>2.4741</v>
      </c>
      <c r="M41" s="11"/>
      <c r="N41" s="13" t="s">
        <v>1164</v>
      </c>
      <c r="O41" s="11">
        <v>-6.1225999999999996E-2</v>
      </c>
      <c r="R41" t="s">
        <v>1014</v>
      </c>
      <c r="S41" t="s">
        <v>973</v>
      </c>
      <c r="T41" t="e">
        <v>#N/A</v>
      </c>
      <c r="W41" s="30" t="s">
        <v>944</v>
      </c>
      <c r="X41" s="14">
        <f>[1]!FechaTR($I$1,W41)</f>
        <v>47210</v>
      </c>
      <c r="Y41" s="16">
        <f t="shared" si="0"/>
        <v>47210</v>
      </c>
      <c r="Z41" s="17" t="e">
        <f t="shared" si="10"/>
        <v>#N/A</v>
      </c>
      <c r="AC41" t="s">
        <v>1014</v>
      </c>
      <c r="AD41" t="s">
        <v>1243</v>
      </c>
      <c r="AE41" t="e">
        <v>#N/A</v>
      </c>
      <c r="AH41" s="30" t="s">
        <v>944</v>
      </c>
      <c r="AI41" s="14">
        <f>[1]!FechaTR($I$1,AH41)</f>
        <v>47210</v>
      </c>
      <c r="AJ41" s="16">
        <f t="shared" si="1"/>
        <v>47210</v>
      </c>
      <c r="AK41" s="17" t="e">
        <f t="shared" si="11"/>
        <v>#N/A</v>
      </c>
      <c r="AN41" s="6"/>
      <c r="AO41" t="s">
        <v>1177</v>
      </c>
      <c r="AP41" t="s">
        <v>973</v>
      </c>
      <c r="AQ41" t="e">
        <v>#N/A</v>
      </c>
      <c r="AT41" s="30" t="s">
        <v>944</v>
      </c>
      <c r="AU41" s="14">
        <f>[1]!FechaTR($I$1,AT41)</f>
        <v>47210</v>
      </c>
      <c r="AV41" s="16">
        <f t="shared" si="2"/>
        <v>47210</v>
      </c>
      <c r="AW41" s="17" t="e">
        <f t="shared" si="12"/>
        <v>#N/A</v>
      </c>
      <c r="AZ41" t="s">
        <v>1177</v>
      </c>
      <c r="BA41" t="s">
        <v>1243</v>
      </c>
      <c r="BB41" t="e">
        <v>#N/A</v>
      </c>
      <c r="BE41" s="30" t="s">
        <v>944</v>
      </c>
      <c r="BF41" s="14">
        <f>[1]!FechaTR($I$1,BE41)</f>
        <v>47210</v>
      </c>
      <c r="BG41" s="16">
        <f t="shared" si="3"/>
        <v>47210</v>
      </c>
      <c r="BH41" s="17" t="e">
        <f t="shared" si="13"/>
        <v>#N/A</v>
      </c>
      <c r="BK41" t="s">
        <v>1178</v>
      </c>
      <c r="BL41" t="s">
        <v>973</v>
      </c>
      <c r="BM41" t="e">
        <v>#N/A</v>
      </c>
      <c r="BP41" s="30" t="s">
        <v>944</v>
      </c>
      <c r="BQ41" s="14">
        <f>[1]!FechaTR($I$1,BP41)</f>
        <v>47210</v>
      </c>
      <c r="BR41" s="16">
        <f t="shared" si="4"/>
        <v>47210</v>
      </c>
      <c r="BS41" s="17" t="e">
        <f t="shared" si="14"/>
        <v>#N/A</v>
      </c>
      <c r="BV41" t="s">
        <v>1178</v>
      </c>
      <c r="BW41" t="s">
        <v>1243</v>
      </c>
      <c r="BX41" t="e">
        <v>#N/A</v>
      </c>
      <c r="CA41" s="30" t="s">
        <v>944</v>
      </c>
      <c r="CB41" s="14">
        <f>[1]!FechaTR($I$1,CA41)</f>
        <v>47210</v>
      </c>
      <c r="CC41" s="16">
        <f t="shared" si="5"/>
        <v>47210</v>
      </c>
      <c r="CD41" s="17" t="e">
        <f t="shared" si="15"/>
        <v>#N/A</v>
      </c>
      <c r="CG41" t="s">
        <v>1179</v>
      </c>
      <c r="CH41" t="s">
        <v>973</v>
      </c>
      <c r="CI41" t="e">
        <v>#N/A</v>
      </c>
      <c r="CL41" s="30" t="s">
        <v>944</v>
      </c>
      <c r="CM41" s="14">
        <f>[1]!FechaTR($I$1,CL41)</f>
        <v>47210</v>
      </c>
      <c r="CN41" s="16">
        <f t="shared" si="6"/>
        <v>47210</v>
      </c>
      <c r="CO41" s="17" t="e">
        <f t="shared" si="16"/>
        <v>#N/A</v>
      </c>
      <c r="CR41" t="s">
        <v>1179</v>
      </c>
      <c r="CS41" t="s">
        <v>1243</v>
      </c>
      <c r="CT41" t="e">
        <v>#N/A</v>
      </c>
      <c r="CW41" s="30" t="s">
        <v>944</v>
      </c>
      <c r="CX41" s="14">
        <f>[1]!FechaTR($I$1,CW41)</f>
        <v>47210</v>
      </c>
      <c r="CY41" s="16">
        <f t="shared" si="7"/>
        <v>47210</v>
      </c>
      <c r="CZ41" s="17" t="e">
        <f t="shared" si="17"/>
        <v>#N/A</v>
      </c>
      <c r="DC41" t="s">
        <v>1180</v>
      </c>
      <c r="DD41" t="s">
        <v>973</v>
      </c>
      <c r="DE41" t="e">
        <v>#N/A</v>
      </c>
      <c r="DH41" s="30" t="s">
        <v>944</v>
      </c>
      <c r="DI41" s="14">
        <f>[1]!FechaTR($I$1,DH41)</f>
        <v>47210</v>
      </c>
      <c r="DJ41" s="16">
        <f t="shared" si="8"/>
        <v>47210</v>
      </c>
      <c r="DK41" s="17" t="e">
        <f t="shared" si="19"/>
        <v>#N/A</v>
      </c>
      <c r="DN41" t="s">
        <v>1180</v>
      </c>
      <c r="DO41" t="s">
        <v>1243</v>
      </c>
      <c r="DP41" t="e">
        <v>#N/A</v>
      </c>
      <c r="DS41" s="30" t="s">
        <v>944</v>
      </c>
      <c r="DT41" s="14">
        <f>[1]!FechaTR($I$1,DS41)</f>
        <v>47210</v>
      </c>
      <c r="DU41" s="16">
        <f t="shared" si="9"/>
        <v>47210</v>
      </c>
      <c r="DV41" s="17" t="e">
        <f t="shared" si="18"/>
        <v>#N/A</v>
      </c>
    </row>
    <row r="42" spans="1:126" x14ac:dyDescent="0.25">
      <c r="A42" s="11"/>
      <c r="B42" s="13" t="s">
        <v>1011</v>
      </c>
      <c r="C42" s="11">
        <v>-8.4556999999999993E-2</v>
      </c>
      <c r="D42" s="11">
        <f>+[1]!FechaTR($B$2,$A42)</f>
        <v>0</v>
      </c>
      <c r="E42" s="13" t="s">
        <v>1165</v>
      </c>
      <c r="F42" s="11">
        <f>+[1]!FechaTR($B$2,$A42)</f>
        <v>0</v>
      </c>
      <c r="G42" s="11"/>
      <c r="H42" s="13" t="s">
        <v>1166</v>
      </c>
      <c r="I42" s="11">
        <v>-6.5420000000000001E-3</v>
      </c>
      <c r="J42" s="11">
        <f>+[1]!FechaTR($B$2,$A42)</f>
        <v>0</v>
      </c>
      <c r="K42" s="13" t="s">
        <v>1167</v>
      </c>
      <c r="L42" s="11">
        <v>2.5215000000000001</v>
      </c>
      <c r="M42" s="11"/>
      <c r="N42" s="13" t="s">
        <v>1168</v>
      </c>
      <c r="O42" s="11">
        <v>-5.7221999999999995E-2</v>
      </c>
      <c r="R42" t="s">
        <v>1015</v>
      </c>
      <c r="S42" t="s">
        <v>973</v>
      </c>
      <c r="T42" t="e">
        <v>#N/A</v>
      </c>
      <c r="W42" s="30" t="s">
        <v>958</v>
      </c>
      <c r="X42" s="14">
        <f>[1]!FechaTR($I$1,W42)</f>
        <v>47301</v>
      </c>
      <c r="Y42" s="16">
        <f t="shared" si="0"/>
        <v>47301</v>
      </c>
      <c r="Z42" s="17" t="e">
        <f t="shared" si="10"/>
        <v>#N/A</v>
      </c>
      <c r="AC42" t="s">
        <v>1015</v>
      </c>
      <c r="AD42" t="s">
        <v>1243</v>
      </c>
      <c r="AE42" t="e">
        <v>#N/A</v>
      </c>
      <c r="AH42" s="30" t="s">
        <v>958</v>
      </c>
      <c r="AI42" s="14">
        <f>[1]!FechaTR($I$1,AH42)</f>
        <v>47301</v>
      </c>
      <c r="AJ42" s="16">
        <f t="shared" si="1"/>
        <v>47301</v>
      </c>
      <c r="AK42" s="17" t="e">
        <f t="shared" si="11"/>
        <v>#N/A</v>
      </c>
      <c r="AN42" s="6"/>
      <c r="AO42" t="s">
        <v>1181</v>
      </c>
      <c r="AP42" t="s">
        <v>973</v>
      </c>
      <c r="AQ42" t="e">
        <v>#N/A</v>
      </c>
      <c r="AT42" s="30" t="s">
        <v>958</v>
      </c>
      <c r="AU42" s="14">
        <f>[1]!FechaTR($I$1,AT42)</f>
        <v>47301</v>
      </c>
      <c r="AV42" s="16">
        <f t="shared" si="2"/>
        <v>47301</v>
      </c>
      <c r="AW42" s="17" t="e">
        <f t="shared" si="12"/>
        <v>#N/A</v>
      </c>
      <c r="AZ42" t="s">
        <v>1181</v>
      </c>
      <c r="BA42" t="s">
        <v>1243</v>
      </c>
      <c r="BB42" t="e">
        <v>#N/A</v>
      </c>
      <c r="BE42" s="30" t="s">
        <v>958</v>
      </c>
      <c r="BF42" s="14">
        <f>[1]!FechaTR($I$1,BE42)</f>
        <v>47301</v>
      </c>
      <c r="BG42" s="16">
        <f t="shared" si="3"/>
        <v>47301</v>
      </c>
      <c r="BH42" s="17" t="e">
        <f t="shared" si="13"/>
        <v>#N/A</v>
      </c>
      <c r="BK42" t="s">
        <v>1182</v>
      </c>
      <c r="BL42" t="s">
        <v>973</v>
      </c>
      <c r="BM42" t="e">
        <v>#N/A</v>
      </c>
      <c r="BP42" s="30" t="s">
        <v>958</v>
      </c>
      <c r="BQ42" s="14">
        <f>[1]!FechaTR($I$1,BP42)</f>
        <v>47301</v>
      </c>
      <c r="BR42" s="16">
        <f t="shared" si="4"/>
        <v>47301</v>
      </c>
      <c r="BS42" s="17" t="e">
        <f t="shared" si="14"/>
        <v>#N/A</v>
      </c>
      <c r="BV42" t="s">
        <v>1182</v>
      </c>
      <c r="BW42" t="s">
        <v>1243</v>
      </c>
      <c r="BX42" t="e">
        <v>#N/A</v>
      </c>
      <c r="CA42" s="30" t="s">
        <v>958</v>
      </c>
      <c r="CB42" s="14">
        <f>[1]!FechaTR($I$1,CA42)</f>
        <v>47301</v>
      </c>
      <c r="CC42" s="16">
        <f t="shared" si="5"/>
        <v>47301</v>
      </c>
      <c r="CD42" s="17" t="e">
        <f t="shared" si="15"/>
        <v>#N/A</v>
      </c>
      <c r="CG42" t="s">
        <v>1183</v>
      </c>
      <c r="CH42" t="s">
        <v>973</v>
      </c>
      <c r="CI42" t="e">
        <v>#N/A</v>
      </c>
      <c r="CL42" s="30" t="s">
        <v>958</v>
      </c>
      <c r="CM42" s="14">
        <f>[1]!FechaTR($I$1,CL42)</f>
        <v>47301</v>
      </c>
      <c r="CN42" s="16">
        <f t="shared" si="6"/>
        <v>47301</v>
      </c>
      <c r="CO42" s="17" t="e">
        <f t="shared" si="16"/>
        <v>#N/A</v>
      </c>
      <c r="CR42" t="s">
        <v>1183</v>
      </c>
      <c r="CS42" t="s">
        <v>1243</v>
      </c>
      <c r="CT42" t="e">
        <v>#N/A</v>
      </c>
      <c r="CW42" s="30" t="s">
        <v>958</v>
      </c>
      <c r="CX42" s="14">
        <f>[1]!FechaTR($I$1,CW42)</f>
        <v>47301</v>
      </c>
      <c r="CY42" s="16">
        <f t="shared" si="7"/>
        <v>47301</v>
      </c>
      <c r="CZ42" s="17" t="e">
        <f t="shared" si="17"/>
        <v>#N/A</v>
      </c>
      <c r="DC42" t="s">
        <v>1184</v>
      </c>
      <c r="DD42" t="s">
        <v>973</v>
      </c>
      <c r="DE42" t="e">
        <v>#N/A</v>
      </c>
      <c r="DH42" s="30" t="s">
        <v>958</v>
      </c>
      <c r="DI42" s="14">
        <f>[1]!FechaTR($I$1,DH42)</f>
        <v>47301</v>
      </c>
      <c r="DJ42" s="16">
        <f t="shared" si="8"/>
        <v>47301</v>
      </c>
      <c r="DK42" s="17" t="e">
        <f t="shared" si="19"/>
        <v>#N/A</v>
      </c>
      <c r="DN42" t="s">
        <v>1184</v>
      </c>
      <c r="DO42" t="s">
        <v>1243</v>
      </c>
      <c r="DP42" t="e">
        <v>#N/A</v>
      </c>
      <c r="DS42" s="30" t="s">
        <v>958</v>
      </c>
      <c r="DT42" s="14">
        <f>[1]!FechaTR($I$1,DS42)</f>
        <v>47301</v>
      </c>
      <c r="DU42" s="16">
        <f t="shared" si="9"/>
        <v>47301</v>
      </c>
      <c r="DV42" s="17" t="e">
        <f t="shared" si="18"/>
        <v>#N/A</v>
      </c>
    </row>
    <row r="43" spans="1:126" x14ac:dyDescent="0.25">
      <c r="A43" s="11"/>
      <c r="B43" s="13" t="s">
        <v>1012</v>
      </c>
      <c r="C43" s="11">
        <v>-8.0202999999999997E-2</v>
      </c>
      <c r="D43" s="11">
        <f>+[1]!FechaTR($B$2,$A43)</f>
        <v>0</v>
      </c>
      <c r="E43" s="13" t="s">
        <v>1169</v>
      </c>
      <c r="F43" s="11">
        <f>+[1]!FechaTR($B$2,$A43)</f>
        <v>0</v>
      </c>
      <c r="G43" s="11"/>
      <c r="H43" s="13" t="s">
        <v>1170</v>
      </c>
      <c r="I43" s="11">
        <v>-1.469E-3</v>
      </c>
      <c r="J43" s="11">
        <f>+[1]!FechaTR($B$2,$A43)</f>
        <v>0</v>
      </c>
      <c r="K43" s="13" t="s">
        <v>1171</v>
      </c>
      <c r="L43" s="11">
        <v>2.5693000000000001</v>
      </c>
      <c r="M43" s="11"/>
      <c r="N43" s="13" t="s">
        <v>1172</v>
      </c>
      <c r="O43" s="11">
        <v>-5.2995E-2</v>
      </c>
      <c r="R43" t="s">
        <v>1016</v>
      </c>
      <c r="S43" t="s">
        <v>973</v>
      </c>
      <c r="T43" t="e">
        <v>#N/A</v>
      </c>
      <c r="W43" s="30" t="s">
        <v>945</v>
      </c>
      <c r="X43" s="14">
        <f>[1]!FechaTR($I$1,W43)</f>
        <v>47393</v>
      </c>
      <c r="Y43" s="16">
        <f t="shared" si="0"/>
        <v>47393</v>
      </c>
      <c r="Z43" s="17" t="e">
        <f t="shared" si="10"/>
        <v>#N/A</v>
      </c>
      <c r="AC43" t="s">
        <v>1016</v>
      </c>
      <c r="AD43" t="s">
        <v>1243</v>
      </c>
      <c r="AE43" t="e">
        <v>#N/A</v>
      </c>
      <c r="AH43" s="30" t="s">
        <v>945</v>
      </c>
      <c r="AI43" s="14">
        <f>[1]!FechaTR($I$1,AH43)</f>
        <v>47393</v>
      </c>
      <c r="AJ43" s="16">
        <f t="shared" si="1"/>
        <v>47393</v>
      </c>
      <c r="AK43" s="17" t="e">
        <f t="shared" si="11"/>
        <v>#N/A</v>
      </c>
      <c r="AN43" s="6"/>
      <c r="AO43" t="s">
        <v>1185</v>
      </c>
      <c r="AP43" t="s">
        <v>973</v>
      </c>
      <c r="AQ43" t="e">
        <v>#N/A</v>
      </c>
      <c r="AT43" s="30" t="s">
        <v>945</v>
      </c>
      <c r="AU43" s="14">
        <f>[1]!FechaTR($I$1,AT43)</f>
        <v>47393</v>
      </c>
      <c r="AV43" s="16">
        <f t="shared" si="2"/>
        <v>47393</v>
      </c>
      <c r="AW43" s="17" t="e">
        <f t="shared" si="12"/>
        <v>#N/A</v>
      </c>
      <c r="AZ43" t="s">
        <v>1185</v>
      </c>
      <c r="BA43" t="s">
        <v>1243</v>
      </c>
      <c r="BB43" t="e">
        <v>#N/A</v>
      </c>
      <c r="BE43" s="30" t="s">
        <v>945</v>
      </c>
      <c r="BF43" s="14">
        <f>[1]!FechaTR($I$1,BE43)</f>
        <v>47393</v>
      </c>
      <c r="BG43" s="16">
        <f t="shared" si="3"/>
        <v>47393</v>
      </c>
      <c r="BH43" s="17" t="e">
        <f t="shared" si="13"/>
        <v>#N/A</v>
      </c>
      <c r="BK43" t="s">
        <v>1186</v>
      </c>
      <c r="BL43" t="s">
        <v>973</v>
      </c>
      <c r="BM43" t="e">
        <v>#N/A</v>
      </c>
      <c r="BP43" s="30" t="s">
        <v>945</v>
      </c>
      <c r="BQ43" s="14">
        <f>[1]!FechaTR($I$1,BP43)</f>
        <v>47393</v>
      </c>
      <c r="BR43" s="16">
        <f t="shared" si="4"/>
        <v>47393</v>
      </c>
      <c r="BS43" s="17" t="e">
        <f t="shared" si="14"/>
        <v>#N/A</v>
      </c>
      <c r="BV43" t="s">
        <v>1186</v>
      </c>
      <c r="BW43" t="s">
        <v>1243</v>
      </c>
      <c r="BX43" t="e">
        <v>#N/A</v>
      </c>
      <c r="CA43" s="30" t="s">
        <v>945</v>
      </c>
      <c r="CB43" s="14">
        <f>[1]!FechaTR($I$1,CA43)</f>
        <v>47393</v>
      </c>
      <c r="CC43" s="16">
        <f t="shared" si="5"/>
        <v>47393</v>
      </c>
      <c r="CD43" s="17" t="e">
        <f t="shared" si="15"/>
        <v>#N/A</v>
      </c>
      <c r="CG43" t="s">
        <v>1187</v>
      </c>
      <c r="CH43" t="s">
        <v>973</v>
      </c>
      <c r="CI43" t="e">
        <v>#N/A</v>
      </c>
      <c r="CL43" s="30" t="s">
        <v>945</v>
      </c>
      <c r="CM43" s="14">
        <f>[1]!FechaTR($I$1,CL43)</f>
        <v>47393</v>
      </c>
      <c r="CN43" s="16">
        <f t="shared" si="6"/>
        <v>47393</v>
      </c>
      <c r="CO43" s="17" t="e">
        <f t="shared" si="16"/>
        <v>#N/A</v>
      </c>
      <c r="CR43" t="s">
        <v>1187</v>
      </c>
      <c r="CS43" t="s">
        <v>1243</v>
      </c>
      <c r="CT43" t="e">
        <v>#N/A</v>
      </c>
      <c r="CW43" s="30" t="s">
        <v>945</v>
      </c>
      <c r="CX43" s="14">
        <f>[1]!FechaTR($I$1,CW43)</f>
        <v>47393</v>
      </c>
      <c r="CY43" s="16">
        <f t="shared" si="7"/>
        <v>47393</v>
      </c>
      <c r="CZ43" s="17" t="e">
        <f t="shared" si="17"/>
        <v>#N/A</v>
      </c>
      <c r="DC43" t="s">
        <v>1188</v>
      </c>
      <c r="DD43" t="s">
        <v>973</v>
      </c>
      <c r="DE43" t="e">
        <v>#N/A</v>
      </c>
      <c r="DH43" s="30" t="s">
        <v>945</v>
      </c>
      <c r="DI43" s="14">
        <f>[1]!FechaTR($I$1,DH43)</f>
        <v>47393</v>
      </c>
      <c r="DJ43" s="16">
        <f t="shared" si="8"/>
        <v>47393</v>
      </c>
      <c r="DK43" s="17" t="e">
        <f t="shared" si="19"/>
        <v>#N/A</v>
      </c>
      <c r="DN43" t="s">
        <v>1188</v>
      </c>
      <c r="DO43" t="s">
        <v>1243</v>
      </c>
      <c r="DP43" t="e">
        <v>#N/A</v>
      </c>
      <c r="DS43" s="30" t="s">
        <v>945</v>
      </c>
      <c r="DT43" s="14">
        <f>[1]!FechaTR($I$1,DS43)</f>
        <v>47393</v>
      </c>
      <c r="DU43" s="16">
        <f t="shared" si="9"/>
        <v>47393</v>
      </c>
      <c r="DV43" s="17" t="e">
        <f t="shared" si="18"/>
        <v>#N/A</v>
      </c>
    </row>
    <row r="44" spans="1:126" x14ac:dyDescent="0.25">
      <c r="A44" s="11"/>
      <c r="B44" s="13" t="s">
        <v>1013</v>
      </c>
      <c r="C44" s="11">
        <v>-7.564499999999999E-2</v>
      </c>
      <c r="D44" s="11">
        <f>+[1]!FechaTR($B$2,$A44)</f>
        <v>0</v>
      </c>
      <c r="E44" s="13" t="s">
        <v>1173</v>
      </c>
      <c r="F44" s="11">
        <f>+[1]!FechaTR($B$2,$A44)</f>
        <v>0</v>
      </c>
      <c r="G44" s="11"/>
      <c r="H44" s="13" t="s">
        <v>1174</v>
      </c>
      <c r="I44" s="11">
        <v>3.7809999999999996E-3</v>
      </c>
      <c r="J44" s="11">
        <f>+[1]!FechaTR($B$2,$A44)</f>
        <v>0</v>
      </c>
      <c r="K44" s="13" t="s">
        <v>1175</v>
      </c>
      <c r="L44" s="11">
        <v>2.6135000000000002</v>
      </c>
      <c r="M44" s="11"/>
      <c r="N44" s="13" t="s">
        <v>1176</v>
      </c>
      <c r="O44" s="11">
        <v>-4.8505E-2</v>
      </c>
      <c r="R44" t="s">
        <v>1017</v>
      </c>
      <c r="S44" t="s">
        <v>973</v>
      </c>
      <c r="T44" t="e">
        <v>#N/A</v>
      </c>
      <c r="W44" s="30" t="s">
        <v>959</v>
      </c>
      <c r="X44" s="14">
        <f>[1]!FechaTR($I$1,W44)</f>
        <v>47485</v>
      </c>
      <c r="Y44" s="16">
        <f t="shared" si="0"/>
        <v>47485</v>
      </c>
      <c r="Z44" s="17" t="e">
        <f t="shared" si="10"/>
        <v>#N/A</v>
      </c>
      <c r="AC44" t="s">
        <v>1017</v>
      </c>
      <c r="AD44" t="s">
        <v>1243</v>
      </c>
      <c r="AE44" t="e">
        <v>#N/A</v>
      </c>
      <c r="AH44" s="30" t="s">
        <v>959</v>
      </c>
      <c r="AI44" s="14">
        <f>[1]!FechaTR($I$1,AH44)</f>
        <v>47485</v>
      </c>
      <c r="AJ44" s="16">
        <f t="shared" si="1"/>
        <v>47485</v>
      </c>
      <c r="AK44" s="17" t="e">
        <f t="shared" si="11"/>
        <v>#N/A</v>
      </c>
      <c r="AN44" s="6"/>
      <c r="AO44" t="s">
        <v>1189</v>
      </c>
      <c r="AP44" t="s">
        <v>973</v>
      </c>
      <c r="AQ44" t="e">
        <v>#N/A</v>
      </c>
      <c r="AT44" s="30" t="s">
        <v>959</v>
      </c>
      <c r="AU44" s="14">
        <f>[1]!FechaTR($I$1,AT44)</f>
        <v>47485</v>
      </c>
      <c r="AV44" s="16">
        <f t="shared" si="2"/>
        <v>47485</v>
      </c>
      <c r="AW44" s="17" t="e">
        <f t="shared" si="12"/>
        <v>#N/A</v>
      </c>
      <c r="AZ44" t="s">
        <v>1189</v>
      </c>
      <c r="BA44" t="s">
        <v>1243</v>
      </c>
      <c r="BB44" t="e">
        <v>#N/A</v>
      </c>
      <c r="BE44" s="30" t="s">
        <v>959</v>
      </c>
      <c r="BF44" s="14">
        <f>[1]!FechaTR($I$1,BE44)</f>
        <v>47485</v>
      </c>
      <c r="BG44" s="16">
        <f t="shared" si="3"/>
        <v>47485</v>
      </c>
      <c r="BH44" s="17" t="e">
        <f t="shared" si="13"/>
        <v>#N/A</v>
      </c>
      <c r="BK44" t="s">
        <v>1190</v>
      </c>
      <c r="BL44" t="s">
        <v>973</v>
      </c>
      <c r="BM44" t="e">
        <v>#N/A</v>
      </c>
      <c r="BP44" s="30" t="s">
        <v>959</v>
      </c>
      <c r="BQ44" s="14">
        <f>[1]!FechaTR($I$1,BP44)</f>
        <v>47485</v>
      </c>
      <c r="BR44" s="16">
        <f t="shared" si="4"/>
        <v>47485</v>
      </c>
      <c r="BS44" s="17" t="e">
        <f t="shared" si="14"/>
        <v>#N/A</v>
      </c>
      <c r="BV44" t="s">
        <v>1190</v>
      </c>
      <c r="BW44" t="s">
        <v>1243</v>
      </c>
      <c r="BX44" t="e">
        <v>#N/A</v>
      </c>
      <c r="CA44" s="30" t="s">
        <v>959</v>
      </c>
      <c r="CB44" s="14">
        <f>[1]!FechaTR($I$1,CA44)</f>
        <v>47485</v>
      </c>
      <c r="CC44" s="16">
        <f t="shared" si="5"/>
        <v>47485</v>
      </c>
      <c r="CD44" s="17" t="e">
        <f t="shared" si="15"/>
        <v>#N/A</v>
      </c>
      <c r="CG44" t="s">
        <v>1191</v>
      </c>
      <c r="CH44" t="s">
        <v>973</v>
      </c>
      <c r="CI44" t="e">
        <v>#N/A</v>
      </c>
      <c r="CL44" s="30" t="s">
        <v>959</v>
      </c>
      <c r="CM44" s="14">
        <f>[1]!FechaTR($I$1,CL44)</f>
        <v>47485</v>
      </c>
      <c r="CN44" s="16">
        <f t="shared" si="6"/>
        <v>47485</v>
      </c>
      <c r="CO44" s="17" t="e">
        <f t="shared" si="16"/>
        <v>#N/A</v>
      </c>
      <c r="CR44" t="s">
        <v>1191</v>
      </c>
      <c r="CS44" t="s">
        <v>1243</v>
      </c>
      <c r="CT44" t="e">
        <v>#N/A</v>
      </c>
      <c r="CW44" s="30" t="s">
        <v>959</v>
      </c>
      <c r="CX44" s="14">
        <f>[1]!FechaTR($I$1,CW44)</f>
        <v>47485</v>
      </c>
      <c r="CY44" s="16">
        <f t="shared" si="7"/>
        <v>47485</v>
      </c>
      <c r="CZ44" s="17" t="e">
        <f t="shared" si="17"/>
        <v>#N/A</v>
      </c>
      <c r="DC44" t="s">
        <v>1192</v>
      </c>
      <c r="DD44" t="s">
        <v>973</v>
      </c>
      <c r="DE44" t="e">
        <v>#N/A</v>
      </c>
      <c r="DH44" s="30" t="s">
        <v>959</v>
      </c>
      <c r="DI44" s="14">
        <f>[1]!FechaTR($I$1,DH44)</f>
        <v>47485</v>
      </c>
      <c r="DJ44" s="16">
        <f t="shared" si="8"/>
        <v>47485</v>
      </c>
      <c r="DK44" s="17" t="e">
        <f t="shared" si="19"/>
        <v>#N/A</v>
      </c>
      <c r="DN44" t="s">
        <v>1192</v>
      </c>
      <c r="DO44" t="s">
        <v>1243</v>
      </c>
      <c r="DP44" t="e">
        <v>#N/A</v>
      </c>
      <c r="DS44" s="30" t="s">
        <v>959</v>
      </c>
      <c r="DT44" s="14">
        <f>[1]!FechaTR($I$1,DS44)</f>
        <v>47485</v>
      </c>
      <c r="DU44" s="16">
        <f t="shared" si="9"/>
        <v>47485</v>
      </c>
      <c r="DV44" s="17" t="e">
        <f t="shared" si="18"/>
        <v>#N/A</v>
      </c>
    </row>
    <row r="45" spans="1:126" x14ac:dyDescent="0.25">
      <c r="A45" s="11"/>
      <c r="B45" s="13" t="s">
        <v>1014</v>
      </c>
      <c r="C45" s="11">
        <v>-7.128799999999999E-2</v>
      </c>
      <c r="D45" s="11">
        <f>+[1]!FechaTR($B$2,$A45)</f>
        <v>0</v>
      </c>
      <c r="E45" s="13" t="s">
        <v>1177</v>
      </c>
      <c r="F45" s="11">
        <f>+[1]!FechaTR($B$2,$A45)</f>
        <v>0</v>
      </c>
      <c r="G45" s="11"/>
      <c r="H45" s="13" t="s">
        <v>1178</v>
      </c>
      <c r="I45" s="11">
        <v>8.6619999999999996E-3</v>
      </c>
      <c r="J45" s="11">
        <f>+[1]!FechaTR($B$2,$A45)</f>
        <v>0</v>
      </c>
      <c r="K45" s="13" t="s">
        <v>1179</v>
      </c>
      <c r="L45" s="11">
        <v>2.6556000000000002</v>
      </c>
      <c r="M45" s="11"/>
      <c r="N45" s="13" t="s">
        <v>1180</v>
      </c>
      <c r="O45" s="11">
        <v>-4.3679999999999997E-2</v>
      </c>
      <c r="R45" t="s">
        <v>1018</v>
      </c>
      <c r="S45" t="s">
        <v>973</v>
      </c>
      <c r="T45" t="e">
        <v>#N/A</v>
      </c>
      <c r="W45" s="30" t="s">
        <v>946</v>
      </c>
      <c r="X45" s="14">
        <f>[1]!FechaTR($I$1,W45)</f>
        <v>47575</v>
      </c>
      <c r="Y45" s="16">
        <f t="shared" si="0"/>
        <v>47575</v>
      </c>
      <c r="Z45" s="17" t="e">
        <f t="shared" si="10"/>
        <v>#N/A</v>
      </c>
      <c r="AC45" t="s">
        <v>1018</v>
      </c>
      <c r="AD45" t="s">
        <v>1243</v>
      </c>
      <c r="AE45" t="e">
        <v>#N/A</v>
      </c>
      <c r="AH45" s="30" t="s">
        <v>946</v>
      </c>
      <c r="AI45" s="14">
        <f>[1]!FechaTR($I$1,AH45)</f>
        <v>47575</v>
      </c>
      <c r="AJ45" s="16">
        <f t="shared" si="1"/>
        <v>47575</v>
      </c>
      <c r="AK45" s="17" t="e">
        <f t="shared" si="11"/>
        <v>#N/A</v>
      </c>
      <c r="AN45" s="6"/>
      <c r="AO45" t="s">
        <v>1193</v>
      </c>
      <c r="AP45" t="s">
        <v>973</v>
      </c>
      <c r="AQ45" t="e">
        <v>#N/A</v>
      </c>
      <c r="AT45" s="30" t="s">
        <v>946</v>
      </c>
      <c r="AU45" s="14">
        <f>[1]!FechaTR($I$1,AT45)</f>
        <v>47575</v>
      </c>
      <c r="AV45" s="16">
        <f t="shared" si="2"/>
        <v>47575</v>
      </c>
      <c r="AW45" s="17" t="e">
        <f t="shared" si="12"/>
        <v>#N/A</v>
      </c>
      <c r="AZ45" t="s">
        <v>1193</v>
      </c>
      <c r="BA45" t="s">
        <v>1243</v>
      </c>
      <c r="BB45" t="e">
        <v>#N/A</v>
      </c>
      <c r="BE45" s="30" t="s">
        <v>946</v>
      </c>
      <c r="BF45" s="14">
        <f>[1]!FechaTR($I$1,BE45)</f>
        <v>47575</v>
      </c>
      <c r="BG45" s="16">
        <f t="shared" si="3"/>
        <v>47575</v>
      </c>
      <c r="BH45" s="17" t="e">
        <f t="shared" si="13"/>
        <v>#N/A</v>
      </c>
      <c r="BK45" t="s">
        <v>1194</v>
      </c>
      <c r="BL45" t="s">
        <v>973</v>
      </c>
      <c r="BM45" t="e">
        <v>#N/A</v>
      </c>
      <c r="BP45" s="30" t="s">
        <v>946</v>
      </c>
      <c r="BQ45" s="14">
        <f>[1]!FechaTR($I$1,BP45)</f>
        <v>47575</v>
      </c>
      <c r="BR45" s="16">
        <f t="shared" si="4"/>
        <v>47575</v>
      </c>
      <c r="BS45" s="17" t="e">
        <f t="shared" si="14"/>
        <v>#N/A</v>
      </c>
      <c r="BV45" t="s">
        <v>1194</v>
      </c>
      <c r="BW45" t="s">
        <v>1243</v>
      </c>
      <c r="BX45" t="e">
        <v>#N/A</v>
      </c>
      <c r="CA45" s="30" t="s">
        <v>946</v>
      </c>
      <c r="CB45" s="14">
        <f>[1]!FechaTR($I$1,CA45)</f>
        <v>47575</v>
      </c>
      <c r="CC45" s="16">
        <f t="shared" si="5"/>
        <v>47575</v>
      </c>
      <c r="CD45" s="17" t="e">
        <f t="shared" si="15"/>
        <v>#N/A</v>
      </c>
      <c r="CG45" t="s">
        <v>1195</v>
      </c>
      <c r="CH45" t="s">
        <v>973</v>
      </c>
      <c r="CI45" t="e">
        <v>#N/A</v>
      </c>
      <c r="CL45" s="30" t="s">
        <v>946</v>
      </c>
      <c r="CM45" s="14">
        <f>[1]!FechaTR($I$1,CL45)</f>
        <v>47575</v>
      </c>
      <c r="CN45" s="16">
        <f t="shared" si="6"/>
        <v>47575</v>
      </c>
      <c r="CO45" s="17" t="e">
        <f t="shared" si="16"/>
        <v>#N/A</v>
      </c>
      <c r="CR45" t="s">
        <v>1195</v>
      </c>
      <c r="CS45" t="s">
        <v>1243</v>
      </c>
      <c r="CT45" t="e">
        <v>#N/A</v>
      </c>
      <c r="CW45" s="30" t="s">
        <v>946</v>
      </c>
      <c r="CX45" s="14">
        <f>[1]!FechaTR($I$1,CW45)</f>
        <v>47575</v>
      </c>
      <c r="CY45" s="16">
        <f t="shared" si="7"/>
        <v>47575</v>
      </c>
      <c r="CZ45" s="17" t="e">
        <f t="shared" si="17"/>
        <v>#N/A</v>
      </c>
      <c r="DC45" t="s">
        <v>1196</v>
      </c>
      <c r="DD45" t="s">
        <v>973</v>
      </c>
      <c r="DE45" t="e">
        <v>#N/A</v>
      </c>
      <c r="DH45" s="30" t="s">
        <v>946</v>
      </c>
      <c r="DI45" s="14">
        <f>[1]!FechaTR($I$1,DH45)</f>
        <v>47575</v>
      </c>
      <c r="DJ45" s="16">
        <f t="shared" si="8"/>
        <v>47575</v>
      </c>
      <c r="DK45" s="17" t="e">
        <f t="shared" si="19"/>
        <v>#N/A</v>
      </c>
      <c r="DN45" t="s">
        <v>1196</v>
      </c>
      <c r="DO45" t="s">
        <v>1243</v>
      </c>
      <c r="DP45" t="e">
        <v>#N/A</v>
      </c>
      <c r="DS45" s="30" t="s">
        <v>946</v>
      </c>
      <c r="DT45" s="14">
        <f>[1]!FechaTR($I$1,DS45)</f>
        <v>47575</v>
      </c>
      <c r="DU45" s="16">
        <f t="shared" si="9"/>
        <v>47575</v>
      </c>
      <c r="DV45" s="17" t="e">
        <f t="shared" si="18"/>
        <v>#N/A</v>
      </c>
    </row>
    <row r="46" spans="1:126" x14ac:dyDescent="0.25">
      <c r="A46" s="11"/>
      <c r="B46" s="13" t="s">
        <v>1015</v>
      </c>
      <c r="C46" s="11">
        <v>-6.7042999999999991E-2</v>
      </c>
      <c r="D46" s="11">
        <f>+[1]!FechaTR($B$2,$A46)</f>
        <v>0</v>
      </c>
      <c r="E46" s="13" t="s">
        <v>1181</v>
      </c>
      <c r="F46" s="11">
        <f>+[1]!FechaTR($B$2,$A46)</f>
        <v>0</v>
      </c>
      <c r="G46" s="11"/>
      <c r="H46" s="13" t="s">
        <v>1182</v>
      </c>
      <c r="I46" s="11">
        <v>1.3236E-2</v>
      </c>
      <c r="J46" s="11">
        <f>+[1]!FechaTR($B$2,$A46)</f>
        <v>0</v>
      </c>
      <c r="K46" s="13" t="s">
        <v>1183</v>
      </c>
      <c r="L46" s="11">
        <v>2.6949000000000001</v>
      </c>
      <c r="M46" s="11"/>
      <c r="N46" s="13" t="s">
        <v>1184</v>
      </c>
      <c r="O46" s="11">
        <v>-3.8932999999999995E-2</v>
      </c>
      <c r="R46" t="s">
        <v>1019</v>
      </c>
      <c r="S46" t="s">
        <v>973</v>
      </c>
      <c r="T46" t="e">
        <v>#N/A</v>
      </c>
      <c r="W46" s="30" t="s">
        <v>960</v>
      </c>
      <c r="X46" s="14">
        <f>[1]!FechaTR($I$1,W46)</f>
        <v>47666</v>
      </c>
      <c r="Y46" s="16">
        <f t="shared" si="0"/>
        <v>47666</v>
      </c>
      <c r="Z46" s="17" t="e">
        <f t="shared" si="10"/>
        <v>#N/A</v>
      </c>
      <c r="AC46" t="s">
        <v>1019</v>
      </c>
      <c r="AD46" t="s">
        <v>1243</v>
      </c>
      <c r="AE46" t="e">
        <v>#N/A</v>
      </c>
      <c r="AH46" s="30" t="s">
        <v>960</v>
      </c>
      <c r="AI46" s="14">
        <f>[1]!FechaTR($I$1,AH46)</f>
        <v>47666</v>
      </c>
      <c r="AJ46" s="16">
        <f t="shared" si="1"/>
        <v>47666</v>
      </c>
      <c r="AK46" s="17" t="e">
        <f t="shared" si="11"/>
        <v>#N/A</v>
      </c>
      <c r="AN46" s="6"/>
      <c r="AO46" t="s">
        <v>1197</v>
      </c>
      <c r="AP46" t="s">
        <v>973</v>
      </c>
      <c r="AQ46" t="e">
        <v>#N/A</v>
      </c>
      <c r="AT46" s="30" t="s">
        <v>960</v>
      </c>
      <c r="AU46" s="14">
        <f>[1]!FechaTR($I$1,AT46)</f>
        <v>47666</v>
      </c>
      <c r="AV46" s="16">
        <f t="shared" si="2"/>
        <v>47666</v>
      </c>
      <c r="AW46" s="17" t="e">
        <f t="shared" si="12"/>
        <v>#N/A</v>
      </c>
      <c r="AZ46" t="s">
        <v>1197</v>
      </c>
      <c r="BA46" t="s">
        <v>1243</v>
      </c>
      <c r="BB46" t="e">
        <v>#N/A</v>
      </c>
      <c r="BE46" s="30" t="s">
        <v>960</v>
      </c>
      <c r="BF46" s="14">
        <f>[1]!FechaTR($I$1,BE46)</f>
        <v>47666</v>
      </c>
      <c r="BG46" s="16">
        <f t="shared" si="3"/>
        <v>47666</v>
      </c>
      <c r="BH46" s="17" t="e">
        <f t="shared" si="13"/>
        <v>#N/A</v>
      </c>
      <c r="BK46" t="s">
        <v>1198</v>
      </c>
      <c r="BL46" t="s">
        <v>973</v>
      </c>
      <c r="BM46" t="e">
        <v>#N/A</v>
      </c>
      <c r="BP46" s="30" t="s">
        <v>960</v>
      </c>
      <c r="BQ46" s="14">
        <f>[1]!FechaTR($I$1,BP46)</f>
        <v>47666</v>
      </c>
      <c r="BR46" s="16">
        <f t="shared" si="4"/>
        <v>47666</v>
      </c>
      <c r="BS46" s="17" t="e">
        <f t="shared" si="14"/>
        <v>#N/A</v>
      </c>
      <c r="BV46" t="s">
        <v>1198</v>
      </c>
      <c r="BW46" t="s">
        <v>1243</v>
      </c>
      <c r="BX46" t="e">
        <v>#N/A</v>
      </c>
      <c r="CA46" s="30" t="s">
        <v>960</v>
      </c>
      <c r="CB46" s="14">
        <f>[1]!FechaTR($I$1,CA46)</f>
        <v>47666</v>
      </c>
      <c r="CC46" s="16">
        <f t="shared" si="5"/>
        <v>47666</v>
      </c>
      <c r="CD46" s="17" t="e">
        <f t="shared" si="15"/>
        <v>#N/A</v>
      </c>
      <c r="CG46" t="s">
        <v>1199</v>
      </c>
      <c r="CH46" t="s">
        <v>973</v>
      </c>
      <c r="CI46" t="e">
        <v>#N/A</v>
      </c>
      <c r="CL46" s="30" t="s">
        <v>960</v>
      </c>
      <c r="CM46" s="14">
        <f>[1]!FechaTR($I$1,CL46)</f>
        <v>47666</v>
      </c>
      <c r="CN46" s="16">
        <f t="shared" si="6"/>
        <v>47666</v>
      </c>
      <c r="CO46" s="17" t="e">
        <f t="shared" si="16"/>
        <v>#N/A</v>
      </c>
      <c r="CR46" t="s">
        <v>1199</v>
      </c>
      <c r="CS46" t="s">
        <v>1243</v>
      </c>
      <c r="CT46" t="e">
        <v>#N/A</v>
      </c>
      <c r="CW46" s="30" t="s">
        <v>960</v>
      </c>
      <c r="CX46" s="14">
        <f>[1]!FechaTR($I$1,CW46)</f>
        <v>47666</v>
      </c>
      <c r="CY46" s="16">
        <f t="shared" si="7"/>
        <v>47666</v>
      </c>
      <c r="CZ46" s="17" t="e">
        <f t="shared" si="17"/>
        <v>#N/A</v>
      </c>
      <c r="DC46" t="s">
        <v>1200</v>
      </c>
      <c r="DD46" t="s">
        <v>973</v>
      </c>
      <c r="DE46" t="e">
        <v>#N/A</v>
      </c>
      <c r="DH46" s="30" t="s">
        <v>960</v>
      </c>
      <c r="DI46" s="14">
        <f>[1]!FechaTR($I$1,DH46)</f>
        <v>47666</v>
      </c>
      <c r="DJ46" s="16">
        <f t="shared" si="8"/>
        <v>47666</v>
      </c>
      <c r="DK46" s="17" t="e">
        <f t="shared" si="19"/>
        <v>#N/A</v>
      </c>
      <c r="DN46" t="s">
        <v>1200</v>
      </c>
      <c r="DO46" t="s">
        <v>1243</v>
      </c>
      <c r="DP46" t="e">
        <v>#N/A</v>
      </c>
      <c r="DS46" s="30" t="s">
        <v>960</v>
      </c>
      <c r="DT46" s="14">
        <f>[1]!FechaTR($I$1,DS46)</f>
        <v>47666</v>
      </c>
      <c r="DU46" s="16">
        <f t="shared" si="9"/>
        <v>47666</v>
      </c>
      <c r="DV46" s="17" t="e">
        <f t="shared" si="18"/>
        <v>#N/A</v>
      </c>
    </row>
    <row r="47" spans="1:126" x14ac:dyDescent="0.25">
      <c r="A47" s="11"/>
      <c r="B47" s="13" t="s">
        <v>1016</v>
      </c>
      <c r="C47" s="11">
        <v>-6.2759999999999996E-2</v>
      </c>
      <c r="D47" s="11">
        <f>+[1]!FechaTR($B$2,$A47)</f>
        <v>0</v>
      </c>
      <c r="E47" s="13" t="s">
        <v>1185</v>
      </c>
      <c r="F47" s="11">
        <f>+[1]!FechaTR($B$2,$A47)</f>
        <v>0</v>
      </c>
      <c r="G47" s="11"/>
      <c r="H47" s="13" t="s">
        <v>1186</v>
      </c>
      <c r="I47" s="11">
        <v>1.7766000000000001E-2</v>
      </c>
      <c r="J47" s="11">
        <f>+[1]!FechaTR($B$2,$A47)</f>
        <v>0</v>
      </c>
      <c r="K47" s="13" t="s">
        <v>1187</v>
      </c>
      <c r="L47" s="11">
        <v>2.7349000000000001</v>
      </c>
      <c r="M47" s="11"/>
      <c r="N47" s="13" t="s">
        <v>1188</v>
      </c>
      <c r="O47" s="11">
        <v>-3.3778999999999997E-2</v>
      </c>
      <c r="R47" t="s">
        <v>1020</v>
      </c>
      <c r="S47" t="s">
        <v>973</v>
      </c>
      <c r="T47" t="e">
        <v>#N/A</v>
      </c>
      <c r="W47" s="30" t="s">
        <v>947</v>
      </c>
      <c r="X47" s="14">
        <f>[1]!FechaTR($I$1,W47)</f>
        <v>47758</v>
      </c>
      <c r="Y47" s="16">
        <f t="shared" si="0"/>
        <v>47758</v>
      </c>
      <c r="Z47" s="17" t="e">
        <f t="shared" si="10"/>
        <v>#N/A</v>
      </c>
      <c r="AC47" t="s">
        <v>1020</v>
      </c>
      <c r="AD47" t="s">
        <v>1243</v>
      </c>
      <c r="AE47" t="e">
        <v>#N/A</v>
      </c>
      <c r="AH47" s="30" t="s">
        <v>947</v>
      </c>
      <c r="AI47" s="14">
        <f>[1]!FechaTR($I$1,AH47)</f>
        <v>47758</v>
      </c>
      <c r="AJ47" s="16">
        <f t="shared" si="1"/>
        <v>47758</v>
      </c>
      <c r="AK47" s="17" t="e">
        <f t="shared" si="11"/>
        <v>#N/A</v>
      </c>
      <c r="AN47" s="6"/>
      <c r="AO47" t="s">
        <v>1201</v>
      </c>
      <c r="AP47" t="s">
        <v>973</v>
      </c>
      <c r="AQ47" t="e">
        <v>#N/A</v>
      </c>
      <c r="AT47" s="30" t="s">
        <v>947</v>
      </c>
      <c r="AU47" s="14">
        <f>[1]!FechaTR($I$1,AT47)</f>
        <v>47758</v>
      </c>
      <c r="AV47" s="16">
        <f t="shared" si="2"/>
        <v>47758</v>
      </c>
      <c r="AW47" s="17" t="e">
        <f t="shared" si="12"/>
        <v>#N/A</v>
      </c>
      <c r="AZ47" t="s">
        <v>1201</v>
      </c>
      <c r="BA47" t="s">
        <v>1243</v>
      </c>
      <c r="BB47" t="e">
        <v>#N/A</v>
      </c>
      <c r="BE47" s="30" t="s">
        <v>947</v>
      </c>
      <c r="BF47" s="14">
        <f>[1]!FechaTR($I$1,BE47)</f>
        <v>47758</v>
      </c>
      <c r="BG47" s="16">
        <f t="shared" si="3"/>
        <v>47758</v>
      </c>
      <c r="BH47" s="17" t="e">
        <f t="shared" si="13"/>
        <v>#N/A</v>
      </c>
      <c r="BK47" t="s">
        <v>1202</v>
      </c>
      <c r="BL47" t="s">
        <v>973</v>
      </c>
      <c r="BM47" t="e">
        <v>#N/A</v>
      </c>
      <c r="BP47" s="30" t="s">
        <v>947</v>
      </c>
      <c r="BQ47" s="14">
        <f>[1]!FechaTR($I$1,BP47)</f>
        <v>47758</v>
      </c>
      <c r="BR47" s="16">
        <f t="shared" si="4"/>
        <v>47758</v>
      </c>
      <c r="BS47" s="17" t="e">
        <f t="shared" si="14"/>
        <v>#N/A</v>
      </c>
      <c r="BV47" t="s">
        <v>1202</v>
      </c>
      <c r="BW47" t="s">
        <v>1243</v>
      </c>
      <c r="BX47" t="e">
        <v>#N/A</v>
      </c>
      <c r="CA47" s="30" t="s">
        <v>947</v>
      </c>
      <c r="CB47" s="14">
        <f>[1]!FechaTR($I$1,CA47)</f>
        <v>47758</v>
      </c>
      <c r="CC47" s="16">
        <f t="shared" si="5"/>
        <v>47758</v>
      </c>
      <c r="CD47" s="17" t="e">
        <f t="shared" si="15"/>
        <v>#N/A</v>
      </c>
      <c r="CG47" t="s">
        <v>1203</v>
      </c>
      <c r="CH47" t="s">
        <v>973</v>
      </c>
      <c r="CI47" t="e">
        <v>#N/A</v>
      </c>
      <c r="CL47" s="30" t="s">
        <v>947</v>
      </c>
      <c r="CM47" s="14">
        <f>[1]!FechaTR($I$1,CL47)</f>
        <v>47758</v>
      </c>
      <c r="CN47" s="16">
        <f t="shared" si="6"/>
        <v>47758</v>
      </c>
      <c r="CO47" s="17" t="e">
        <f t="shared" si="16"/>
        <v>#N/A</v>
      </c>
      <c r="CR47" t="s">
        <v>1203</v>
      </c>
      <c r="CS47" t="s">
        <v>1243</v>
      </c>
      <c r="CT47" t="e">
        <v>#N/A</v>
      </c>
      <c r="CW47" s="30" t="s">
        <v>947</v>
      </c>
      <c r="CX47" s="14">
        <f>[1]!FechaTR($I$1,CW47)</f>
        <v>47758</v>
      </c>
      <c r="CY47" s="16">
        <f t="shared" si="7"/>
        <v>47758</v>
      </c>
      <c r="CZ47" s="17" t="e">
        <f t="shared" si="17"/>
        <v>#N/A</v>
      </c>
      <c r="DC47" t="s">
        <v>1204</v>
      </c>
      <c r="DD47" t="s">
        <v>973</v>
      </c>
      <c r="DE47" t="e">
        <v>#N/A</v>
      </c>
      <c r="DH47" s="30" t="s">
        <v>947</v>
      </c>
      <c r="DI47" s="14">
        <f>[1]!FechaTR($I$1,DH47)</f>
        <v>47758</v>
      </c>
      <c r="DJ47" s="16">
        <f t="shared" si="8"/>
        <v>47758</v>
      </c>
      <c r="DK47" s="17" t="e">
        <f t="shared" si="19"/>
        <v>#N/A</v>
      </c>
      <c r="DN47" t="s">
        <v>1204</v>
      </c>
      <c r="DO47" t="s">
        <v>1243</v>
      </c>
      <c r="DP47" t="e">
        <v>#N/A</v>
      </c>
      <c r="DS47" s="30" t="s">
        <v>947</v>
      </c>
      <c r="DT47" s="14">
        <f>[1]!FechaTR($I$1,DS47)</f>
        <v>47758</v>
      </c>
      <c r="DU47" s="16">
        <f t="shared" si="9"/>
        <v>47758</v>
      </c>
      <c r="DV47" s="17" t="e">
        <f t="shared" si="18"/>
        <v>#N/A</v>
      </c>
    </row>
    <row r="48" spans="1:126" x14ac:dyDescent="0.25">
      <c r="A48" s="11"/>
      <c r="B48" s="13" t="s">
        <v>1017</v>
      </c>
      <c r="C48" s="11">
        <v>-5.8450999999999996E-2</v>
      </c>
      <c r="D48" s="11">
        <f>+[1]!FechaTR($B$2,$A48)</f>
        <v>0</v>
      </c>
      <c r="E48" s="13" t="s">
        <v>1189</v>
      </c>
      <c r="F48" s="11">
        <f>+[1]!FechaTR($B$2,$A48)</f>
        <v>0</v>
      </c>
      <c r="G48" s="11"/>
      <c r="H48" s="13" t="s">
        <v>1190</v>
      </c>
      <c r="I48" s="11">
        <v>2.2363999999999998E-2</v>
      </c>
      <c r="J48" s="11">
        <f>+[1]!FechaTR($B$2,$A48)</f>
        <v>0</v>
      </c>
      <c r="K48" s="13" t="s">
        <v>1191</v>
      </c>
      <c r="L48" s="11">
        <v>2.7743000000000002</v>
      </c>
      <c r="M48" s="11"/>
      <c r="N48" s="13" t="s">
        <v>1192</v>
      </c>
      <c r="O48" s="11">
        <v>-2.818E-2</v>
      </c>
      <c r="R48" t="s">
        <v>1021</v>
      </c>
      <c r="S48" t="s">
        <v>973</v>
      </c>
      <c r="T48" t="e">
        <v>#N/A</v>
      </c>
      <c r="W48" s="30" t="s">
        <v>961</v>
      </c>
      <c r="X48" s="14">
        <f>[1]!FechaTR($I$1,W48)</f>
        <v>47850</v>
      </c>
      <c r="Y48" s="16">
        <f t="shared" si="0"/>
        <v>47850</v>
      </c>
      <c r="Z48" s="17" t="e">
        <f t="shared" si="10"/>
        <v>#N/A</v>
      </c>
      <c r="AC48" t="s">
        <v>1021</v>
      </c>
      <c r="AD48" t="s">
        <v>1243</v>
      </c>
      <c r="AE48" t="e">
        <v>#N/A</v>
      </c>
      <c r="AH48" s="30" t="s">
        <v>961</v>
      </c>
      <c r="AI48" s="14">
        <f>[1]!FechaTR($I$1,AH48)</f>
        <v>47850</v>
      </c>
      <c r="AJ48" s="16">
        <f t="shared" si="1"/>
        <v>47850</v>
      </c>
      <c r="AK48" s="17" t="e">
        <f t="shared" si="11"/>
        <v>#N/A</v>
      </c>
      <c r="AN48" s="6"/>
      <c r="AO48" t="s">
        <v>1205</v>
      </c>
      <c r="AP48" t="s">
        <v>973</v>
      </c>
      <c r="AQ48" t="e">
        <v>#N/A</v>
      </c>
      <c r="AT48" s="30" t="s">
        <v>961</v>
      </c>
      <c r="AU48" s="14">
        <f>[1]!FechaTR($I$1,AT48)</f>
        <v>47850</v>
      </c>
      <c r="AV48" s="16">
        <f t="shared" si="2"/>
        <v>47850</v>
      </c>
      <c r="AW48" s="17" t="e">
        <f t="shared" si="12"/>
        <v>#N/A</v>
      </c>
      <c r="AZ48" t="s">
        <v>1205</v>
      </c>
      <c r="BA48" t="s">
        <v>1243</v>
      </c>
      <c r="BB48" t="e">
        <v>#N/A</v>
      </c>
      <c r="BE48" s="30" t="s">
        <v>961</v>
      </c>
      <c r="BF48" s="14">
        <f>[1]!FechaTR($I$1,BE48)</f>
        <v>47850</v>
      </c>
      <c r="BG48" s="16">
        <f t="shared" si="3"/>
        <v>47850</v>
      </c>
      <c r="BH48" s="17" t="e">
        <f t="shared" si="13"/>
        <v>#N/A</v>
      </c>
      <c r="BK48" t="s">
        <v>1206</v>
      </c>
      <c r="BL48" t="s">
        <v>973</v>
      </c>
      <c r="BM48" t="e">
        <v>#N/A</v>
      </c>
      <c r="BP48" s="30" t="s">
        <v>961</v>
      </c>
      <c r="BQ48" s="14">
        <f>[1]!FechaTR($I$1,BP48)</f>
        <v>47850</v>
      </c>
      <c r="BR48" s="16">
        <f t="shared" si="4"/>
        <v>47850</v>
      </c>
      <c r="BS48" s="17" t="e">
        <f t="shared" si="14"/>
        <v>#N/A</v>
      </c>
      <c r="BV48" t="s">
        <v>1206</v>
      </c>
      <c r="BW48" t="s">
        <v>1243</v>
      </c>
      <c r="BX48" t="e">
        <v>#N/A</v>
      </c>
      <c r="CA48" s="30" t="s">
        <v>961</v>
      </c>
      <c r="CB48" s="14">
        <f>[1]!FechaTR($I$1,CA48)</f>
        <v>47850</v>
      </c>
      <c r="CC48" s="16">
        <f t="shared" si="5"/>
        <v>47850</v>
      </c>
      <c r="CD48" s="17" t="e">
        <f t="shared" si="15"/>
        <v>#N/A</v>
      </c>
      <c r="CG48" t="s">
        <v>1207</v>
      </c>
      <c r="CH48" t="s">
        <v>973</v>
      </c>
      <c r="CI48" t="e">
        <v>#N/A</v>
      </c>
      <c r="CL48" s="30" t="s">
        <v>961</v>
      </c>
      <c r="CM48" s="14">
        <f>[1]!FechaTR($I$1,CL48)</f>
        <v>47850</v>
      </c>
      <c r="CN48" s="16">
        <f t="shared" si="6"/>
        <v>47850</v>
      </c>
      <c r="CO48" s="17" t="e">
        <f t="shared" si="16"/>
        <v>#N/A</v>
      </c>
      <c r="CR48" t="s">
        <v>1207</v>
      </c>
      <c r="CS48" t="s">
        <v>1243</v>
      </c>
      <c r="CT48" t="e">
        <v>#N/A</v>
      </c>
      <c r="CW48" s="30" t="s">
        <v>961</v>
      </c>
      <c r="CX48" s="14">
        <f>[1]!FechaTR($I$1,CW48)</f>
        <v>47850</v>
      </c>
      <c r="CY48" s="16">
        <f t="shared" si="7"/>
        <v>47850</v>
      </c>
      <c r="CZ48" s="17" t="e">
        <f t="shared" si="17"/>
        <v>#N/A</v>
      </c>
      <c r="DC48" t="s">
        <v>1208</v>
      </c>
      <c r="DD48" t="s">
        <v>973</v>
      </c>
      <c r="DE48" t="e">
        <v>#N/A</v>
      </c>
      <c r="DH48" s="30" t="s">
        <v>961</v>
      </c>
      <c r="DI48" s="14">
        <f>[1]!FechaTR($I$1,DH48)</f>
        <v>47850</v>
      </c>
      <c r="DJ48" s="16">
        <f t="shared" si="8"/>
        <v>47850</v>
      </c>
      <c r="DK48" s="17" t="e">
        <f t="shared" si="19"/>
        <v>#N/A</v>
      </c>
      <c r="DN48" t="s">
        <v>1208</v>
      </c>
      <c r="DO48" t="s">
        <v>1243</v>
      </c>
      <c r="DP48" t="e">
        <v>#N/A</v>
      </c>
      <c r="DS48" s="30" t="s">
        <v>961</v>
      </c>
      <c r="DT48" s="14">
        <f>[1]!FechaTR($I$1,DS48)</f>
        <v>47850</v>
      </c>
      <c r="DU48" s="16">
        <f t="shared" si="9"/>
        <v>47850</v>
      </c>
      <c r="DV48" s="17" t="e">
        <f t="shared" si="18"/>
        <v>#N/A</v>
      </c>
    </row>
    <row r="49" spans="1:126" x14ac:dyDescent="0.25">
      <c r="A49" s="11"/>
      <c r="B49" s="13" t="s">
        <v>1018</v>
      </c>
      <c r="C49" s="11">
        <v>-5.3807000000000001E-2</v>
      </c>
      <c r="D49" s="11">
        <f>+[1]!FechaTR($B$2,$A49)</f>
        <v>0</v>
      </c>
      <c r="E49" s="13" t="s">
        <v>1193</v>
      </c>
      <c r="F49" s="11">
        <f>+[1]!FechaTR($B$2,$A49)</f>
        <v>0</v>
      </c>
      <c r="G49" s="11"/>
      <c r="H49" s="13" t="s">
        <v>1194</v>
      </c>
      <c r="I49" s="11">
        <v>2.7469999999999998E-2</v>
      </c>
      <c r="J49" s="11">
        <f>+[1]!FechaTR($B$2,$A49)</f>
        <v>0</v>
      </c>
      <c r="K49" s="13" t="s">
        <v>1195</v>
      </c>
      <c r="L49" s="11">
        <v>2.8109999999999999</v>
      </c>
      <c r="M49" s="11"/>
      <c r="N49" s="13" t="s">
        <v>1196</v>
      </c>
      <c r="O49" s="11">
        <v>-2.2418999999999998E-2</v>
      </c>
      <c r="R49" t="s">
        <v>1022</v>
      </c>
      <c r="S49" t="s">
        <v>973</v>
      </c>
      <c r="T49" t="e">
        <v>#N/A</v>
      </c>
      <c r="W49" s="30" t="s">
        <v>948</v>
      </c>
      <c r="X49" s="14">
        <f>[1]!FechaTR($I$1,W49)</f>
        <v>47940</v>
      </c>
      <c r="Y49" s="16">
        <f t="shared" si="0"/>
        <v>47940</v>
      </c>
      <c r="Z49" s="17" t="e">
        <f t="shared" si="10"/>
        <v>#N/A</v>
      </c>
      <c r="AC49" t="s">
        <v>1022</v>
      </c>
      <c r="AD49" t="s">
        <v>1243</v>
      </c>
      <c r="AE49" t="e">
        <v>#N/A</v>
      </c>
      <c r="AH49" s="30" t="s">
        <v>948</v>
      </c>
      <c r="AI49" s="14">
        <f>[1]!FechaTR($I$1,AH49)</f>
        <v>47940</v>
      </c>
      <c r="AJ49" s="16">
        <f t="shared" si="1"/>
        <v>47940</v>
      </c>
      <c r="AK49" s="17" t="e">
        <f t="shared" si="11"/>
        <v>#N/A</v>
      </c>
      <c r="AN49" s="6"/>
      <c r="AO49" t="s">
        <v>1209</v>
      </c>
      <c r="AP49" t="s">
        <v>973</v>
      </c>
      <c r="AQ49" t="e">
        <v>#N/A</v>
      </c>
      <c r="AT49" s="30" t="s">
        <v>948</v>
      </c>
      <c r="AU49" s="14">
        <f>[1]!FechaTR($I$1,AT49)</f>
        <v>47940</v>
      </c>
      <c r="AV49" s="16">
        <f t="shared" si="2"/>
        <v>47940</v>
      </c>
      <c r="AW49" s="17" t="e">
        <f t="shared" si="12"/>
        <v>#N/A</v>
      </c>
      <c r="AZ49" t="s">
        <v>1209</v>
      </c>
      <c r="BA49" t="s">
        <v>1243</v>
      </c>
      <c r="BB49" t="e">
        <v>#N/A</v>
      </c>
      <c r="BE49" s="30" t="s">
        <v>948</v>
      </c>
      <c r="BF49" s="14">
        <f>[1]!FechaTR($I$1,BE49)</f>
        <v>47940</v>
      </c>
      <c r="BG49" s="16">
        <f t="shared" si="3"/>
        <v>47940</v>
      </c>
      <c r="BH49" s="17" t="e">
        <f t="shared" si="13"/>
        <v>#N/A</v>
      </c>
      <c r="BK49" t="s">
        <v>1210</v>
      </c>
      <c r="BL49" t="s">
        <v>973</v>
      </c>
      <c r="BM49" t="e">
        <v>#N/A</v>
      </c>
      <c r="BP49" s="30" t="s">
        <v>948</v>
      </c>
      <c r="BQ49" s="14">
        <f>[1]!FechaTR($I$1,BP49)</f>
        <v>47940</v>
      </c>
      <c r="BR49" s="16">
        <f t="shared" si="4"/>
        <v>47940</v>
      </c>
      <c r="BS49" s="17" t="e">
        <f t="shared" si="14"/>
        <v>#N/A</v>
      </c>
      <c r="BV49" t="s">
        <v>1210</v>
      </c>
      <c r="BW49" t="s">
        <v>1243</v>
      </c>
      <c r="BX49" t="e">
        <v>#N/A</v>
      </c>
      <c r="CA49" s="30" t="s">
        <v>948</v>
      </c>
      <c r="CB49" s="14">
        <f>[1]!FechaTR($I$1,CA49)</f>
        <v>47940</v>
      </c>
      <c r="CC49" s="16">
        <f t="shared" si="5"/>
        <v>47940</v>
      </c>
      <c r="CD49" s="17" t="e">
        <f t="shared" si="15"/>
        <v>#N/A</v>
      </c>
      <c r="CG49" t="s">
        <v>1211</v>
      </c>
      <c r="CH49" t="s">
        <v>973</v>
      </c>
      <c r="CI49" t="e">
        <v>#N/A</v>
      </c>
      <c r="CL49" s="30" t="s">
        <v>948</v>
      </c>
      <c r="CM49" s="14">
        <f>[1]!FechaTR($I$1,CL49)</f>
        <v>47940</v>
      </c>
      <c r="CN49" s="16">
        <f t="shared" si="6"/>
        <v>47940</v>
      </c>
      <c r="CO49" s="17" t="e">
        <f t="shared" si="16"/>
        <v>#N/A</v>
      </c>
      <c r="CR49" t="s">
        <v>1211</v>
      </c>
      <c r="CS49" t="s">
        <v>1243</v>
      </c>
      <c r="CT49" t="e">
        <v>#N/A</v>
      </c>
      <c r="CW49" s="30" t="s">
        <v>948</v>
      </c>
      <c r="CX49" s="14">
        <f>[1]!FechaTR($I$1,CW49)</f>
        <v>47940</v>
      </c>
      <c r="CY49" s="16">
        <f t="shared" si="7"/>
        <v>47940</v>
      </c>
      <c r="CZ49" s="17" t="e">
        <f t="shared" si="17"/>
        <v>#N/A</v>
      </c>
      <c r="DC49" t="s">
        <v>1212</v>
      </c>
      <c r="DD49" t="s">
        <v>973</v>
      </c>
      <c r="DE49" t="e">
        <v>#N/A</v>
      </c>
      <c r="DH49" s="30" t="s">
        <v>948</v>
      </c>
      <c r="DI49" s="14">
        <f>[1]!FechaTR($I$1,DH49)</f>
        <v>47940</v>
      </c>
      <c r="DJ49" s="16">
        <f t="shared" si="8"/>
        <v>47940</v>
      </c>
      <c r="DK49" s="17" t="e">
        <f t="shared" si="19"/>
        <v>#N/A</v>
      </c>
      <c r="DN49" t="s">
        <v>1212</v>
      </c>
      <c r="DO49" t="s">
        <v>1243</v>
      </c>
      <c r="DP49" t="e">
        <v>#N/A</v>
      </c>
      <c r="DS49" s="30" t="s">
        <v>948</v>
      </c>
      <c r="DT49" s="14">
        <f>[1]!FechaTR($I$1,DS49)</f>
        <v>47940</v>
      </c>
      <c r="DU49" s="16">
        <f t="shared" si="9"/>
        <v>47940</v>
      </c>
      <c r="DV49" s="17" t="e">
        <f t="shared" si="18"/>
        <v>#N/A</v>
      </c>
    </row>
    <row r="50" spans="1:126" x14ac:dyDescent="0.25">
      <c r="A50" s="11"/>
      <c r="B50" s="13" t="s">
        <v>1019</v>
      </c>
      <c r="C50" s="11">
        <v>-4.8909999999999995E-2</v>
      </c>
      <c r="D50" s="11">
        <f>+[1]!FechaTR($B$2,$A50)</f>
        <v>0</v>
      </c>
      <c r="E50" s="13" t="s">
        <v>1197</v>
      </c>
      <c r="F50" s="11">
        <f>+[1]!FechaTR($B$2,$A50)</f>
        <v>0</v>
      </c>
      <c r="G50" s="11"/>
      <c r="H50" s="13" t="s">
        <v>1198</v>
      </c>
      <c r="I50" s="11">
        <v>3.3000999999999996E-2</v>
      </c>
      <c r="J50" s="11">
        <f>+[1]!FechaTR($B$2,$A50)</f>
        <v>0</v>
      </c>
      <c r="K50" s="13" t="s">
        <v>1199</v>
      </c>
      <c r="L50" s="11">
        <v>2.8451</v>
      </c>
      <c r="M50" s="11"/>
      <c r="N50" s="13" t="s">
        <v>1200</v>
      </c>
      <c r="O50" s="11">
        <v>-1.6517E-2</v>
      </c>
      <c r="R50" t="s">
        <v>1023</v>
      </c>
      <c r="S50" t="s">
        <v>973</v>
      </c>
      <c r="T50" t="e">
        <v>#N/A</v>
      </c>
      <c r="W50" s="30" t="s">
        <v>949</v>
      </c>
      <c r="X50" s="14">
        <f>[1]!FechaTR($I$1,W50)</f>
        <v>48673</v>
      </c>
      <c r="Y50" s="16">
        <f t="shared" si="0"/>
        <v>48673</v>
      </c>
      <c r="Z50" s="17" t="e">
        <f t="shared" si="10"/>
        <v>#N/A</v>
      </c>
      <c r="AC50" t="s">
        <v>1023</v>
      </c>
      <c r="AD50" t="s">
        <v>1243</v>
      </c>
      <c r="AE50" t="e">
        <v>#N/A</v>
      </c>
      <c r="AH50" s="30" t="s">
        <v>949</v>
      </c>
      <c r="AI50" s="14">
        <f>[1]!FechaTR($I$1,AH50)</f>
        <v>48673</v>
      </c>
      <c r="AJ50" s="16">
        <f t="shared" si="1"/>
        <v>48673</v>
      </c>
      <c r="AK50" s="17" t="e">
        <f t="shared" si="11"/>
        <v>#N/A</v>
      </c>
      <c r="AN50" s="6"/>
      <c r="AO50" t="s">
        <v>1213</v>
      </c>
      <c r="AP50" t="s">
        <v>973</v>
      </c>
      <c r="AQ50" t="e">
        <v>#N/A</v>
      </c>
      <c r="AT50" s="30" t="s">
        <v>949</v>
      </c>
      <c r="AU50" s="14">
        <f>[1]!FechaTR($I$1,AT50)</f>
        <v>48673</v>
      </c>
      <c r="AV50" s="16">
        <f t="shared" si="2"/>
        <v>48673</v>
      </c>
      <c r="AW50" s="17" t="e">
        <f t="shared" si="12"/>
        <v>#N/A</v>
      </c>
      <c r="AZ50" t="s">
        <v>1213</v>
      </c>
      <c r="BA50" t="s">
        <v>1243</v>
      </c>
      <c r="BB50" t="e">
        <v>#N/A</v>
      </c>
      <c r="BE50" s="30" t="s">
        <v>949</v>
      </c>
      <c r="BF50" s="14">
        <f>[1]!FechaTR($I$1,BE50)</f>
        <v>48673</v>
      </c>
      <c r="BG50" s="16">
        <f t="shared" si="3"/>
        <v>48673</v>
      </c>
      <c r="BH50" s="17" t="e">
        <f t="shared" si="13"/>
        <v>#N/A</v>
      </c>
      <c r="BK50" t="s">
        <v>1214</v>
      </c>
      <c r="BL50" t="s">
        <v>973</v>
      </c>
      <c r="BM50" t="e">
        <v>#N/A</v>
      </c>
      <c r="BP50" s="30" t="s">
        <v>949</v>
      </c>
      <c r="BQ50" s="14">
        <f>[1]!FechaTR($I$1,BP50)</f>
        <v>48673</v>
      </c>
      <c r="BR50" s="16">
        <f t="shared" si="4"/>
        <v>48673</v>
      </c>
      <c r="BS50" s="17" t="e">
        <f t="shared" si="14"/>
        <v>#N/A</v>
      </c>
      <c r="BV50" t="s">
        <v>1214</v>
      </c>
      <c r="BW50" t="s">
        <v>1243</v>
      </c>
      <c r="BX50" t="e">
        <v>#N/A</v>
      </c>
      <c r="CA50" s="30" t="s">
        <v>949</v>
      </c>
      <c r="CB50" s="14">
        <f>[1]!FechaTR($I$1,CA50)</f>
        <v>48673</v>
      </c>
      <c r="CC50" s="16">
        <f t="shared" si="5"/>
        <v>48673</v>
      </c>
      <c r="CD50" s="17" t="e">
        <f t="shared" si="15"/>
        <v>#N/A</v>
      </c>
      <c r="CG50" t="s">
        <v>1215</v>
      </c>
      <c r="CH50" t="s">
        <v>973</v>
      </c>
      <c r="CI50" t="e">
        <v>#N/A</v>
      </c>
      <c r="CL50" s="30" t="s">
        <v>949</v>
      </c>
      <c r="CM50" s="14">
        <f>[1]!FechaTR($I$1,CL50)</f>
        <v>48673</v>
      </c>
      <c r="CN50" s="16">
        <f t="shared" si="6"/>
        <v>48673</v>
      </c>
      <c r="CO50" s="17" t="e">
        <f t="shared" si="16"/>
        <v>#N/A</v>
      </c>
      <c r="CR50" t="s">
        <v>1215</v>
      </c>
      <c r="CS50" t="s">
        <v>1243</v>
      </c>
      <c r="CT50" t="e">
        <v>#N/A</v>
      </c>
      <c r="CW50" s="30" t="s">
        <v>949</v>
      </c>
      <c r="CX50" s="14">
        <f>[1]!FechaTR($I$1,CW50)</f>
        <v>48673</v>
      </c>
      <c r="CY50" s="16">
        <f t="shared" si="7"/>
        <v>48673</v>
      </c>
      <c r="CZ50" s="17" t="e">
        <f t="shared" si="17"/>
        <v>#N/A</v>
      </c>
      <c r="DC50" t="s">
        <v>1216</v>
      </c>
      <c r="DD50" t="s">
        <v>973</v>
      </c>
      <c r="DE50" t="e">
        <v>#N/A</v>
      </c>
      <c r="DH50" s="30" t="s">
        <v>949</v>
      </c>
      <c r="DI50" s="14">
        <f>[1]!FechaTR($I$1,DH50)</f>
        <v>48673</v>
      </c>
      <c r="DJ50" s="16">
        <f t="shared" si="8"/>
        <v>48673</v>
      </c>
      <c r="DK50" s="17" t="e">
        <f t="shared" si="19"/>
        <v>#N/A</v>
      </c>
      <c r="DN50" t="s">
        <v>1216</v>
      </c>
      <c r="DO50" t="s">
        <v>1243</v>
      </c>
      <c r="DP50" t="e">
        <v>#N/A</v>
      </c>
      <c r="DS50" s="30" t="s">
        <v>949</v>
      </c>
      <c r="DT50" s="14">
        <f>[1]!FechaTR($I$1,DS50)</f>
        <v>48673</v>
      </c>
      <c r="DU50" s="16">
        <f t="shared" si="9"/>
        <v>48673</v>
      </c>
      <c r="DV50" s="17" t="e">
        <f t="shared" si="18"/>
        <v>#N/A</v>
      </c>
    </row>
    <row r="51" spans="1:126" x14ac:dyDescent="0.25">
      <c r="A51" s="11"/>
      <c r="B51" s="13" t="s">
        <v>1020</v>
      </c>
      <c r="C51" s="11">
        <v>-4.3351999999999995E-2</v>
      </c>
      <c r="D51" s="11">
        <f>+[1]!FechaTR($B$2,$A51)</f>
        <v>0</v>
      </c>
      <c r="E51" s="13" t="s">
        <v>1201</v>
      </c>
      <c r="F51" s="11">
        <f>+[1]!FechaTR($B$2,$A51)</f>
        <v>0</v>
      </c>
      <c r="G51" s="11"/>
      <c r="H51" s="13" t="s">
        <v>1202</v>
      </c>
      <c r="I51" s="11">
        <v>3.9049E-2</v>
      </c>
      <c r="J51" s="11">
        <f>+[1]!FechaTR($B$2,$A51)</f>
        <v>0</v>
      </c>
      <c r="K51" s="13" t="s">
        <v>1203</v>
      </c>
      <c r="L51" s="11">
        <v>2.8803000000000001</v>
      </c>
      <c r="M51" s="11"/>
      <c r="N51" s="13" t="s">
        <v>1204</v>
      </c>
      <c r="O51" s="11">
        <v>-1.0260999999999999E-2</v>
      </c>
      <c r="R51" t="s">
        <v>1024</v>
      </c>
      <c r="S51" t="s">
        <v>973</v>
      </c>
      <c r="T51" t="e">
        <v>#N/A</v>
      </c>
      <c r="W51" s="30" t="s">
        <v>950</v>
      </c>
      <c r="X51" s="14">
        <f>[1]!FechaTR($I$1,W51)</f>
        <v>49767</v>
      </c>
      <c r="Y51" s="16">
        <f t="shared" si="0"/>
        <v>49767</v>
      </c>
      <c r="Z51" s="17" t="e">
        <f t="shared" si="10"/>
        <v>#N/A</v>
      </c>
      <c r="AC51" t="s">
        <v>1024</v>
      </c>
      <c r="AD51" t="s">
        <v>1243</v>
      </c>
      <c r="AE51" t="e">
        <v>#N/A</v>
      </c>
      <c r="AH51" s="30" t="s">
        <v>950</v>
      </c>
      <c r="AI51" s="14">
        <f>[1]!FechaTR($I$1,AH51)</f>
        <v>49767</v>
      </c>
      <c r="AJ51" s="16">
        <f t="shared" si="1"/>
        <v>49767</v>
      </c>
      <c r="AK51" s="17" t="e">
        <f t="shared" si="11"/>
        <v>#N/A</v>
      </c>
      <c r="AN51" s="6"/>
      <c r="AO51" t="s">
        <v>1217</v>
      </c>
      <c r="AP51" t="s">
        <v>973</v>
      </c>
      <c r="AQ51" t="e">
        <v>#N/A</v>
      </c>
      <c r="AT51" s="30" t="s">
        <v>950</v>
      </c>
      <c r="AU51" s="14">
        <f>[1]!FechaTR($I$1,AT51)</f>
        <v>49767</v>
      </c>
      <c r="AV51" s="16">
        <f t="shared" si="2"/>
        <v>49767</v>
      </c>
      <c r="AW51" s="17" t="e">
        <f t="shared" si="12"/>
        <v>#N/A</v>
      </c>
      <c r="AZ51" t="s">
        <v>1217</v>
      </c>
      <c r="BA51" t="s">
        <v>1243</v>
      </c>
      <c r="BB51" t="e">
        <v>#N/A</v>
      </c>
      <c r="BE51" s="30" t="s">
        <v>950</v>
      </c>
      <c r="BF51" s="14">
        <f>[1]!FechaTR($I$1,BE51)</f>
        <v>49767</v>
      </c>
      <c r="BG51" s="16">
        <f t="shared" si="3"/>
        <v>49767</v>
      </c>
      <c r="BH51" s="17" t="e">
        <f t="shared" si="13"/>
        <v>#N/A</v>
      </c>
      <c r="BK51" t="s">
        <v>1218</v>
      </c>
      <c r="BL51" t="s">
        <v>973</v>
      </c>
      <c r="BM51" t="e">
        <v>#N/A</v>
      </c>
      <c r="BP51" s="30" t="s">
        <v>950</v>
      </c>
      <c r="BQ51" s="14">
        <f>[1]!FechaTR($I$1,BP51)</f>
        <v>49767</v>
      </c>
      <c r="BR51" s="16">
        <f t="shared" si="4"/>
        <v>49767</v>
      </c>
      <c r="BS51" s="17" t="e">
        <f t="shared" si="14"/>
        <v>#N/A</v>
      </c>
      <c r="BV51" t="s">
        <v>1218</v>
      </c>
      <c r="BW51" t="s">
        <v>1243</v>
      </c>
      <c r="BX51" t="e">
        <v>#N/A</v>
      </c>
      <c r="CA51" s="30" t="s">
        <v>950</v>
      </c>
      <c r="CB51" s="14">
        <f>[1]!FechaTR($I$1,CA51)</f>
        <v>49767</v>
      </c>
      <c r="CC51" s="16">
        <f t="shared" si="5"/>
        <v>49767</v>
      </c>
      <c r="CD51" s="17" t="e">
        <f t="shared" si="15"/>
        <v>#N/A</v>
      </c>
      <c r="CG51" t="s">
        <v>1219</v>
      </c>
      <c r="CH51" t="s">
        <v>973</v>
      </c>
      <c r="CI51" t="e">
        <v>#N/A</v>
      </c>
      <c r="CL51" s="30" t="s">
        <v>950</v>
      </c>
      <c r="CM51" s="14">
        <f>[1]!FechaTR($I$1,CL51)</f>
        <v>49767</v>
      </c>
      <c r="CN51" s="16">
        <f t="shared" si="6"/>
        <v>49767</v>
      </c>
      <c r="CO51" s="17" t="e">
        <f t="shared" si="16"/>
        <v>#N/A</v>
      </c>
      <c r="CR51" t="s">
        <v>1219</v>
      </c>
      <c r="CS51" t="s">
        <v>1243</v>
      </c>
      <c r="CT51" t="e">
        <v>#N/A</v>
      </c>
      <c r="CW51" s="30" t="s">
        <v>950</v>
      </c>
      <c r="CX51" s="14">
        <f>[1]!FechaTR($I$1,CW51)</f>
        <v>49767</v>
      </c>
      <c r="CY51" s="16">
        <f t="shared" si="7"/>
        <v>49767</v>
      </c>
      <c r="CZ51" s="17" t="e">
        <f t="shared" si="17"/>
        <v>#N/A</v>
      </c>
      <c r="DC51" t="s">
        <v>1220</v>
      </c>
      <c r="DD51" t="s">
        <v>973</v>
      </c>
      <c r="DE51" t="e">
        <v>#N/A</v>
      </c>
      <c r="DH51" s="30" t="s">
        <v>950</v>
      </c>
      <c r="DI51" s="14">
        <f>[1]!FechaTR($I$1,DH51)</f>
        <v>49767</v>
      </c>
      <c r="DJ51" s="16">
        <f t="shared" si="8"/>
        <v>49767</v>
      </c>
      <c r="DK51" s="17" t="e">
        <f t="shared" si="19"/>
        <v>#N/A</v>
      </c>
      <c r="DN51" t="s">
        <v>1220</v>
      </c>
      <c r="DO51" t="s">
        <v>1243</v>
      </c>
      <c r="DP51" t="e">
        <v>#N/A</v>
      </c>
      <c r="DS51" s="30" t="s">
        <v>950</v>
      </c>
      <c r="DT51" s="14">
        <f>[1]!FechaTR($I$1,DS51)</f>
        <v>49767</v>
      </c>
      <c r="DU51" s="16">
        <f t="shared" si="9"/>
        <v>49767</v>
      </c>
      <c r="DV51" s="17" t="e">
        <f t="shared" si="18"/>
        <v>#N/A</v>
      </c>
    </row>
    <row r="52" spans="1:126" x14ac:dyDescent="0.25">
      <c r="A52" s="11"/>
      <c r="B52" s="13" t="s">
        <v>1021</v>
      </c>
      <c r="C52" s="11">
        <v>-3.7114000000000001E-2</v>
      </c>
      <c r="D52" s="11"/>
      <c r="E52" s="13" t="s">
        <v>1205</v>
      </c>
      <c r="F52" s="11">
        <v>-7.0829999999999999E-3</v>
      </c>
      <c r="G52" s="11"/>
      <c r="H52" s="13" t="s">
        <v>1206</v>
      </c>
      <c r="I52" s="11">
        <v>4.5219999999999996E-2</v>
      </c>
      <c r="J52" s="11"/>
      <c r="K52" s="13" t="s">
        <v>1207</v>
      </c>
      <c r="L52" s="11">
        <v>2.9122000000000003</v>
      </c>
      <c r="M52" s="11"/>
      <c r="N52" s="13" t="s">
        <v>1208</v>
      </c>
      <c r="O52" s="11">
        <v>-3.9090000000000001E-3</v>
      </c>
      <c r="R52" t="s">
        <v>1025</v>
      </c>
      <c r="S52" t="s">
        <v>973</v>
      </c>
      <c r="T52" t="e">
        <v>#N/A</v>
      </c>
      <c r="W52" s="30" t="s">
        <v>951</v>
      </c>
      <c r="X52" s="14">
        <f>[1]!FechaTR($I$1,W52)</f>
        <v>51593</v>
      </c>
      <c r="Y52" s="16">
        <f t="shared" si="0"/>
        <v>51593</v>
      </c>
      <c r="Z52" s="17" t="e">
        <f t="shared" si="10"/>
        <v>#N/A</v>
      </c>
      <c r="AC52" t="s">
        <v>1025</v>
      </c>
      <c r="AD52" t="s">
        <v>1243</v>
      </c>
      <c r="AE52" t="e">
        <v>#N/A</v>
      </c>
      <c r="AH52" s="30" t="s">
        <v>951</v>
      </c>
      <c r="AI52" s="14">
        <f>[1]!FechaTR($I$1,AH52)</f>
        <v>51593</v>
      </c>
      <c r="AJ52" s="16">
        <f t="shared" si="1"/>
        <v>51593</v>
      </c>
      <c r="AK52" s="17" t="e">
        <f t="shared" si="11"/>
        <v>#N/A</v>
      </c>
      <c r="AN52" s="6"/>
      <c r="AO52" t="s">
        <v>1221</v>
      </c>
      <c r="AP52" t="s">
        <v>973</v>
      </c>
      <c r="AQ52" t="e">
        <v>#N/A</v>
      </c>
      <c r="AT52" s="30" t="s">
        <v>951</v>
      </c>
      <c r="AU52" s="14">
        <f>[1]!FechaTR($I$1,AT52)</f>
        <v>51593</v>
      </c>
      <c r="AV52" s="16">
        <f t="shared" si="2"/>
        <v>51593</v>
      </c>
      <c r="AW52" s="17" t="e">
        <f t="shared" si="12"/>
        <v>#N/A</v>
      </c>
      <c r="AZ52" t="s">
        <v>1221</v>
      </c>
      <c r="BA52" t="s">
        <v>1243</v>
      </c>
      <c r="BB52" t="e">
        <v>#N/A</v>
      </c>
      <c r="BE52" s="30" t="s">
        <v>951</v>
      </c>
      <c r="BF52" s="14">
        <f>[1]!FechaTR($I$1,BE52)</f>
        <v>51593</v>
      </c>
      <c r="BG52" s="16">
        <f t="shared" si="3"/>
        <v>51593</v>
      </c>
      <c r="BH52" s="17" t="e">
        <f t="shared" si="13"/>
        <v>#N/A</v>
      </c>
      <c r="BK52" t="s">
        <v>1222</v>
      </c>
      <c r="BL52" t="s">
        <v>973</v>
      </c>
      <c r="BM52" t="e">
        <v>#N/A</v>
      </c>
      <c r="BP52" s="30" t="s">
        <v>951</v>
      </c>
      <c r="BQ52" s="14">
        <f>[1]!FechaTR($I$1,BP52)</f>
        <v>51593</v>
      </c>
      <c r="BR52" s="16">
        <f t="shared" si="4"/>
        <v>51593</v>
      </c>
      <c r="BS52" s="17" t="e">
        <f t="shared" si="14"/>
        <v>#N/A</v>
      </c>
      <c r="BV52" t="s">
        <v>1222</v>
      </c>
      <c r="BW52" t="s">
        <v>1243</v>
      </c>
      <c r="BX52" t="e">
        <v>#N/A</v>
      </c>
      <c r="CA52" s="30" t="s">
        <v>951</v>
      </c>
      <c r="CB52" s="14">
        <f>[1]!FechaTR($I$1,CA52)</f>
        <v>51593</v>
      </c>
      <c r="CC52" s="16">
        <f t="shared" si="5"/>
        <v>51593</v>
      </c>
      <c r="CD52" s="17" t="e">
        <f t="shared" si="15"/>
        <v>#N/A</v>
      </c>
      <c r="CG52" t="s">
        <v>1223</v>
      </c>
      <c r="CH52" t="s">
        <v>973</v>
      </c>
      <c r="CI52" t="e">
        <v>#N/A</v>
      </c>
      <c r="CL52" s="30" t="s">
        <v>951</v>
      </c>
      <c r="CM52" s="14">
        <f>[1]!FechaTR($I$1,CL52)</f>
        <v>51593</v>
      </c>
      <c r="CN52" s="16">
        <f t="shared" si="6"/>
        <v>51593</v>
      </c>
      <c r="CO52" s="17" t="e">
        <f t="shared" si="16"/>
        <v>#N/A</v>
      </c>
      <c r="CR52" t="s">
        <v>1223</v>
      </c>
      <c r="CS52" t="s">
        <v>1243</v>
      </c>
      <c r="CT52" t="e">
        <v>#N/A</v>
      </c>
      <c r="CW52" s="30" t="s">
        <v>951</v>
      </c>
      <c r="CX52" s="14">
        <f>[1]!FechaTR($I$1,CW52)</f>
        <v>51593</v>
      </c>
      <c r="CY52" s="16">
        <f t="shared" si="7"/>
        <v>51593</v>
      </c>
      <c r="CZ52" s="17" t="e">
        <f t="shared" si="17"/>
        <v>#N/A</v>
      </c>
      <c r="DC52" t="s">
        <v>1224</v>
      </c>
      <c r="DD52" t="s">
        <v>973</v>
      </c>
      <c r="DE52" t="e">
        <v>#N/A</v>
      </c>
      <c r="DH52" s="30" t="s">
        <v>951</v>
      </c>
      <c r="DI52" s="14">
        <f>[1]!FechaTR($I$1,DH52)</f>
        <v>51593</v>
      </c>
      <c r="DJ52" s="16">
        <f t="shared" si="8"/>
        <v>51593</v>
      </c>
      <c r="DK52" s="17" t="e">
        <f t="shared" si="19"/>
        <v>#N/A</v>
      </c>
      <c r="DN52" t="s">
        <v>1224</v>
      </c>
      <c r="DO52" t="s">
        <v>1243</v>
      </c>
      <c r="DP52" t="e">
        <v>#N/A</v>
      </c>
      <c r="DS52" s="30" t="s">
        <v>951</v>
      </c>
      <c r="DT52" s="14">
        <f>[1]!FechaTR($I$1,DS52)</f>
        <v>51593</v>
      </c>
      <c r="DU52" s="16">
        <f t="shared" si="9"/>
        <v>51593</v>
      </c>
      <c r="DV52" s="17" t="e">
        <f t="shared" si="18"/>
        <v>#N/A</v>
      </c>
    </row>
    <row r="53" spans="1:126" x14ac:dyDescent="0.25">
      <c r="A53" s="11"/>
      <c r="B53" s="13" t="s">
        <v>1022</v>
      </c>
      <c r="C53" s="11">
        <v>-2.9970999999999998E-2</v>
      </c>
      <c r="D53" s="11"/>
      <c r="E53" s="13" t="s">
        <v>1209</v>
      </c>
      <c r="F53" s="11">
        <v>-1.2279999999999999E-3</v>
      </c>
      <c r="G53" s="11"/>
      <c r="H53" s="13" t="s">
        <v>1210</v>
      </c>
      <c r="I53" s="11">
        <v>5.1395999999999997E-2</v>
      </c>
      <c r="J53" s="11"/>
      <c r="K53" s="13" t="s">
        <v>1211</v>
      </c>
      <c r="L53" s="11">
        <v>2.9429000000000003</v>
      </c>
      <c r="M53" s="11"/>
      <c r="N53" s="13" t="s">
        <v>1212</v>
      </c>
      <c r="O53" s="11">
        <v>2.5539999999999998E-3</v>
      </c>
      <c r="R53" t="s">
        <v>1026</v>
      </c>
      <c r="S53" t="s">
        <v>973</v>
      </c>
      <c r="T53" t="e">
        <v>#N/A</v>
      </c>
      <c r="W53" s="30" t="s">
        <v>952</v>
      </c>
      <c r="X53" s="14">
        <f>[1]!FechaTR($I$1,W53)</f>
        <v>53419</v>
      </c>
      <c r="Y53" s="16">
        <f t="shared" si="0"/>
        <v>53419</v>
      </c>
      <c r="Z53" s="17" t="e">
        <f t="shared" si="10"/>
        <v>#N/A</v>
      </c>
      <c r="AC53" t="s">
        <v>1026</v>
      </c>
      <c r="AD53" t="s">
        <v>1243</v>
      </c>
      <c r="AE53" t="e">
        <v>#N/A</v>
      </c>
      <c r="AH53" s="30" t="s">
        <v>952</v>
      </c>
      <c r="AI53" s="14">
        <f>[1]!FechaTR($I$1,AH53)</f>
        <v>53419</v>
      </c>
      <c r="AJ53" s="16">
        <f t="shared" si="1"/>
        <v>53419</v>
      </c>
      <c r="AK53" s="17" t="e">
        <f t="shared" si="11"/>
        <v>#N/A</v>
      </c>
      <c r="AN53" s="6"/>
      <c r="AO53" t="s">
        <v>1225</v>
      </c>
      <c r="AP53" t="s">
        <v>973</v>
      </c>
      <c r="AQ53" t="e">
        <v>#N/A</v>
      </c>
      <c r="AT53" s="30" t="s">
        <v>952</v>
      </c>
      <c r="AU53" s="14">
        <f>[1]!FechaTR($I$1,AT53)</f>
        <v>53419</v>
      </c>
      <c r="AV53" s="16">
        <f t="shared" si="2"/>
        <v>53419</v>
      </c>
      <c r="AW53" s="17" t="e">
        <f t="shared" si="12"/>
        <v>#N/A</v>
      </c>
      <c r="AZ53" t="s">
        <v>1225</v>
      </c>
      <c r="BA53" t="s">
        <v>1243</v>
      </c>
      <c r="BB53" t="e">
        <v>#N/A</v>
      </c>
      <c r="BE53" s="30" t="s">
        <v>952</v>
      </c>
      <c r="BF53" s="14">
        <f>[1]!FechaTR($I$1,BE53)</f>
        <v>53419</v>
      </c>
      <c r="BG53" s="16">
        <f t="shared" si="3"/>
        <v>53419</v>
      </c>
      <c r="BH53" s="17" t="e">
        <f t="shared" si="13"/>
        <v>#N/A</v>
      </c>
      <c r="BK53" t="s">
        <v>1226</v>
      </c>
      <c r="BL53" t="s">
        <v>973</v>
      </c>
      <c r="BM53" t="e">
        <v>#N/A</v>
      </c>
      <c r="BP53" s="30" t="s">
        <v>952</v>
      </c>
      <c r="BQ53" s="14">
        <f>[1]!FechaTR($I$1,BP53)</f>
        <v>53419</v>
      </c>
      <c r="BR53" s="16">
        <f t="shared" si="4"/>
        <v>53419</v>
      </c>
      <c r="BS53" s="17" t="e">
        <f t="shared" si="14"/>
        <v>#N/A</v>
      </c>
      <c r="BV53" t="s">
        <v>1226</v>
      </c>
      <c r="BW53" t="s">
        <v>1243</v>
      </c>
      <c r="BX53" t="e">
        <v>#N/A</v>
      </c>
      <c r="CA53" s="30" t="s">
        <v>952</v>
      </c>
      <c r="CB53" s="14">
        <f>[1]!FechaTR($I$1,CA53)</f>
        <v>53419</v>
      </c>
      <c r="CC53" s="16">
        <f t="shared" si="5"/>
        <v>53419</v>
      </c>
      <c r="CD53" s="17" t="e">
        <f t="shared" si="15"/>
        <v>#N/A</v>
      </c>
      <c r="CG53" t="s">
        <v>1227</v>
      </c>
      <c r="CH53" t="s">
        <v>973</v>
      </c>
      <c r="CI53" t="e">
        <v>#N/A</v>
      </c>
      <c r="CL53" s="30" t="s">
        <v>952</v>
      </c>
      <c r="CM53" s="14">
        <f>[1]!FechaTR($I$1,CL53)</f>
        <v>53419</v>
      </c>
      <c r="CN53" s="16">
        <f t="shared" si="6"/>
        <v>53419</v>
      </c>
      <c r="CO53" s="17" t="e">
        <f t="shared" si="16"/>
        <v>#N/A</v>
      </c>
      <c r="CR53" t="s">
        <v>1227</v>
      </c>
      <c r="CS53" t="s">
        <v>1243</v>
      </c>
      <c r="CT53" t="e">
        <v>#N/A</v>
      </c>
      <c r="CW53" s="30" t="s">
        <v>952</v>
      </c>
      <c r="CX53" s="14">
        <f>[1]!FechaTR($I$1,CW53)</f>
        <v>53419</v>
      </c>
      <c r="CY53" s="16">
        <f t="shared" si="7"/>
        <v>53419</v>
      </c>
      <c r="CZ53" s="17" t="e">
        <f t="shared" si="17"/>
        <v>#N/A</v>
      </c>
      <c r="DC53" t="s">
        <v>1228</v>
      </c>
      <c r="DD53" t="s">
        <v>973</v>
      </c>
      <c r="DE53" t="e">
        <v>#N/A</v>
      </c>
      <c r="DH53" s="30" t="s">
        <v>952</v>
      </c>
      <c r="DI53" s="14">
        <f>[1]!FechaTR($I$1,DH53)</f>
        <v>53419</v>
      </c>
      <c r="DJ53" s="16">
        <f t="shared" si="8"/>
        <v>53419</v>
      </c>
      <c r="DK53" s="17" t="e">
        <f t="shared" si="19"/>
        <v>#N/A</v>
      </c>
      <c r="DN53" t="s">
        <v>1228</v>
      </c>
      <c r="DO53" t="s">
        <v>1243</v>
      </c>
      <c r="DP53" t="e">
        <v>#N/A</v>
      </c>
      <c r="DS53" s="30" t="s">
        <v>952</v>
      </c>
      <c r="DT53" s="14">
        <f>[1]!FechaTR($I$1,DS53)</f>
        <v>53419</v>
      </c>
      <c r="DU53" s="16">
        <f t="shared" si="9"/>
        <v>53419</v>
      </c>
      <c r="DV53" s="17" t="e">
        <f t="shared" si="18"/>
        <v>#N/A</v>
      </c>
    </row>
    <row r="54" spans="1:126" x14ac:dyDescent="0.25">
      <c r="A54" s="11"/>
      <c r="B54" s="13" t="s">
        <v>1023</v>
      </c>
      <c r="C54" s="11">
        <v>4.5709E-2</v>
      </c>
      <c r="D54" s="11"/>
      <c r="E54" s="13" t="s">
        <v>1213</v>
      </c>
      <c r="F54" s="11">
        <v>5.0174999999999997E-2</v>
      </c>
      <c r="G54" s="11"/>
      <c r="H54" s="13" t="s">
        <v>1214</v>
      </c>
      <c r="I54" s="11">
        <v>0.100481</v>
      </c>
      <c r="J54" s="11"/>
      <c r="K54" s="13" t="s">
        <v>1215</v>
      </c>
      <c r="L54" s="11">
        <v>3.1421000000000001</v>
      </c>
      <c r="M54" s="11"/>
      <c r="N54" s="13" t="s">
        <v>1216</v>
      </c>
      <c r="O54" s="11">
        <v>5.7752999999999999E-2</v>
      </c>
      <c r="R54" t="s">
        <v>1027</v>
      </c>
      <c r="S54" t="s">
        <v>973</v>
      </c>
      <c r="T54" t="e">
        <v>#N/A</v>
      </c>
      <c r="W54" s="30" t="s">
        <v>953</v>
      </c>
      <c r="X54" s="14">
        <f>[1]!FechaTR($I$1,W54)</f>
        <v>55246</v>
      </c>
      <c r="Y54" s="16">
        <f t="shared" si="0"/>
        <v>55246</v>
      </c>
      <c r="Z54" s="17" t="e">
        <f t="shared" si="10"/>
        <v>#N/A</v>
      </c>
      <c r="AC54" t="s">
        <v>1027</v>
      </c>
      <c r="AD54" t="s">
        <v>1243</v>
      </c>
      <c r="AE54" t="e">
        <v>#N/A</v>
      </c>
      <c r="AH54" s="30" t="s">
        <v>953</v>
      </c>
      <c r="AI54" s="14">
        <f>[1]!FechaTR($I$1,AH54)</f>
        <v>55246</v>
      </c>
      <c r="AJ54" s="16">
        <f t="shared" si="1"/>
        <v>55246</v>
      </c>
      <c r="AK54" s="17" t="e">
        <f t="shared" si="11"/>
        <v>#N/A</v>
      </c>
      <c r="AN54" s="6"/>
      <c r="AO54" t="s">
        <v>1229</v>
      </c>
      <c r="AP54" t="s">
        <v>973</v>
      </c>
      <c r="AQ54" t="e">
        <v>#N/A</v>
      </c>
      <c r="AT54" s="30" t="s">
        <v>953</v>
      </c>
      <c r="AU54" s="14">
        <f>[1]!FechaTR($I$1,AT54)</f>
        <v>55246</v>
      </c>
      <c r="AV54" s="16">
        <f t="shared" si="2"/>
        <v>55246</v>
      </c>
      <c r="AW54" s="17" t="e">
        <f t="shared" si="12"/>
        <v>#N/A</v>
      </c>
      <c r="AZ54" t="s">
        <v>1229</v>
      </c>
      <c r="BA54" t="s">
        <v>1243</v>
      </c>
      <c r="BB54" t="e">
        <v>#N/A</v>
      </c>
      <c r="BE54" s="30" t="s">
        <v>953</v>
      </c>
      <c r="BF54" s="14">
        <f>[1]!FechaTR($I$1,BE54)</f>
        <v>55246</v>
      </c>
      <c r="BG54" s="16">
        <f t="shared" si="3"/>
        <v>55246</v>
      </c>
      <c r="BH54" s="17" t="e">
        <f t="shared" si="13"/>
        <v>#N/A</v>
      </c>
      <c r="BK54" t="s">
        <v>1230</v>
      </c>
      <c r="BL54" t="s">
        <v>973</v>
      </c>
      <c r="BM54" t="e">
        <v>#N/A</v>
      </c>
      <c r="BP54" s="30" t="s">
        <v>953</v>
      </c>
      <c r="BQ54" s="14">
        <f>[1]!FechaTR($I$1,BP54)</f>
        <v>55246</v>
      </c>
      <c r="BR54" s="16">
        <f t="shared" si="4"/>
        <v>55246</v>
      </c>
      <c r="BS54" s="17" t="e">
        <f t="shared" si="14"/>
        <v>#N/A</v>
      </c>
      <c r="BV54" t="s">
        <v>1230</v>
      </c>
      <c r="BW54" t="s">
        <v>1243</v>
      </c>
      <c r="BX54" t="e">
        <v>#N/A</v>
      </c>
      <c r="CA54" s="30" t="s">
        <v>953</v>
      </c>
      <c r="CB54" s="14">
        <f>[1]!FechaTR($I$1,CA54)</f>
        <v>55246</v>
      </c>
      <c r="CC54" s="16">
        <f t="shared" si="5"/>
        <v>55246</v>
      </c>
      <c r="CD54" s="17" t="e">
        <f t="shared" si="15"/>
        <v>#N/A</v>
      </c>
      <c r="CG54" t="s">
        <v>1231</v>
      </c>
      <c r="CH54" t="s">
        <v>973</v>
      </c>
      <c r="CI54" t="e">
        <v>#N/A</v>
      </c>
      <c r="CL54" s="30" t="s">
        <v>953</v>
      </c>
      <c r="CM54" s="14">
        <f>[1]!FechaTR($I$1,CL54)</f>
        <v>55246</v>
      </c>
      <c r="CN54" s="16">
        <f t="shared" si="6"/>
        <v>55246</v>
      </c>
      <c r="CO54" s="17" t="e">
        <f t="shared" si="16"/>
        <v>#N/A</v>
      </c>
      <c r="CR54" t="s">
        <v>1231</v>
      </c>
      <c r="CS54" t="s">
        <v>1243</v>
      </c>
      <c r="CT54" t="e">
        <v>#N/A</v>
      </c>
      <c r="CW54" s="30" t="s">
        <v>953</v>
      </c>
      <c r="CX54" s="14">
        <f>[1]!FechaTR($I$1,CW54)</f>
        <v>55246</v>
      </c>
      <c r="CY54" s="16">
        <f t="shared" si="7"/>
        <v>55246</v>
      </c>
      <c r="CZ54" s="17" t="e">
        <f t="shared" si="17"/>
        <v>#N/A</v>
      </c>
      <c r="DC54" t="s">
        <v>1232</v>
      </c>
      <c r="DD54" t="s">
        <v>973</v>
      </c>
      <c r="DE54" t="e">
        <v>#N/A</v>
      </c>
      <c r="DH54" s="30" t="s">
        <v>953</v>
      </c>
      <c r="DI54" s="14">
        <f>[1]!FechaTR($I$1,DH54)</f>
        <v>55246</v>
      </c>
      <c r="DJ54" s="16">
        <f t="shared" si="8"/>
        <v>55246</v>
      </c>
      <c r="DK54" s="17" t="e">
        <f t="shared" si="19"/>
        <v>#N/A</v>
      </c>
      <c r="DN54" t="s">
        <v>1232</v>
      </c>
      <c r="DO54" t="s">
        <v>1243</v>
      </c>
      <c r="DP54" t="e">
        <v>#N/A</v>
      </c>
      <c r="DS54" s="30" t="s">
        <v>953</v>
      </c>
      <c r="DT54" s="14">
        <f>[1]!FechaTR($I$1,DS54)</f>
        <v>55246</v>
      </c>
      <c r="DU54" s="16">
        <f t="shared" si="9"/>
        <v>55246</v>
      </c>
      <c r="DV54" s="17" t="e">
        <f t="shared" si="18"/>
        <v>#N/A</v>
      </c>
    </row>
    <row r="55" spans="1:126" x14ac:dyDescent="0.25">
      <c r="A55" s="11"/>
      <c r="B55" s="13" t="s">
        <v>1024</v>
      </c>
      <c r="C55" s="11">
        <v>0.13123099999999999</v>
      </c>
      <c r="D55" s="11"/>
      <c r="E55" s="13" t="s">
        <v>1217</v>
      </c>
      <c r="F55" s="11">
        <v>0.131026</v>
      </c>
      <c r="G55" s="11"/>
      <c r="H55" s="13" t="s">
        <v>1218</v>
      </c>
      <c r="I55" s="11">
        <v>0.185558</v>
      </c>
      <c r="J55" s="11"/>
      <c r="K55" s="13" t="s">
        <v>1219</v>
      </c>
      <c r="L55" s="11">
        <v>3.3331</v>
      </c>
      <c r="M55" s="11"/>
      <c r="N55" s="13" t="s">
        <v>1220</v>
      </c>
      <c r="O55" s="11">
        <v>0.14902799999999999</v>
      </c>
      <c r="W55" s="30"/>
      <c r="X55" s="14">
        <f>[1]!FechaTR($I$1,W55)</f>
        <v>0</v>
      </c>
      <c r="Y55" s="16">
        <f t="shared" si="0"/>
        <v>0</v>
      </c>
      <c r="Z55" s="17">
        <f t="shared" si="10"/>
        <v>0</v>
      </c>
      <c r="AH55" s="30"/>
      <c r="AI55" s="14">
        <f>[1]!FechaTR($I$1,AH55)</f>
        <v>0</v>
      </c>
      <c r="AJ55" s="16">
        <f t="shared" si="1"/>
        <v>0</v>
      </c>
      <c r="AK55" s="17">
        <f t="shared" si="11"/>
        <v>0</v>
      </c>
      <c r="AO55" t="s">
        <v>1233</v>
      </c>
      <c r="AP55" t="s">
        <v>973</v>
      </c>
      <c r="AQ55" t="e">
        <v>#N/A</v>
      </c>
      <c r="AT55" s="30" t="s">
        <v>954</v>
      </c>
      <c r="AU55" s="14">
        <f>[1]!FechaTR($I$1,AT55)</f>
        <v>58900</v>
      </c>
      <c r="AV55" s="16">
        <f t="shared" si="2"/>
        <v>58900</v>
      </c>
      <c r="AW55" s="17" t="e">
        <f t="shared" si="12"/>
        <v>#N/A</v>
      </c>
      <c r="AZ55" t="s">
        <v>1233</v>
      </c>
      <c r="BA55" t="s">
        <v>1243</v>
      </c>
      <c r="BB55" t="e">
        <v>#N/A</v>
      </c>
      <c r="BE55" s="30" t="s">
        <v>954</v>
      </c>
      <c r="BF55" s="14">
        <f>[1]!FechaTR($I$1,BE55)</f>
        <v>58900</v>
      </c>
      <c r="BG55" s="16">
        <f t="shared" si="3"/>
        <v>58900</v>
      </c>
      <c r="BH55" s="17" t="e">
        <f t="shared" si="13"/>
        <v>#N/A</v>
      </c>
      <c r="BK55" t="s">
        <v>1234</v>
      </c>
      <c r="BL55" t="s">
        <v>973</v>
      </c>
      <c r="BM55" t="e">
        <v>#N/A</v>
      </c>
      <c r="BP55" s="30" t="s">
        <v>954</v>
      </c>
      <c r="BQ55" s="14">
        <f>[1]!FechaTR($I$1,BP55)</f>
        <v>58900</v>
      </c>
      <c r="BR55" s="16">
        <f t="shared" si="4"/>
        <v>58900</v>
      </c>
      <c r="BS55" s="17" t="e">
        <f t="shared" si="14"/>
        <v>#N/A</v>
      </c>
      <c r="BV55" t="s">
        <v>1234</v>
      </c>
      <c r="BW55" t="s">
        <v>1243</v>
      </c>
      <c r="BX55" t="e">
        <v>#N/A</v>
      </c>
      <c r="CA55" s="30" t="s">
        <v>954</v>
      </c>
      <c r="CB55" s="14">
        <f>[1]!FechaTR($I$1,CA55)</f>
        <v>58900</v>
      </c>
      <c r="CC55" s="16">
        <f t="shared" si="5"/>
        <v>58900</v>
      </c>
      <c r="CD55" s="17" t="e">
        <f t="shared" si="15"/>
        <v>#N/A</v>
      </c>
      <c r="CG55" t="s">
        <v>1235</v>
      </c>
      <c r="CH55" t="s">
        <v>973</v>
      </c>
      <c r="CI55" t="e">
        <v>#N/A</v>
      </c>
      <c r="CL55" s="6" t="s">
        <v>954</v>
      </c>
      <c r="CM55" s="14">
        <f>[1]!FechaTR($I$1,CL55)</f>
        <v>58900</v>
      </c>
      <c r="CN55" s="16">
        <f t="shared" si="6"/>
        <v>58900</v>
      </c>
      <c r="CO55" s="17" t="e">
        <f t="shared" si="16"/>
        <v>#N/A</v>
      </c>
      <c r="CR55" t="s">
        <v>1235</v>
      </c>
      <c r="CS55" t="s">
        <v>1243</v>
      </c>
      <c r="CT55" t="e">
        <v>#N/A</v>
      </c>
      <c r="CW55" s="6" t="s">
        <v>954</v>
      </c>
      <c r="CX55" s="14">
        <f>[1]!FechaTR($I$1,CW55)</f>
        <v>58900</v>
      </c>
      <c r="CY55" s="16">
        <f t="shared" si="7"/>
        <v>58900</v>
      </c>
      <c r="CZ55" s="17" t="e">
        <f t="shared" si="17"/>
        <v>#N/A</v>
      </c>
      <c r="DC55" t="s">
        <v>1236</v>
      </c>
      <c r="DD55" t="s">
        <v>973</v>
      </c>
      <c r="DE55" t="e">
        <v>#N/A</v>
      </c>
      <c r="DH55" s="30" t="s">
        <v>954</v>
      </c>
      <c r="DI55" s="14">
        <f>[1]!FechaTR($I$1,DH55)</f>
        <v>58900</v>
      </c>
      <c r="DJ55" s="16">
        <f t="shared" si="8"/>
        <v>58900</v>
      </c>
      <c r="DK55" s="17" t="e">
        <f t="shared" si="19"/>
        <v>#N/A</v>
      </c>
      <c r="DN55" t="s">
        <v>1236</v>
      </c>
      <c r="DO55" t="s">
        <v>1243</v>
      </c>
      <c r="DP55" t="e">
        <v>#N/A</v>
      </c>
      <c r="DS55" s="30" t="s">
        <v>954</v>
      </c>
      <c r="DT55" s="14">
        <f>[1]!FechaTR($I$1,DS55)</f>
        <v>58900</v>
      </c>
      <c r="DU55" s="16">
        <f t="shared" si="9"/>
        <v>58900</v>
      </c>
      <c r="DV55" s="17" t="e">
        <f t="shared" si="18"/>
        <v>#N/A</v>
      </c>
    </row>
    <row r="56" spans="1:126" x14ac:dyDescent="0.25">
      <c r="A56" s="11"/>
      <c r="B56" s="13" t="s">
        <v>1025</v>
      </c>
      <c r="C56" s="11">
        <v>0.245229</v>
      </c>
      <c r="D56" s="11"/>
      <c r="E56" s="13" t="s">
        <v>1221</v>
      </c>
      <c r="F56" s="11">
        <v>0.23969399999999999</v>
      </c>
      <c r="G56" s="11"/>
      <c r="H56" s="13" t="s">
        <v>1222</v>
      </c>
      <c r="I56" s="11">
        <v>0.29990499999999998</v>
      </c>
      <c r="J56" s="11"/>
      <c r="K56" s="13" t="s">
        <v>1223</v>
      </c>
      <c r="L56" s="11">
        <v>3.4610000000000003</v>
      </c>
      <c r="M56" s="11"/>
      <c r="N56" s="13" t="s">
        <v>1224</v>
      </c>
      <c r="O56" s="11">
        <v>0.27338699999999999</v>
      </c>
      <c r="W56" s="1"/>
      <c r="X56" s="14">
        <f>[1]!FechaTR($I$1,W56)</f>
        <v>0</v>
      </c>
      <c r="Y56" s="16">
        <f t="shared" si="0"/>
        <v>0</v>
      </c>
      <c r="Z56" s="17">
        <f t="shared" si="10"/>
        <v>0</v>
      </c>
      <c r="AH56" s="1"/>
      <c r="AI56" s="14">
        <f>[1]!FechaTR($I$1,AH56)</f>
        <v>0</v>
      </c>
      <c r="AJ56" s="16"/>
      <c r="AK56" s="17"/>
      <c r="AT56" s="30"/>
      <c r="AU56" s="14">
        <f>[1]!FechaTR($I$1,AT56)</f>
        <v>0</v>
      </c>
      <c r="AV56" s="16">
        <f t="shared" si="2"/>
        <v>0</v>
      </c>
      <c r="AW56" s="17">
        <f t="shared" si="12"/>
        <v>0</v>
      </c>
      <c r="BE56" s="30"/>
      <c r="BF56" s="14">
        <f>[1]!FechaTR($I$1,BE56)</f>
        <v>0</v>
      </c>
      <c r="BG56" s="16">
        <f t="shared" si="3"/>
        <v>0</v>
      </c>
      <c r="BH56" s="17">
        <f t="shared" si="13"/>
        <v>0</v>
      </c>
      <c r="BP56" s="30"/>
      <c r="BQ56" s="14">
        <f>[1]!FechaTR($I$1,BP56)</f>
        <v>0</v>
      </c>
      <c r="BR56" s="16">
        <f t="shared" si="4"/>
        <v>0</v>
      </c>
      <c r="BS56" s="17">
        <f t="shared" si="14"/>
        <v>0</v>
      </c>
      <c r="CA56" s="30"/>
      <c r="CB56" s="14">
        <f>[1]!FechaTR($I$1,CA56)</f>
        <v>0</v>
      </c>
      <c r="CC56" s="16">
        <f t="shared" si="5"/>
        <v>0</v>
      </c>
      <c r="CD56" s="17">
        <f t="shared" si="15"/>
        <v>0</v>
      </c>
      <c r="CG56" t="s">
        <v>1237</v>
      </c>
      <c r="CH56" t="s">
        <v>973</v>
      </c>
      <c r="CI56" t="e">
        <v>#N/A</v>
      </c>
      <c r="CL56" s="6" t="s">
        <v>955</v>
      </c>
      <c r="CM56" s="14">
        <f>[1]!FechaTR($I$1,CL56)</f>
        <v>62550</v>
      </c>
      <c r="CN56" s="16">
        <f t="shared" si="6"/>
        <v>62550</v>
      </c>
      <c r="CO56" s="17" t="e">
        <f t="shared" si="16"/>
        <v>#N/A</v>
      </c>
      <c r="CR56" t="s">
        <v>1237</v>
      </c>
      <c r="CS56" t="s">
        <v>1243</v>
      </c>
      <c r="CT56" t="e">
        <v>#N/A</v>
      </c>
      <c r="CW56" s="6" t="s">
        <v>955</v>
      </c>
      <c r="CX56" s="14">
        <f>[1]!FechaTR($I$1,CW56)</f>
        <v>62550</v>
      </c>
      <c r="CY56" s="16">
        <f t="shared" si="7"/>
        <v>62550</v>
      </c>
      <c r="CZ56" s="17" t="e">
        <f t="shared" si="17"/>
        <v>#N/A</v>
      </c>
      <c r="DH56" s="30"/>
      <c r="DI56" s="14">
        <f>[1]!FechaTR($I$1,DH56)</f>
        <v>0</v>
      </c>
      <c r="DJ56" s="16">
        <f t="shared" si="8"/>
        <v>0</v>
      </c>
      <c r="DK56" s="17">
        <f t="shared" si="19"/>
        <v>0</v>
      </c>
      <c r="DS56" s="30"/>
      <c r="DT56" s="14">
        <f>[1]!FechaTR($I$1,DS56)</f>
        <v>0</v>
      </c>
      <c r="DU56" s="16">
        <f t="shared" si="9"/>
        <v>0</v>
      </c>
      <c r="DV56" s="17">
        <f t="shared" si="18"/>
        <v>0</v>
      </c>
    </row>
    <row r="57" spans="1:126" x14ac:dyDescent="0.25">
      <c r="A57" s="11"/>
      <c r="B57" s="13" t="s">
        <v>1026</v>
      </c>
      <c r="C57" s="11">
        <v>0.346306</v>
      </c>
      <c r="D57" s="11"/>
      <c r="E57" s="13" t="s">
        <v>1225</v>
      </c>
      <c r="F57" s="11">
        <v>0.31585999999999997</v>
      </c>
      <c r="G57" s="11"/>
      <c r="H57" s="13" t="s">
        <v>1226</v>
      </c>
      <c r="I57" s="11">
        <v>0.40073500000000001</v>
      </c>
      <c r="J57" s="11"/>
      <c r="K57" s="13" t="s">
        <v>1227</v>
      </c>
      <c r="L57" s="11">
        <v>3.4748000000000001</v>
      </c>
      <c r="M57" s="11"/>
      <c r="N57" s="13" t="s">
        <v>1228</v>
      </c>
      <c r="O57" s="11">
        <v>0.36319599999999996</v>
      </c>
      <c r="X57" s="14">
        <f>[1]!FechaTR($I$1,W57)</f>
        <v>0</v>
      </c>
      <c r="Y57" s="16">
        <f t="shared" si="0"/>
        <v>0</v>
      </c>
      <c r="Z57" s="17">
        <f t="shared" si="10"/>
        <v>0</v>
      </c>
      <c r="AI57" s="14">
        <f>[1]!FechaTR($I$1,AH57)</f>
        <v>0</v>
      </c>
      <c r="AJ57" s="16"/>
      <c r="AK57" s="17"/>
      <c r="AT57" s="6"/>
      <c r="AU57" s="14">
        <f>[1]!FechaTR($I$1,AT57)</f>
        <v>0</v>
      </c>
      <c r="AV57" s="16">
        <f t="shared" si="2"/>
        <v>0</v>
      </c>
      <c r="AW57" s="17">
        <f t="shared" si="12"/>
        <v>0</v>
      </c>
      <c r="BE57" s="6"/>
      <c r="BF57" s="14">
        <f>[1]!FechaTR($I$1,BE57)</f>
        <v>0</v>
      </c>
      <c r="BG57" s="16">
        <f t="shared" si="3"/>
        <v>0</v>
      </c>
      <c r="BH57" s="17">
        <f t="shared" si="13"/>
        <v>0</v>
      </c>
      <c r="BP57" s="6"/>
      <c r="BQ57" s="14">
        <f>[1]!FechaTR($I$1,BP57)</f>
        <v>0</v>
      </c>
      <c r="BR57" s="16">
        <f t="shared" si="4"/>
        <v>0</v>
      </c>
      <c r="BS57" s="17">
        <f t="shared" si="14"/>
        <v>0</v>
      </c>
      <c r="CA57" s="6"/>
      <c r="CB57" s="14">
        <f>[1]!FechaTR($I$1,CA57)</f>
        <v>0</v>
      </c>
      <c r="CC57" s="16">
        <f t="shared" si="5"/>
        <v>0</v>
      </c>
      <c r="CD57" s="17">
        <f t="shared" si="15"/>
        <v>0</v>
      </c>
      <c r="CG57" t="s">
        <v>1238</v>
      </c>
      <c r="CH57" t="s">
        <v>973</v>
      </c>
      <c r="CI57" t="e">
        <v>#N/A</v>
      </c>
      <c r="CL57" s="6" t="s">
        <v>956</v>
      </c>
      <c r="CM57" s="14">
        <f>[1]!FechaTR($I$1,CL57)</f>
        <v>66203</v>
      </c>
      <c r="CN57" s="16">
        <f t="shared" si="6"/>
        <v>66203</v>
      </c>
      <c r="CO57" s="17" t="e">
        <f t="shared" si="16"/>
        <v>#N/A</v>
      </c>
      <c r="CR57" t="s">
        <v>1238</v>
      </c>
      <c r="CS57" t="s">
        <v>1243</v>
      </c>
      <c r="CT57" t="e">
        <v>#N/A</v>
      </c>
      <c r="CW57" s="6" t="s">
        <v>956</v>
      </c>
      <c r="CX57" s="14">
        <f>[1]!FechaTR($I$1,CW57)</f>
        <v>66203</v>
      </c>
      <c r="CY57" s="16">
        <f t="shared" si="7"/>
        <v>66203</v>
      </c>
      <c r="CZ57" s="17" t="e">
        <f t="shared" si="17"/>
        <v>#N/A</v>
      </c>
      <c r="DH57" s="6"/>
      <c r="DI57" s="14">
        <f>[1]!FechaTR($I$1,DH57)</f>
        <v>0</v>
      </c>
      <c r="DJ57" s="16">
        <f t="shared" si="8"/>
        <v>0</v>
      </c>
      <c r="DK57" s="17">
        <f>DE57</f>
        <v>0</v>
      </c>
      <c r="DS57" s="6"/>
      <c r="DT57" s="14">
        <f>[1]!FechaTR($I$1,DS57)</f>
        <v>0</v>
      </c>
      <c r="DU57" s="16">
        <f t="shared" si="9"/>
        <v>0</v>
      </c>
      <c r="DV57" s="17">
        <f t="shared" si="18"/>
        <v>0</v>
      </c>
    </row>
    <row r="58" spans="1:126" x14ac:dyDescent="0.25">
      <c r="A58" s="11"/>
      <c r="B58" s="13" t="s">
        <v>1027</v>
      </c>
      <c r="C58" s="11">
        <v>0.40822799999999998</v>
      </c>
      <c r="D58" s="11"/>
      <c r="E58" s="13" t="s">
        <v>1229</v>
      </c>
      <c r="F58" s="11">
        <v>0.37108999999999998</v>
      </c>
      <c r="G58" s="11"/>
      <c r="H58" s="13" t="s">
        <v>1230</v>
      </c>
      <c r="I58" s="11">
        <v>0.462897</v>
      </c>
      <c r="J58" s="11"/>
      <c r="K58" s="13" t="s">
        <v>1231</v>
      </c>
      <c r="L58" s="11">
        <v>3.4510000000000001</v>
      </c>
      <c r="M58" s="11"/>
      <c r="N58" s="13" t="s">
        <v>1232</v>
      </c>
      <c r="O58" s="11">
        <v>0.43038399999999999</v>
      </c>
      <c r="AU58" s="14">
        <f>[1]!FechaTR($I$1,AT58)</f>
        <v>0</v>
      </c>
      <c r="AV58" s="16"/>
      <c r="AW58" s="17"/>
      <c r="BF58" s="14">
        <f>[1]!FechaTR($I$1,BE58)</f>
        <v>0</v>
      </c>
      <c r="BG58" s="16">
        <f t="shared" si="3"/>
        <v>0</v>
      </c>
      <c r="BH58" s="17">
        <f t="shared" si="13"/>
        <v>0</v>
      </c>
      <c r="BQ58" s="14">
        <f>[1]!FechaTR($I$1,BP58)</f>
        <v>0</v>
      </c>
      <c r="BR58" s="16"/>
      <c r="BS58" s="17"/>
      <c r="CB58" s="14">
        <f>[1]!FechaTR($I$1,CA58)</f>
        <v>0</v>
      </c>
      <c r="CC58" s="16"/>
      <c r="CD58" s="17"/>
      <c r="DH58" s="6"/>
      <c r="DI58" s="14">
        <f>[1]!FechaTR($I$1,DH58)</f>
        <v>0</v>
      </c>
      <c r="DJ58" s="16">
        <f t="shared" si="8"/>
        <v>0</v>
      </c>
      <c r="DK58" s="17">
        <f>DE58</f>
        <v>0</v>
      </c>
      <c r="DS58" s="6"/>
      <c r="DT58" s="14">
        <f>[1]!FechaTR($I$1,DS58)</f>
        <v>0</v>
      </c>
      <c r="DU58" s="16">
        <f t="shared" si="9"/>
        <v>0</v>
      </c>
      <c r="DV58" s="17">
        <f t="shared" si="18"/>
        <v>0</v>
      </c>
    </row>
    <row r="59" spans="1:126" x14ac:dyDescent="0.25">
      <c r="A59" s="11"/>
      <c r="B59" s="13"/>
      <c r="C59" s="11"/>
      <c r="D59" s="11"/>
      <c r="E59" s="13" t="s">
        <v>1233</v>
      </c>
      <c r="F59" s="11">
        <v>0.40306500000000001</v>
      </c>
      <c r="G59" s="11"/>
      <c r="H59" s="13" t="s">
        <v>1234</v>
      </c>
      <c r="I59" s="11">
        <v>0.49561499999999997</v>
      </c>
      <c r="J59" s="11"/>
      <c r="K59" s="13" t="s">
        <v>1235</v>
      </c>
      <c r="L59" s="11">
        <v>3.3694000000000002</v>
      </c>
      <c r="M59" s="11"/>
      <c r="N59" s="13" t="s">
        <v>1236</v>
      </c>
      <c r="O59" s="11">
        <v>0.46436299999999997</v>
      </c>
      <c r="AU59" s="14">
        <f>[1]!FechaTR($I$1,AT59)</f>
        <v>0</v>
      </c>
      <c r="AV59" s="16"/>
      <c r="AW59" s="17"/>
      <c r="BF59" s="14">
        <f>[1]!FechaTR($I$1,BE59)</f>
        <v>0</v>
      </c>
      <c r="BG59" s="16">
        <f t="shared" si="3"/>
        <v>0</v>
      </c>
      <c r="BH59" s="17">
        <f t="shared" si="13"/>
        <v>0</v>
      </c>
      <c r="BQ59" s="14">
        <f>[1]!FechaTR($I$1,BP59)</f>
        <v>0</v>
      </c>
      <c r="BR59" s="16"/>
      <c r="BS59" s="17"/>
      <c r="CB59" s="14">
        <f>[1]!FechaTR($I$1,CA59)</f>
        <v>0</v>
      </c>
      <c r="CC59" s="16"/>
      <c r="CD59" s="17"/>
      <c r="DC59" t="s">
        <v>1237</v>
      </c>
      <c r="DD59" t="s">
        <v>973</v>
      </c>
      <c r="DE59" t="e">
        <v>#N/A</v>
      </c>
      <c r="DH59" s="6" t="s">
        <v>955</v>
      </c>
      <c r="DI59" s="14">
        <f>[1]!FechaTR($I$1,DH59)</f>
        <v>62550</v>
      </c>
      <c r="DJ59" s="16">
        <f t="shared" si="8"/>
        <v>62550</v>
      </c>
      <c r="DK59" s="17" t="e">
        <f>DE59</f>
        <v>#N/A</v>
      </c>
      <c r="DN59" t="s">
        <v>1237</v>
      </c>
      <c r="DO59" t="s">
        <v>1243</v>
      </c>
      <c r="DP59" t="e">
        <v>#N/A</v>
      </c>
      <c r="DS59" s="6" t="s">
        <v>955</v>
      </c>
      <c r="DT59" s="14">
        <f>[1]!FechaTR($I$1,DS59)</f>
        <v>62550</v>
      </c>
      <c r="DU59" s="16">
        <f t="shared" si="9"/>
        <v>62550</v>
      </c>
      <c r="DV59" s="17" t="e">
        <f t="shared" si="18"/>
        <v>#N/A</v>
      </c>
    </row>
    <row r="60" spans="1:126" x14ac:dyDescent="0.25">
      <c r="A60" s="11"/>
      <c r="B60" s="13"/>
      <c r="C60" s="11"/>
      <c r="D60" s="11"/>
      <c r="E60" s="13"/>
      <c r="F60" s="11"/>
      <c r="G60" s="11"/>
      <c r="H60" s="13"/>
      <c r="I60" s="11"/>
      <c r="J60" s="11"/>
      <c r="K60" s="13" t="s">
        <v>1237</v>
      </c>
      <c r="L60" s="11">
        <v>3.3489</v>
      </c>
      <c r="M60" s="11"/>
      <c r="N60" s="13"/>
      <c r="O60" s="11"/>
    </row>
    <row r="61" spans="1:126" x14ac:dyDescent="0.25">
      <c r="B61" s="6"/>
      <c r="E61" s="6"/>
      <c r="H61" s="6"/>
      <c r="K61" s="6" t="s">
        <v>1238</v>
      </c>
      <c r="L61">
        <v>3.3980000000000001</v>
      </c>
      <c r="N61" s="6"/>
    </row>
    <row r="62" spans="1:126" x14ac:dyDescent="0.25">
      <c r="E62" s="6"/>
      <c r="H62" s="6"/>
      <c r="N62" s="6"/>
    </row>
    <row r="63" spans="1:126" x14ac:dyDescent="0.25">
      <c r="E63" s="6"/>
      <c r="H63" s="6"/>
      <c r="N63" s="6" t="s">
        <v>1237</v>
      </c>
      <c r="O63">
        <v>2.7015000000000002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DV63"/>
  <sheetViews>
    <sheetView topLeftCell="CQ1" zoomScale="85" zoomScaleNormal="85" workbookViewId="0">
      <selection activeCell="DB12" sqref="DB12"/>
    </sheetView>
  </sheetViews>
  <sheetFormatPr defaultRowHeight="15" x14ac:dyDescent="0.25"/>
  <cols>
    <col min="1" max="1" width="15.42578125" bestFit="1" customWidth="1"/>
    <col min="2" max="2" width="18.42578125" bestFit="1" customWidth="1"/>
    <col min="3" max="3" width="14.140625" bestFit="1" customWidth="1"/>
    <col min="4" max="4" width="14.42578125" bestFit="1" customWidth="1"/>
    <col min="5" max="5" width="17.140625" bestFit="1" customWidth="1"/>
    <col min="8" max="8" width="16.5703125" bestFit="1" customWidth="1"/>
    <col min="9" max="9" width="10.85546875" bestFit="1" customWidth="1"/>
    <col min="11" max="11" width="16.5703125" bestFit="1" customWidth="1"/>
    <col min="14" max="14" width="12.5703125" bestFit="1" customWidth="1"/>
    <col min="18" max="18" width="14.5703125" customWidth="1"/>
    <col min="19" max="19" width="11.5703125" customWidth="1"/>
    <col min="23" max="23" width="9.5703125" bestFit="1" customWidth="1"/>
    <col min="24" max="24" width="14.42578125" customWidth="1"/>
    <col min="25" max="26" width="10.5703125" bestFit="1" customWidth="1"/>
    <col min="27" max="27" width="9.5703125" bestFit="1" customWidth="1"/>
    <col min="33" max="33" width="18.5703125" bestFit="1" customWidth="1"/>
    <col min="34" max="34" width="9.5703125" bestFit="1" customWidth="1"/>
    <col min="35" max="35" width="10.85546875" bestFit="1" customWidth="1"/>
    <col min="36" max="37" width="10.5703125" bestFit="1" customWidth="1"/>
    <col min="38" max="38" width="9.5703125" bestFit="1" customWidth="1"/>
    <col min="40" max="40" width="17.28515625" bestFit="1" customWidth="1"/>
    <col min="45" max="45" width="18.5703125" bestFit="1" customWidth="1"/>
    <col min="47" max="47" width="10.85546875" bestFit="1" customWidth="1"/>
    <col min="48" max="49" width="10.5703125" bestFit="1" customWidth="1"/>
    <col min="50" max="50" width="9.5703125" bestFit="1" customWidth="1"/>
    <col min="58" max="58" width="10.85546875" bestFit="1" customWidth="1"/>
    <col min="59" max="60" width="10.5703125" bestFit="1" customWidth="1"/>
    <col min="61" max="61" width="9.5703125" bestFit="1" customWidth="1"/>
    <col min="69" max="69" width="10.85546875" bestFit="1" customWidth="1"/>
    <col min="70" max="70" width="10.5703125" bestFit="1" customWidth="1"/>
    <col min="71" max="71" width="9.5703125" bestFit="1" customWidth="1"/>
    <col min="80" max="80" width="10.85546875" bestFit="1" customWidth="1"/>
    <col min="81" max="81" width="10.5703125" bestFit="1" customWidth="1"/>
    <col min="82" max="82" width="9.5703125" bestFit="1" customWidth="1"/>
    <col min="91" max="91" width="10.85546875" bestFit="1" customWidth="1"/>
    <col min="92" max="92" width="10.5703125" bestFit="1" customWidth="1"/>
    <col min="93" max="93" width="9.5703125" bestFit="1" customWidth="1"/>
    <col min="102" max="102" width="10.85546875" bestFit="1" customWidth="1"/>
    <col min="103" max="104" width="10.5703125" bestFit="1" customWidth="1"/>
    <col min="113" max="113" width="10.85546875" bestFit="1" customWidth="1"/>
    <col min="114" max="114" width="10.5703125" bestFit="1" customWidth="1"/>
    <col min="115" max="115" width="9.5703125" bestFit="1" customWidth="1"/>
    <col min="124" max="124" width="10.85546875" bestFit="1" customWidth="1"/>
    <col min="125" max="125" width="10.5703125" bestFit="1" customWidth="1"/>
    <col min="126" max="126" width="10.42578125" bestFit="1" customWidth="1"/>
  </cols>
  <sheetData>
    <row r="1" spans="1:126" x14ac:dyDescent="0.25">
      <c r="A1" s="20" t="s">
        <v>1355</v>
      </c>
      <c r="B1" s="21" t="s">
        <v>1304</v>
      </c>
      <c r="C1" s="21" t="s">
        <v>1356</v>
      </c>
      <c r="D1" s="23"/>
      <c r="E1" s="21" t="s">
        <v>1244</v>
      </c>
      <c r="F1" s="21"/>
      <c r="I1" s="19">
        <f>Input!B3</f>
        <v>44286</v>
      </c>
      <c r="J1" t="str">
        <f>"START:"&amp;I1&amp;" END:"&amp;I1&amp;" INTERVAL:1D"</f>
        <v>START:44286 END:44286 INTERVAL:1D</v>
      </c>
    </row>
    <row r="2" spans="1:126" x14ac:dyDescent="0.25">
      <c r="A2" s="6"/>
    </row>
    <row r="3" spans="1:126" x14ac:dyDescent="0.25">
      <c r="A3" s="7"/>
      <c r="B3">
        <f>+[1]!FechaTR($B$2,$A3)</f>
        <v>0</v>
      </c>
      <c r="D3">
        <f>+[1]!FechaTR($B$2,$A3)</f>
        <v>0</v>
      </c>
      <c r="F3">
        <f>+[1]!FechaTR($B$2,$A3)</f>
        <v>0</v>
      </c>
      <c r="H3">
        <f>+[1]!FechaTR($B$2,$A3)</f>
        <v>0</v>
      </c>
      <c r="J3">
        <f>+[1]!FechaTR($B$2,$A3)</f>
        <v>0</v>
      </c>
      <c r="Y3" t="s">
        <v>1245</v>
      </c>
      <c r="AJ3" t="s">
        <v>1245</v>
      </c>
      <c r="AV3" t="s">
        <v>1246</v>
      </c>
      <c r="BG3" t="s">
        <v>1246</v>
      </c>
      <c r="BR3" t="s">
        <v>1247</v>
      </c>
      <c r="CC3" t="s">
        <v>1247</v>
      </c>
      <c r="CN3" t="s">
        <v>1248</v>
      </c>
      <c r="CY3" t="s">
        <v>1248</v>
      </c>
      <c r="DJ3" t="s">
        <v>1249</v>
      </c>
      <c r="DU3" t="s">
        <v>1249</v>
      </c>
    </row>
    <row r="4" spans="1:126" x14ac:dyDescent="0.25">
      <c r="A4" s="10" t="e">
        <f ca="1">_xll.RData(A1,C4,,,"RH:In CH:Fd",B5)</f>
        <v>#NAME?</v>
      </c>
      <c r="B4" s="11" t="e">
        <f ca="1">+[1]!FechaTR($B$2,$A4)</f>
        <v>#NAME?</v>
      </c>
      <c r="C4" s="11" t="s">
        <v>24</v>
      </c>
      <c r="D4" s="12" t="e">
        <f ca="1">+[1]!FechaTR($B$2,$A4)</f>
        <v>#NAME?</v>
      </c>
      <c r="E4" s="11"/>
      <c r="F4" s="11" t="e">
        <f ca="1">+[1]!FechaTR($B$2,$A4)</f>
        <v>#NAME?</v>
      </c>
      <c r="G4" s="12" t="e">
        <f ca="1">_xll.RData(C1,I4,,,"RH:In CH:Fd",H5)</f>
        <v>#NAME?</v>
      </c>
      <c r="H4" s="11" t="e">
        <f ca="1">+[1]!FechaTR($B$2,$A4)</f>
        <v>#NAME?</v>
      </c>
      <c r="I4" s="11" t="s">
        <v>24</v>
      </c>
      <c r="J4" s="12" t="e">
        <f ca="1">+[1]!FechaTR($B$2,$A4)</f>
        <v>#NAME?</v>
      </c>
      <c r="K4" s="11"/>
      <c r="L4" s="11" t="s">
        <v>24</v>
      </c>
      <c r="M4" s="143" t="e">
        <f ca="1">_xll.RData(E1,O4,,,"RH:In CH:Fd",N5)</f>
        <v>#NAME?</v>
      </c>
      <c r="N4" s="11"/>
      <c r="O4" s="11" t="s">
        <v>24</v>
      </c>
      <c r="Q4" s="4" t="e">
        <f ca="1">_xll.RHistory(B9:B61,Q5,J1,,"CH:In;Fd TRANSPOSE:Y",R5)</f>
        <v>#NAME?</v>
      </c>
      <c r="V4" s="4" t="e">
        <f ca="1">_xll.RData(R5:R159,W4,,,,W5)</f>
        <v>#NAME?</v>
      </c>
      <c r="W4" t="s">
        <v>235</v>
      </c>
      <c r="X4" s="14">
        <f>I1</f>
        <v>44286</v>
      </c>
      <c r="Y4" s="16">
        <f>X4</f>
        <v>44286</v>
      </c>
      <c r="Z4" s="17">
        <v>1</v>
      </c>
      <c r="AB4" s="4" t="e">
        <f ca="1">_xll.RHistory(R5:R57,AC4,J1,,"CH:In;Fd TRANSPOSE:Y",AC5)</f>
        <v>#NAME?</v>
      </c>
      <c r="AC4" t="s">
        <v>236</v>
      </c>
      <c r="AG4" s="4" t="e">
        <f ca="1">_xll.RData(AC5:AC159,AH4,,,,AH5)</f>
        <v>#NAME?</v>
      </c>
      <c r="AH4" t="s">
        <v>235</v>
      </c>
      <c r="AI4" s="14">
        <f>I1</f>
        <v>44286</v>
      </c>
      <c r="AJ4" s="16">
        <f>AI4</f>
        <v>44286</v>
      </c>
      <c r="AK4" s="17">
        <v>0</v>
      </c>
      <c r="AM4" s="4"/>
      <c r="AN4" s="4" t="e">
        <f ca="1">_xll.RHistory(E9:E63,AO4,J1,,"CH:In;Fd TRANSPOSE:Y",AO5)</f>
        <v>#NAME?</v>
      </c>
      <c r="AO4" t="s">
        <v>233</v>
      </c>
      <c r="AR4" s="4"/>
      <c r="AS4" s="4" t="e">
        <f ca="1">_xll.RData(AO5:AO159,AT4,,,,AT5)</f>
        <v>#NAME?</v>
      </c>
      <c r="AT4" t="s">
        <v>235</v>
      </c>
      <c r="AU4" s="14">
        <f>I1</f>
        <v>44286</v>
      </c>
      <c r="AV4" s="16">
        <f>AU4</f>
        <v>44286</v>
      </c>
      <c r="AW4" s="17">
        <v>1</v>
      </c>
      <c r="AX4" s="4"/>
      <c r="AY4" s="4" t="e">
        <f ca="1">_xll.RHistory(AO5:AO59,AZ4,J1,,"CH:In;Fd TRANSPOSE:Y",AZ5)</f>
        <v>#NAME?</v>
      </c>
      <c r="AZ4" t="s">
        <v>236</v>
      </c>
      <c r="BC4" s="4"/>
      <c r="BD4" s="4" t="e">
        <f ca="1">_xll.RData(AZ5:AZ159,BE4,,,,BE5)</f>
        <v>#NAME?</v>
      </c>
      <c r="BE4" t="s">
        <v>235</v>
      </c>
      <c r="BF4" s="14">
        <f>I1</f>
        <v>44286</v>
      </c>
      <c r="BG4" s="16">
        <f>BF4</f>
        <v>44286</v>
      </c>
      <c r="BH4" s="17">
        <v>0</v>
      </c>
      <c r="BJ4" s="4" t="e">
        <f ca="1">_xll.RHistory(H9:H63,BJ5,J1,,"CH:In;Fd TRANSPOSE:Y",BK5)</f>
        <v>#NAME?</v>
      </c>
      <c r="BO4" s="4" t="e">
        <f ca="1">_xll.RData(BK5:BK159,BP4,,,,BP5)</f>
        <v>#NAME?</v>
      </c>
      <c r="BP4" t="s">
        <v>235</v>
      </c>
      <c r="BQ4" s="14">
        <f>I1</f>
        <v>44286</v>
      </c>
      <c r="BR4" s="16">
        <f>BQ4</f>
        <v>44286</v>
      </c>
      <c r="BS4" s="17">
        <v>1</v>
      </c>
      <c r="BU4" s="4" t="e">
        <f ca="1">_xll.RHistory(BK5:BK59,BV4,J1,,"CH:In;Fd TRANSPOSE:Y",BV5)</f>
        <v>#NAME?</v>
      </c>
      <c r="BV4" t="s">
        <v>236</v>
      </c>
      <c r="BZ4" s="4" t="e">
        <f ca="1">_xll.RData(BV5:BV159,CA4,,,,CA5)</f>
        <v>#NAME?</v>
      </c>
      <c r="CA4" t="s">
        <v>235</v>
      </c>
      <c r="CB4" s="14">
        <f>I1</f>
        <v>44286</v>
      </c>
      <c r="CC4" s="16">
        <f>CB4</f>
        <v>44286</v>
      </c>
      <c r="CD4" s="17">
        <v>0</v>
      </c>
      <c r="CF4" s="4" t="e">
        <f ca="1">_xll.RHistory(K9:K61,CF5,J1,,"CH:In;Fd TRANSPOSE:Y",CG5)</f>
        <v>#NAME?</v>
      </c>
      <c r="CK4" s="4" t="e">
        <f ca="1">_xll.RData(CG5:CG159,CL4,,,,CL5)</f>
        <v>#NAME?</v>
      </c>
      <c r="CL4" t="s">
        <v>235</v>
      </c>
      <c r="CM4" s="14">
        <f>I1</f>
        <v>44286</v>
      </c>
      <c r="CN4" s="16">
        <f>CM4</f>
        <v>44286</v>
      </c>
      <c r="CO4" s="17">
        <v>1</v>
      </c>
      <c r="CQ4" s="4" t="e">
        <f ca="1">_xll.RHistory(CG5:CG57,CQ5,J1,,"CH:In;Fd TRANSPOSE:Y",CR5)</f>
        <v>#NAME?</v>
      </c>
      <c r="CV4" s="4" t="e">
        <f ca="1">_xll.RData(CR5:CR159,CW4,,,,CW5)</f>
        <v>#NAME?</v>
      </c>
      <c r="CW4" t="s">
        <v>235</v>
      </c>
      <c r="CX4" s="14">
        <f>I1</f>
        <v>44286</v>
      </c>
      <c r="CY4" s="16">
        <f>CX4</f>
        <v>44286</v>
      </c>
      <c r="CZ4" s="17">
        <v>0</v>
      </c>
      <c r="DB4" s="4" t="e">
        <f ca="1">_xll.RHistory(N9:N63,DB5,J1,,"CH:In;Fd TRANSPOSE:Y",DC5)</f>
        <v>#NAME?</v>
      </c>
      <c r="DG4" s="4" t="e">
        <f ca="1">_xll.RData(DC5:DC159,DH4,,,,DH5)</f>
        <v>#NAME?</v>
      </c>
      <c r="DH4" t="s">
        <v>235</v>
      </c>
      <c r="DI4" s="14">
        <f>I1</f>
        <v>44286</v>
      </c>
      <c r="DJ4" s="16">
        <f>DI4</f>
        <v>44286</v>
      </c>
      <c r="DK4" s="17">
        <v>1</v>
      </c>
      <c r="DM4" s="4" t="e">
        <f ca="1">_xll.RHistory(DC5:DC59,DM5,J1,,"CH:In;Fd TRANSPOSE:Y",DN5)</f>
        <v>#NAME?</v>
      </c>
      <c r="DR4" s="4" t="e">
        <f ca="1">_xll.RData(DN5:DN159,DS4,,,,DS5)</f>
        <v>#NAME?</v>
      </c>
      <c r="DS4" t="s">
        <v>235</v>
      </c>
      <c r="DT4" s="14">
        <f>I1</f>
        <v>44286</v>
      </c>
      <c r="DU4" s="16">
        <f>DT4</f>
        <v>44286</v>
      </c>
      <c r="DV4" s="17">
        <v>0</v>
      </c>
    </row>
    <row r="5" spans="1:126" x14ac:dyDescent="0.25">
      <c r="A5" s="13"/>
      <c r="B5" s="11"/>
      <c r="C5" s="11" t="s">
        <v>25</v>
      </c>
      <c r="D5" s="11">
        <f>+[1]!FechaTR($B$2,$A5)</f>
        <v>0</v>
      </c>
      <c r="E5" s="11"/>
      <c r="F5" s="11">
        <f>+[1]!FechaTR($B$2,$A5)</f>
        <v>0</v>
      </c>
      <c r="G5" s="11"/>
      <c r="H5" s="11"/>
      <c r="I5" s="11" t="s">
        <v>25</v>
      </c>
      <c r="J5" s="11">
        <f>+[1]!FechaTR($B$2,$A5)</f>
        <v>0</v>
      </c>
      <c r="K5" s="11"/>
      <c r="L5" s="11" t="s">
        <v>25</v>
      </c>
      <c r="M5" s="11"/>
      <c r="N5" s="11"/>
      <c r="O5" s="11" t="s">
        <v>25</v>
      </c>
      <c r="Q5" t="s">
        <v>233</v>
      </c>
      <c r="R5" t="s">
        <v>1250</v>
      </c>
      <c r="S5" t="s">
        <v>234</v>
      </c>
      <c r="T5">
        <v>0.99999527799999999</v>
      </c>
      <c r="W5" t="s">
        <v>908</v>
      </c>
      <c r="X5" s="14">
        <f>[1]!FechaTR($I$1,W5)</f>
        <v>44287</v>
      </c>
      <c r="Y5" s="16">
        <f t="shared" ref="Y5:Y57" si="0">X5</f>
        <v>44287</v>
      </c>
      <c r="Z5" s="17">
        <f>T5</f>
        <v>0.99999527799999999</v>
      </c>
      <c r="AC5" t="s">
        <v>1250</v>
      </c>
      <c r="AD5" t="s">
        <v>237</v>
      </c>
      <c r="AE5">
        <v>0.20353800000000002</v>
      </c>
      <c r="AH5" t="s">
        <v>908</v>
      </c>
      <c r="AI5" s="14">
        <f>[1]!FechaTR($I$1,AH5)</f>
        <v>44287</v>
      </c>
      <c r="AJ5" s="16">
        <f t="shared" ref="AJ5:AJ55" si="1">AI5</f>
        <v>44287</v>
      </c>
      <c r="AK5" s="17">
        <f>AE5</f>
        <v>0.20353800000000002</v>
      </c>
      <c r="AN5" s="6"/>
      <c r="AO5" t="s">
        <v>1305</v>
      </c>
      <c r="AP5" t="s">
        <v>234</v>
      </c>
      <c r="AQ5">
        <v>1</v>
      </c>
      <c r="AT5" t="s">
        <v>908</v>
      </c>
      <c r="AU5" s="14">
        <f>[1]!FechaTR($I$1,AT5)</f>
        <v>44287</v>
      </c>
      <c r="AV5" s="16">
        <f t="shared" ref="AV5:AV57" si="2">AU5</f>
        <v>44287</v>
      </c>
      <c r="AW5" s="17">
        <f>AQ5</f>
        <v>1</v>
      </c>
      <c r="AZ5" t="s">
        <v>1305</v>
      </c>
      <c r="BA5" t="s">
        <v>237</v>
      </c>
      <c r="BB5">
        <v>0</v>
      </c>
      <c r="BE5" t="s">
        <v>908</v>
      </c>
      <c r="BF5" s="14">
        <f>[1]!FechaTR($I$1,BE5)</f>
        <v>44287</v>
      </c>
      <c r="BG5" s="16">
        <f t="shared" ref="BG5:BG59" si="3">BF5</f>
        <v>44287</v>
      </c>
      <c r="BH5" s="17">
        <f>BB5</f>
        <v>0</v>
      </c>
      <c r="BJ5" t="s">
        <v>233</v>
      </c>
      <c r="BK5" t="s">
        <v>1357</v>
      </c>
      <c r="BL5" t="s">
        <v>234</v>
      </c>
      <c r="BM5">
        <v>1.0000002779999999</v>
      </c>
      <c r="BP5" t="s">
        <v>908</v>
      </c>
      <c r="BQ5" s="14">
        <f>[1]!FechaTR($I$1,BP5)</f>
        <v>44287</v>
      </c>
      <c r="BR5" s="16">
        <f t="shared" ref="BR5:BR57" si="4">BQ5</f>
        <v>44287</v>
      </c>
      <c r="BS5" s="17">
        <f>BM5</f>
        <v>1.0000002779999999</v>
      </c>
      <c r="BV5" t="s">
        <v>1357</v>
      </c>
      <c r="BW5" t="s">
        <v>237</v>
      </c>
      <c r="BX5">
        <v>0</v>
      </c>
      <c r="CA5" t="s">
        <v>908</v>
      </c>
      <c r="CB5" s="14">
        <f>[1]!FechaTR($I$1,CA5)</f>
        <v>44287</v>
      </c>
      <c r="CC5" s="16">
        <f t="shared" ref="CC5:CC57" si="5">CB5</f>
        <v>44287</v>
      </c>
      <c r="CD5" s="17">
        <f>BX5</f>
        <v>0</v>
      </c>
      <c r="CF5" t="s">
        <v>233</v>
      </c>
      <c r="CG5" t="s">
        <v>1250</v>
      </c>
      <c r="CH5" t="s">
        <v>234</v>
      </c>
      <c r="CI5">
        <v>0.99997777799999998</v>
      </c>
      <c r="CL5" t="s">
        <v>908</v>
      </c>
      <c r="CM5" s="14">
        <f>[1]!FechaTR($I$1,CL5)</f>
        <v>44287</v>
      </c>
      <c r="CN5" s="16">
        <f t="shared" ref="CN5:CN57" si="6">CM5</f>
        <v>44287</v>
      </c>
      <c r="CO5" s="17">
        <f>CI5</f>
        <v>0.99997777799999998</v>
      </c>
      <c r="CQ5" t="s">
        <v>236</v>
      </c>
      <c r="CR5" t="s">
        <v>1250</v>
      </c>
      <c r="CS5" t="s">
        <v>237</v>
      </c>
      <c r="CT5">
        <v>0.20353800000000002</v>
      </c>
      <c r="CW5" t="s">
        <v>908</v>
      </c>
      <c r="CX5" s="14">
        <f>[1]!FechaTR($I$1,CW5)</f>
        <v>44287</v>
      </c>
      <c r="CY5" s="16">
        <f t="shared" ref="CY5:CY57" si="7">CX5</f>
        <v>44287</v>
      </c>
      <c r="CZ5" s="17">
        <f>CT5</f>
        <v>0.20353800000000002</v>
      </c>
      <c r="DB5" t="s">
        <v>233</v>
      </c>
      <c r="DI5" s="14">
        <f>[1]!FechaTR($I$1,DH5)</f>
        <v>0</v>
      </c>
      <c r="DJ5" s="16">
        <f t="shared" ref="DJ5:DJ59" si="8">DI5</f>
        <v>0</v>
      </c>
      <c r="DK5" s="17">
        <f>DE5</f>
        <v>0</v>
      </c>
      <c r="DM5" t="s">
        <v>236</v>
      </c>
      <c r="DT5" s="14">
        <f>[1]!FechaTR($I$1,DS5)</f>
        <v>0</v>
      </c>
      <c r="DU5" s="16">
        <f t="shared" ref="DU5:DU59" si="9">DT5</f>
        <v>0</v>
      </c>
      <c r="DV5" s="17">
        <f>DP5</f>
        <v>0</v>
      </c>
    </row>
    <row r="6" spans="1:126" x14ac:dyDescent="0.25">
      <c r="A6" s="11"/>
      <c r="B6" s="13" t="s">
        <v>1251</v>
      </c>
      <c r="C6" s="11">
        <v>0</v>
      </c>
      <c r="D6" s="11">
        <f>+[1]!FechaTR($B$2,$A6)</f>
        <v>0</v>
      </c>
      <c r="E6" s="13" t="s">
        <v>1251</v>
      </c>
      <c r="F6" s="11">
        <f>+[1]!FechaTR($B$2,$A6)</f>
        <v>0</v>
      </c>
      <c r="G6" s="11"/>
      <c r="H6" s="13" t="s">
        <v>1251</v>
      </c>
      <c r="I6" s="11">
        <v>0</v>
      </c>
      <c r="J6" s="11">
        <f>+[1]!FechaTR($B$2,$A6)</f>
        <v>0</v>
      </c>
      <c r="K6" s="13" t="s">
        <v>1251</v>
      </c>
      <c r="L6" s="11">
        <v>0</v>
      </c>
      <c r="M6" s="11"/>
      <c r="N6" s="13" t="s">
        <v>1244</v>
      </c>
      <c r="O6" s="11" t="s">
        <v>1407</v>
      </c>
      <c r="R6" t="s">
        <v>1252</v>
      </c>
      <c r="S6" t="s">
        <v>234</v>
      </c>
      <c r="T6">
        <v>0.99999085600000004</v>
      </c>
      <c r="W6" s="6" t="s">
        <v>909</v>
      </c>
      <c r="X6" s="14">
        <f>[1]!FechaTR($I$1,W6)</f>
        <v>44288</v>
      </c>
      <c r="Y6" s="16">
        <f t="shared" si="0"/>
        <v>44288</v>
      </c>
      <c r="Z6" s="17">
        <f t="shared" ref="Z6:Z57" si="10">T6</f>
        <v>0.99999085600000004</v>
      </c>
      <c r="AC6" t="s">
        <v>1252</v>
      </c>
      <c r="AD6" t="s">
        <v>237</v>
      </c>
      <c r="AE6">
        <v>0.19818</v>
      </c>
      <c r="AH6" s="6" t="s">
        <v>909</v>
      </c>
      <c r="AI6" s="14">
        <f>[1]!FechaTR($I$1,AH6)</f>
        <v>44288</v>
      </c>
      <c r="AJ6" s="16">
        <f t="shared" si="1"/>
        <v>44288</v>
      </c>
      <c r="AK6" s="17">
        <f t="shared" ref="AK6:AK55" si="11">AE6</f>
        <v>0.19818</v>
      </c>
      <c r="AN6" s="6"/>
      <c r="AO6" t="s">
        <v>1306</v>
      </c>
      <c r="AP6" t="s">
        <v>234</v>
      </c>
      <c r="AQ6">
        <v>0.99999902400000007</v>
      </c>
      <c r="AT6" t="s">
        <v>909</v>
      </c>
      <c r="AU6" s="14">
        <f>[1]!FechaTR($I$1,AT6)</f>
        <v>44288</v>
      </c>
      <c r="AV6" s="16">
        <f t="shared" si="2"/>
        <v>44288</v>
      </c>
      <c r="AW6" s="17">
        <f t="shared" ref="AW6:AW57" si="12">AQ6</f>
        <v>0.99999902400000007</v>
      </c>
      <c r="AZ6" t="s">
        <v>1306</v>
      </c>
      <c r="BA6" t="s">
        <v>237</v>
      </c>
      <c r="BB6">
        <v>7.1460000000000004E-3</v>
      </c>
      <c r="BE6" t="s">
        <v>909</v>
      </c>
      <c r="BF6" s="14">
        <f>[1]!FechaTR($I$1,BE6)</f>
        <v>44288</v>
      </c>
      <c r="BG6" s="16">
        <f t="shared" si="3"/>
        <v>44288</v>
      </c>
      <c r="BH6" s="17">
        <f t="shared" ref="BH6:BH59" si="13">BB6</f>
        <v>7.1460000000000004E-3</v>
      </c>
      <c r="BK6" t="s">
        <v>1358</v>
      </c>
      <c r="BL6" t="s">
        <v>234</v>
      </c>
      <c r="BM6">
        <v>1.000000408</v>
      </c>
      <c r="BP6" t="s">
        <v>909</v>
      </c>
      <c r="BQ6" s="14">
        <f>[1]!FechaTR($I$1,BP6)</f>
        <v>44288</v>
      </c>
      <c r="BR6" s="16">
        <f t="shared" si="4"/>
        <v>44288</v>
      </c>
      <c r="BS6" s="17">
        <f t="shared" ref="BS6:BS57" si="14">BM6</f>
        <v>1.000000408</v>
      </c>
      <c r="BV6" t="s">
        <v>1358</v>
      </c>
      <c r="BW6" t="s">
        <v>237</v>
      </c>
      <c r="BX6">
        <v>4.1470000000000005E-3</v>
      </c>
      <c r="CA6" t="s">
        <v>909</v>
      </c>
      <c r="CB6" s="14">
        <f>[1]!FechaTR($I$1,CA6)</f>
        <v>44288</v>
      </c>
      <c r="CC6" s="16">
        <f t="shared" si="5"/>
        <v>44288</v>
      </c>
      <c r="CD6" s="17">
        <f t="shared" ref="CD6:CD57" si="15">BX6</f>
        <v>4.1470000000000005E-3</v>
      </c>
      <c r="CG6" t="s">
        <v>1252</v>
      </c>
      <c r="CH6" t="s">
        <v>234</v>
      </c>
      <c r="CI6">
        <v>0.999972953</v>
      </c>
      <c r="CL6" t="s">
        <v>909</v>
      </c>
      <c r="CM6" s="14">
        <f>[1]!FechaTR($I$1,CL6)</f>
        <v>44288</v>
      </c>
      <c r="CN6" s="16">
        <f t="shared" si="6"/>
        <v>44288</v>
      </c>
      <c r="CO6" s="17">
        <f t="shared" ref="CO6:CO57" si="16">CI6</f>
        <v>0.999972953</v>
      </c>
      <c r="CR6" t="s">
        <v>1252</v>
      </c>
      <c r="CS6" t="s">
        <v>237</v>
      </c>
      <c r="CT6">
        <v>0.19818</v>
      </c>
      <c r="CW6" t="s">
        <v>909</v>
      </c>
      <c r="CX6" s="14">
        <f>[1]!FechaTR($I$1,CW6)</f>
        <v>44288</v>
      </c>
      <c r="CY6" s="16">
        <f t="shared" si="7"/>
        <v>44288</v>
      </c>
      <c r="CZ6" s="17">
        <f t="shared" ref="CZ6:CZ57" si="17">CT6</f>
        <v>0.19818</v>
      </c>
      <c r="DI6" s="14">
        <f>[1]!FechaTR($I$1,DH6)</f>
        <v>0</v>
      </c>
      <c r="DJ6" s="16">
        <f t="shared" si="8"/>
        <v>0</v>
      </c>
      <c r="DK6" s="17">
        <f>DE6</f>
        <v>0</v>
      </c>
      <c r="DT6" s="14">
        <f>[1]!FechaTR($I$1,DS6)</f>
        <v>0</v>
      </c>
      <c r="DU6" s="16">
        <f t="shared" si="9"/>
        <v>0</v>
      </c>
      <c r="DV6" s="17">
        <f t="shared" ref="DV6:DV59" si="18">DP6</f>
        <v>0</v>
      </c>
    </row>
    <row r="7" spans="1:126" x14ac:dyDescent="0.25">
      <c r="A7" s="11"/>
      <c r="B7" s="13" t="s">
        <v>27</v>
      </c>
      <c r="C7" s="13" t="s">
        <v>78</v>
      </c>
      <c r="D7" s="11">
        <f>+[1]!FechaTR($B$2,$A7)</f>
        <v>0</v>
      </c>
      <c r="E7" s="13" t="s">
        <v>27</v>
      </c>
      <c r="F7" s="13">
        <f>+[1]!FechaTR($B$2,$A7)</f>
        <v>0</v>
      </c>
      <c r="G7" s="11"/>
      <c r="H7" s="13" t="s">
        <v>27</v>
      </c>
      <c r="I7" s="13" t="s">
        <v>78</v>
      </c>
      <c r="J7" s="11">
        <f>+[1]!FechaTR($B$2,$A7)</f>
        <v>0</v>
      </c>
      <c r="K7" s="13" t="s">
        <v>27</v>
      </c>
      <c r="L7" s="13" t="s">
        <v>78</v>
      </c>
      <c r="M7" s="11"/>
      <c r="N7" s="13"/>
      <c r="O7" s="13"/>
      <c r="R7" t="s">
        <v>1253</v>
      </c>
      <c r="S7" t="s">
        <v>234</v>
      </c>
      <c r="T7">
        <v>0.99995390900000003</v>
      </c>
      <c r="W7" s="6" t="s">
        <v>910</v>
      </c>
      <c r="X7" s="14">
        <f>[1]!FechaTR($I$1,W7)</f>
        <v>44295</v>
      </c>
      <c r="Y7" s="16">
        <f t="shared" si="0"/>
        <v>44295</v>
      </c>
      <c r="Z7" s="17">
        <f t="shared" si="10"/>
        <v>0.99995390900000003</v>
      </c>
      <c r="AC7" t="s">
        <v>1253</v>
      </c>
      <c r="AD7" t="s">
        <v>237</v>
      </c>
      <c r="AE7">
        <v>0.19536999999999999</v>
      </c>
      <c r="AH7" s="6" t="s">
        <v>910</v>
      </c>
      <c r="AI7" s="14">
        <f>[1]!FechaTR($I$1,AH7)</f>
        <v>44295</v>
      </c>
      <c r="AJ7" s="16">
        <f t="shared" si="1"/>
        <v>44295</v>
      </c>
      <c r="AK7" s="17">
        <f t="shared" si="11"/>
        <v>0.19536999999999999</v>
      </c>
      <c r="AN7" s="6"/>
      <c r="AO7" t="s">
        <v>1307</v>
      </c>
      <c r="AP7" t="s">
        <v>234</v>
      </c>
      <c r="AQ7">
        <v>0.99997805100000003</v>
      </c>
      <c r="AT7" s="6" t="s">
        <v>910</v>
      </c>
      <c r="AU7" s="14">
        <f>[1]!FechaTR($I$1,AT7)</f>
        <v>44295</v>
      </c>
      <c r="AV7" s="16">
        <f t="shared" si="2"/>
        <v>44295</v>
      </c>
      <c r="AW7" s="17">
        <f t="shared" si="12"/>
        <v>0.99997805100000003</v>
      </c>
      <c r="AZ7" t="s">
        <v>1307</v>
      </c>
      <c r="BA7" t="s">
        <v>237</v>
      </c>
      <c r="BB7">
        <v>6.6966999999999999E-2</v>
      </c>
      <c r="BE7" s="6" t="s">
        <v>910</v>
      </c>
      <c r="BF7" s="14">
        <f>[1]!FechaTR($I$1,BE7)</f>
        <v>44295</v>
      </c>
      <c r="BG7" s="16">
        <f t="shared" si="3"/>
        <v>44295</v>
      </c>
      <c r="BH7" s="17">
        <f t="shared" si="13"/>
        <v>6.6966999999999999E-2</v>
      </c>
      <c r="BK7" t="s">
        <v>1359</v>
      </c>
      <c r="BL7" t="s">
        <v>234</v>
      </c>
      <c r="BM7">
        <v>0.99999648900000004</v>
      </c>
      <c r="BP7" s="6" t="s">
        <v>910</v>
      </c>
      <c r="BQ7" s="14">
        <f>[1]!FechaTR($I$1,BP7)</f>
        <v>44295</v>
      </c>
      <c r="BR7" s="16">
        <f t="shared" si="4"/>
        <v>44295</v>
      </c>
      <c r="BS7" s="17">
        <f t="shared" si="14"/>
        <v>0.99999648900000004</v>
      </c>
      <c r="BV7" t="s">
        <v>1359</v>
      </c>
      <c r="BW7" t="s">
        <v>237</v>
      </c>
      <c r="BX7">
        <v>3.9587999999999998E-2</v>
      </c>
      <c r="CA7" s="6" t="s">
        <v>910</v>
      </c>
      <c r="CB7" s="14">
        <f>[1]!FechaTR($I$1,CA7)</f>
        <v>44295</v>
      </c>
      <c r="CC7" s="16">
        <f t="shared" si="5"/>
        <v>44295</v>
      </c>
      <c r="CD7" s="17">
        <f t="shared" si="15"/>
        <v>3.9587999999999998E-2</v>
      </c>
      <c r="CG7" t="s">
        <v>1253</v>
      </c>
      <c r="CH7" t="s">
        <v>234</v>
      </c>
      <c r="CI7">
        <v>0.9999360089999999</v>
      </c>
      <c r="CL7" s="6" t="s">
        <v>910</v>
      </c>
      <c r="CM7" s="14">
        <f>[1]!FechaTR($I$1,CL7)</f>
        <v>44295</v>
      </c>
      <c r="CN7" s="16">
        <f t="shared" si="6"/>
        <v>44295</v>
      </c>
      <c r="CO7" s="17">
        <f t="shared" si="16"/>
        <v>0.9999360089999999</v>
      </c>
      <c r="CR7" t="s">
        <v>1253</v>
      </c>
      <c r="CS7" t="s">
        <v>237</v>
      </c>
      <c r="CT7">
        <v>0.19536999999999999</v>
      </c>
      <c r="CW7" s="6" t="s">
        <v>910</v>
      </c>
      <c r="CX7" s="14">
        <f>[1]!FechaTR($I$1,CW7)</f>
        <v>44295</v>
      </c>
      <c r="CY7" s="16">
        <f t="shared" si="7"/>
        <v>44295</v>
      </c>
      <c r="CZ7" s="17">
        <f t="shared" si="17"/>
        <v>0.19536999999999999</v>
      </c>
      <c r="DH7" s="6"/>
      <c r="DI7" s="14">
        <f>[1]!FechaTR($I$1,DH7)</f>
        <v>0</v>
      </c>
      <c r="DJ7" s="16">
        <f t="shared" si="8"/>
        <v>0</v>
      </c>
      <c r="DK7" s="17">
        <f t="shared" ref="DK7:DK56" si="19">DE7</f>
        <v>0</v>
      </c>
      <c r="DS7" s="6"/>
      <c r="DT7" s="14">
        <f>[1]!FechaTR($I$1,DS7)</f>
        <v>0</v>
      </c>
      <c r="DU7" s="16">
        <f t="shared" si="9"/>
        <v>0</v>
      </c>
      <c r="DV7" s="17">
        <f t="shared" si="18"/>
        <v>0</v>
      </c>
    </row>
    <row r="8" spans="1:126" x14ac:dyDescent="0.25">
      <c r="A8" s="11"/>
      <c r="B8" s="13" t="s">
        <v>1251</v>
      </c>
      <c r="C8" s="11">
        <v>0</v>
      </c>
      <c r="D8" s="11">
        <f>+[1]!FechaTR($B$2,$A8)</f>
        <v>0</v>
      </c>
      <c r="E8" s="13" t="s">
        <v>1251</v>
      </c>
      <c r="F8" s="11">
        <f>+[1]!FechaTR($B$2,$A8)</f>
        <v>0</v>
      </c>
      <c r="G8" s="11"/>
      <c r="H8" s="13" t="s">
        <v>1251</v>
      </c>
      <c r="I8" s="11">
        <v>0</v>
      </c>
      <c r="J8" s="11">
        <f>+[1]!FechaTR($B$2,$A8)</f>
        <v>0</v>
      </c>
      <c r="K8" s="13" t="s">
        <v>1251</v>
      </c>
      <c r="L8" s="11">
        <v>0</v>
      </c>
      <c r="M8" s="11"/>
      <c r="N8" s="13"/>
      <c r="O8" s="11"/>
      <c r="R8" t="s">
        <v>1254</v>
      </c>
      <c r="S8" t="s">
        <v>234</v>
      </c>
      <c r="T8">
        <v>0.99967428899999999</v>
      </c>
      <c r="V8" s="4"/>
      <c r="W8" s="29" t="s">
        <v>911</v>
      </c>
      <c r="X8" s="14">
        <f>[1]!FechaTR($I$1,W8)</f>
        <v>44319</v>
      </c>
      <c r="Y8" s="16">
        <f t="shared" si="0"/>
        <v>44319</v>
      </c>
      <c r="Z8" s="17">
        <f t="shared" si="10"/>
        <v>0.99967428899999999</v>
      </c>
      <c r="AC8" t="s">
        <v>1254</v>
      </c>
      <c r="AD8" t="s">
        <v>237</v>
      </c>
      <c r="AE8">
        <v>0.43106000000000005</v>
      </c>
      <c r="AG8" s="4"/>
      <c r="AH8" s="29" t="s">
        <v>911</v>
      </c>
      <c r="AI8" s="14">
        <f>[1]!FechaTR($I$1,AH8)</f>
        <v>44319</v>
      </c>
      <c r="AJ8" s="16">
        <f t="shared" si="1"/>
        <v>44319</v>
      </c>
      <c r="AK8" s="17">
        <f t="shared" si="11"/>
        <v>0.43106000000000005</v>
      </c>
      <c r="AN8" s="6"/>
      <c r="AO8" t="s">
        <v>1308</v>
      </c>
      <c r="AP8" t="s">
        <v>234</v>
      </c>
      <c r="AQ8">
        <v>0.99975577800000004</v>
      </c>
      <c r="AR8" s="4"/>
      <c r="AS8" s="4"/>
      <c r="AT8" s="29" t="s">
        <v>911</v>
      </c>
      <c r="AU8" s="14">
        <f>[1]!FechaTR($I$1,AT8)</f>
        <v>44319</v>
      </c>
      <c r="AV8" s="16">
        <f t="shared" si="2"/>
        <v>44319</v>
      </c>
      <c r="AW8" s="17">
        <f t="shared" si="12"/>
        <v>0.99975577800000004</v>
      </c>
      <c r="AZ8" t="s">
        <v>1308</v>
      </c>
      <c r="BA8" t="s">
        <v>237</v>
      </c>
      <c r="BB8">
        <v>0.24863100000000002</v>
      </c>
      <c r="BC8" s="4"/>
      <c r="BD8" s="4"/>
      <c r="BE8" s="29" t="s">
        <v>911</v>
      </c>
      <c r="BF8" s="14">
        <f>[1]!FechaTR($I$1,BE8)</f>
        <v>44319</v>
      </c>
      <c r="BG8" s="16">
        <f t="shared" si="3"/>
        <v>44319</v>
      </c>
      <c r="BH8" s="17">
        <f t="shared" si="13"/>
        <v>0.24863100000000002</v>
      </c>
      <c r="BK8" t="s">
        <v>1360</v>
      </c>
      <c r="BL8" t="s">
        <v>234</v>
      </c>
      <c r="BM8">
        <v>0.99992945799999999</v>
      </c>
      <c r="BO8" s="4"/>
      <c r="BP8" s="29" t="s">
        <v>911</v>
      </c>
      <c r="BQ8" s="14">
        <f>[1]!FechaTR($I$1,BP8)</f>
        <v>44319</v>
      </c>
      <c r="BR8" s="16">
        <f t="shared" si="4"/>
        <v>44319</v>
      </c>
      <c r="BS8" s="17">
        <f t="shared" si="14"/>
        <v>0.99992945799999999</v>
      </c>
      <c r="BV8" t="s">
        <v>1360</v>
      </c>
      <c r="BW8" t="s">
        <v>237</v>
      </c>
      <c r="BX8">
        <v>0.16034500000000002</v>
      </c>
      <c r="BZ8" s="4"/>
      <c r="CA8" s="29" t="s">
        <v>911</v>
      </c>
      <c r="CB8" s="14">
        <f>[1]!FechaTR($I$1,CA8)</f>
        <v>44319</v>
      </c>
      <c r="CC8" s="16">
        <f t="shared" si="5"/>
        <v>44319</v>
      </c>
      <c r="CD8" s="17">
        <f t="shared" si="15"/>
        <v>0.16034500000000002</v>
      </c>
      <c r="CG8" t="s">
        <v>1254</v>
      </c>
      <c r="CH8" t="s">
        <v>234</v>
      </c>
      <c r="CI8">
        <v>0.99957700699999996</v>
      </c>
      <c r="CK8" s="4"/>
      <c r="CL8" s="29" t="s">
        <v>911</v>
      </c>
      <c r="CM8" s="14">
        <f>[1]!FechaTR($I$1,CL8)</f>
        <v>44319</v>
      </c>
      <c r="CN8" s="16">
        <f t="shared" si="6"/>
        <v>44319</v>
      </c>
      <c r="CO8" s="17">
        <f t="shared" si="16"/>
        <v>0.99957700699999996</v>
      </c>
      <c r="CR8" t="s">
        <v>1254</v>
      </c>
      <c r="CS8" t="s">
        <v>237</v>
      </c>
      <c r="CT8">
        <v>0.43106000000000005</v>
      </c>
      <c r="CV8" s="4"/>
      <c r="CW8" s="29" t="s">
        <v>911</v>
      </c>
      <c r="CX8" s="14">
        <f>[1]!FechaTR($I$1,CW8)</f>
        <v>44319</v>
      </c>
      <c r="CY8" s="16">
        <f t="shared" si="7"/>
        <v>44319</v>
      </c>
      <c r="CZ8" s="17">
        <f t="shared" si="17"/>
        <v>0.43106000000000005</v>
      </c>
      <c r="DG8" s="4"/>
      <c r="DH8" s="29"/>
      <c r="DI8" s="14">
        <f>[1]!FechaTR($I$1,DH8)</f>
        <v>0</v>
      </c>
      <c r="DJ8" s="16">
        <f t="shared" si="8"/>
        <v>0</v>
      </c>
      <c r="DK8" s="17">
        <f t="shared" si="19"/>
        <v>0</v>
      </c>
      <c r="DR8" s="4"/>
      <c r="DS8" s="29"/>
      <c r="DT8" s="14">
        <f>[1]!FechaTR($I$1,DS8)</f>
        <v>0</v>
      </c>
      <c r="DU8" s="16">
        <f t="shared" si="9"/>
        <v>0</v>
      </c>
      <c r="DV8" s="17">
        <f t="shared" si="18"/>
        <v>0</v>
      </c>
    </row>
    <row r="9" spans="1:126" x14ac:dyDescent="0.25">
      <c r="A9" s="11"/>
      <c r="B9" s="13" t="s">
        <v>1250</v>
      </c>
      <c r="C9" s="11">
        <v>0.20354</v>
      </c>
      <c r="D9" s="11">
        <f>+[1]!FechaTR($B$2,$A9)</f>
        <v>0</v>
      </c>
      <c r="E9" s="13" t="s">
        <v>1305</v>
      </c>
      <c r="F9" s="11">
        <f>+[1]!FechaTR($B$2,$A9)</f>
        <v>0</v>
      </c>
      <c r="G9" s="11"/>
      <c r="H9" s="13" t="s">
        <v>1357</v>
      </c>
      <c r="I9" s="11">
        <v>0</v>
      </c>
      <c r="J9" s="11">
        <f>+[1]!FechaTR($B$2,$A9)</f>
        <v>0</v>
      </c>
      <c r="K9" s="13" t="s">
        <v>1250</v>
      </c>
      <c r="L9" s="11">
        <v>0.45100000000000001</v>
      </c>
      <c r="M9" s="11"/>
      <c r="N9" s="13"/>
      <c r="O9" s="11"/>
      <c r="R9" t="s">
        <v>1255</v>
      </c>
      <c r="S9" t="s">
        <v>234</v>
      </c>
      <c r="T9">
        <v>0.99965208100000003</v>
      </c>
      <c r="W9" s="30" t="s">
        <v>912</v>
      </c>
      <c r="X9" s="14">
        <f>[1]!FechaTR($I$1,W9)</f>
        <v>44349</v>
      </c>
      <c r="Y9" s="16">
        <f t="shared" si="0"/>
        <v>44349</v>
      </c>
      <c r="Z9" s="17">
        <f t="shared" si="10"/>
        <v>0.99965208100000003</v>
      </c>
      <c r="AC9" t="s">
        <v>1255</v>
      </c>
      <c r="AD9" t="s">
        <v>237</v>
      </c>
      <c r="AE9">
        <v>0.52128399999999997</v>
      </c>
      <c r="AH9" s="30" t="s">
        <v>912</v>
      </c>
      <c r="AI9" s="14">
        <f>[1]!FechaTR($I$1,AH9)</f>
        <v>44349</v>
      </c>
      <c r="AJ9" s="16">
        <f t="shared" si="1"/>
        <v>44349</v>
      </c>
      <c r="AK9" s="17">
        <f t="shared" si="11"/>
        <v>0.52128399999999997</v>
      </c>
      <c r="AN9" s="6"/>
      <c r="AO9" t="s">
        <v>1309</v>
      </c>
      <c r="AP9" t="s">
        <v>234</v>
      </c>
      <c r="AQ9">
        <v>0.99933744199999996</v>
      </c>
      <c r="AT9" s="30" t="s">
        <v>912</v>
      </c>
      <c r="AU9" s="14">
        <f>[1]!FechaTR($I$1,AT9)</f>
        <v>44349</v>
      </c>
      <c r="AV9" s="16">
        <f t="shared" si="2"/>
        <v>44349</v>
      </c>
      <c r="AW9" s="17">
        <f t="shared" si="12"/>
        <v>0.99933744199999996</v>
      </c>
      <c r="AZ9" t="s">
        <v>1309</v>
      </c>
      <c r="BA9" t="s">
        <v>237</v>
      </c>
      <c r="BB9">
        <v>0.37870599999999999</v>
      </c>
      <c r="BE9" s="30" t="s">
        <v>912</v>
      </c>
      <c r="BF9" s="14">
        <f>[1]!FechaTR($I$1,BE9)</f>
        <v>44349</v>
      </c>
      <c r="BG9" s="16">
        <f t="shared" si="3"/>
        <v>44349</v>
      </c>
      <c r="BH9" s="17">
        <f t="shared" si="13"/>
        <v>0.37870599999999999</v>
      </c>
      <c r="BK9" t="s">
        <v>1361</v>
      </c>
      <c r="BL9" t="s">
        <v>234</v>
      </c>
      <c r="BM9">
        <v>0.99973343000000003</v>
      </c>
      <c r="BP9" s="30" t="s">
        <v>912</v>
      </c>
      <c r="BQ9" s="14">
        <f>[1]!FechaTR($I$1,BP9)</f>
        <v>44349</v>
      </c>
      <c r="BR9" s="16">
        <f t="shared" si="4"/>
        <v>44349</v>
      </c>
      <c r="BS9" s="17">
        <f t="shared" si="14"/>
        <v>0.99973343000000003</v>
      </c>
      <c r="BV9" t="s">
        <v>1361</v>
      </c>
      <c r="BW9" t="s">
        <v>237</v>
      </c>
      <c r="BX9">
        <v>0.27956900000000001</v>
      </c>
      <c r="CA9" s="30" t="s">
        <v>912</v>
      </c>
      <c r="CB9" s="14">
        <f>[1]!FechaTR($I$1,CA9)</f>
        <v>44349</v>
      </c>
      <c r="CC9" s="16">
        <f t="shared" si="5"/>
        <v>44349</v>
      </c>
      <c r="CD9" s="17">
        <f t="shared" si="15"/>
        <v>0.27956900000000001</v>
      </c>
      <c r="CG9" t="s">
        <v>1255</v>
      </c>
      <c r="CH9" t="s">
        <v>234</v>
      </c>
      <c r="CI9">
        <v>0.99908875699999999</v>
      </c>
      <c r="CL9" s="30" t="s">
        <v>912</v>
      </c>
      <c r="CM9" s="14">
        <f>[1]!FechaTR($I$1,CL9)</f>
        <v>44349</v>
      </c>
      <c r="CN9" s="16">
        <f t="shared" si="6"/>
        <v>44349</v>
      </c>
      <c r="CO9" s="17">
        <f t="shared" si="16"/>
        <v>0.99908875699999999</v>
      </c>
      <c r="CR9" t="s">
        <v>1255</v>
      </c>
      <c r="CS9" t="s">
        <v>237</v>
      </c>
      <c r="CT9">
        <v>0.52128399999999997</v>
      </c>
      <c r="CW9" s="30" t="s">
        <v>912</v>
      </c>
      <c r="CX9" s="14">
        <f>[1]!FechaTR($I$1,CW9)</f>
        <v>44349</v>
      </c>
      <c r="CY9" s="16">
        <f t="shared" si="7"/>
        <v>44349</v>
      </c>
      <c r="CZ9" s="17">
        <f t="shared" si="17"/>
        <v>0.52128399999999997</v>
      </c>
      <c r="DH9" s="30"/>
      <c r="DI9" s="14">
        <f>[1]!FechaTR($I$1,DH9)</f>
        <v>0</v>
      </c>
      <c r="DJ9" s="16">
        <f t="shared" si="8"/>
        <v>0</v>
      </c>
      <c r="DK9" s="17">
        <f t="shared" si="19"/>
        <v>0</v>
      </c>
      <c r="DS9" s="30"/>
      <c r="DT9" s="14">
        <f>[1]!FechaTR($I$1,DS9)</f>
        <v>0</v>
      </c>
      <c r="DU9" s="16">
        <f t="shared" si="9"/>
        <v>0</v>
      </c>
      <c r="DV9" s="17">
        <f t="shared" si="18"/>
        <v>0</v>
      </c>
    </row>
    <row r="10" spans="1:126" x14ac:dyDescent="0.25">
      <c r="A10" s="11"/>
      <c r="B10" s="13" t="s">
        <v>1252</v>
      </c>
      <c r="C10" s="11">
        <v>0.33038000000000001</v>
      </c>
      <c r="D10" s="11">
        <f>+[1]!FechaTR($B$2,$A10)</f>
        <v>0</v>
      </c>
      <c r="E10" s="13" t="s">
        <v>1306</v>
      </c>
      <c r="F10" s="11">
        <f>+[1]!FechaTR($B$2,$A10)</f>
        <v>0</v>
      </c>
      <c r="G10" s="11"/>
      <c r="H10" s="13" t="s">
        <v>1358</v>
      </c>
      <c r="I10" s="11">
        <v>2.0524000000000001E-2</v>
      </c>
      <c r="J10" s="11">
        <f>+[1]!FechaTR($B$2,$A10)</f>
        <v>0</v>
      </c>
      <c r="K10" s="13" t="s">
        <v>1252</v>
      </c>
      <c r="L10" s="11">
        <v>0.45100000000000001</v>
      </c>
      <c r="M10" s="11"/>
      <c r="N10" s="13"/>
      <c r="O10" s="11"/>
      <c r="R10" t="s">
        <v>1256</v>
      </c>
      <c r="S10" t="s">
        <v>234</v>
      </c>
      <c r="T10">
        <v>0.99895554600000003</v>
      </c>
      <c r="W10" s="30" t="s">
        <v>913</v>
      </c>
      <c r="X10" s="14">
        <f>[1]!FechaTR($I$1,W10)</f>
        <v>44379</v>
      </c>
      <c r="Y10" s="16">
        <f t="shared" si="0"/>
        <v>44379</v>
      </c>
      <c r="Z10" s="17">
        <f t="shared" si="10"/>
        <v>0.99895554600000003</v>
      </c>
      <c r="AC10" t="s">
        <v>1256</v>
      </c>
      <c r="AD10" t="s">
        <v>237</v>
      </c>
      <c r="AE10">
        <v>0.54961500000000008</v>
      </c>
      <c r="AH10" s="30" t="s">
        <v>913</v>
      </c>
      <c r="AI10" s="14">
        <f>[1]!FechaTR($I$1,AH10)</f>
        <v>44379</v>
      </c>
      <c r="AJ10" s="16">
        <f t="shared" si="1"/>
        <v>44379</v>
      </c>
      <c r="AK10" s="17">
        <f t="shared" si="11"/>
        <v>0.54961500000000008</v>
      </c>
      <c r="AN10" s="6"/>
      <c r="AO10" t="s">
        <v>1310</v>
      </c>
      <c r="AP10" t="s">
        <v>234</v>
      </c>
      <c r="AQ10">
        <v>0.99888860700000004</v>
      </c>
      <c r="AT10" s="30" t="s">
        <v>913</v>
      </c>
      <c r="AU10" s="14">
        <f>[1]!FechaTR($I$1,AT10)</f>
        <v>44379</v>
      </c>
      <c r="AV10" s="16">
        <f t="shared" si="2"/>
        <v>44379</v>
      </c>
      <c r="AW10" s="17">
        <f t="shared" si="12"/>
        <v>0.99888860700000004</v>
      </c>
      <c r="AZ10" t="s">
        <v>1310</v>
      </c>
      <c r="BA10" t="s">
        <v>237</v>
      </c>
      <c r="BB10">
        <v>0.42369099999999998</v>
      </c>
      <c r="BE10" s="30" t="s">
        <v>913</v>
      </c>
      <c r="BF10" s="14">
        <f>[1]!FechaTR($I$1,BE10)</f>
        <v>44379</v>
      </c>
      <c r="BG10" s="16">
        <f t="shared" si="3"/>
        <v>44379</v>
      </c>
      <c r="BH10" s="17">
        <f t="shared" si="13"/>
        <v>0.42369099999999998</v>
      </c>
      <c r="BK10" t="s">
        <v>1362</v>
      </c>
      <c r="BL10" t="s">
        <v>234</v>
      </c>
      <c r="BM10">
        <v>0.99946688299999997</v>
      </c>
      <c r="BP10" s="30" t="s">
        <v>913</v>
      </c>
      <c r="BQ10" s="14">
        <f>[1]!FechaTR($I$1,BP10)</f>
        <v>44379</v>
      </c>
      <c r="BR10" s="16">
        <f t="shared" si="4"/>
        <v>44379</v>
      </c>
      <c r="BS10" s="17">
        <f t="shared" si="14"/>
        <v>0.99946688299999997</v>
      </c>
      <c r="BV10" t="s">
        <v>1362</v>
      </c>
      <c r="BW10" t="s">
        <v>237</v>
      </c>
      <c r="BX10">
        <v>0.38686500000000001</v>
      </c>
      <c r="CA10" s="30" t="s">
        <v>913</v>
      </c>
      <c r="CB10" s="14">
        <f>[1]!FechaTR($I$1,CA10)</f>
        <v>44379</v>
      </c>
      <c r="CC10" s="16">
        <f t="shared" si="5"/>
        <v>44379</v>
      </c>
      <c r="CD10" s="17">
        <f t="shared" si="15"/>
        <v>0.38686500000000001</v>
      </c>
      <c r="CG10" t="s">
        <v>1256</v>
      </c>
      <c r="CH10" t="s">
        <v>234</v>
      </c>
      <c r="CI10">
        <v>0.998559435</v>
      </c>
      <c r="CL10" s="30" t="s">
        <v>913</v>
      </c>
      <c r="CM10" s="14">
        <f>[1]!FechaTR($I$1,CL10)</f>
        <v>44379</v>
      </c>
      <c r="CN10" s="16">
        <f t="shared" si="6"/>
        <v>44379</v>
      </c>
      <c r="CO10" s="17">
        <f t="shared" si="16"/>
        <v>0.998559435</v>
      </c>
      <c r="CR10" t="s">
        <v>1256</v>
      </c>
      <c r="CS10" t="s">
        <v>237</v>
      </c>
      <c r="CT10">
        <v>0.54961500000000008</v>
      </c>
      <c r="CW10" s="30" t="s">
        <v>913</v>
      </c>
      <c r="CX10" s="14">
        <f>[1]!FechaTR($I$1,CW10)</f>
        <v>44379</v>
      </c>
      <c r="CY10" s="16">
        <f t="shared" si="7"/>
        <v>44379</v>
      </c>
      <c r="CZ10" s="17">
        <f t="shared" si="17"/>
        <v>0.54961500000000008</v>
      </c>
      <c r="DH10" s="30"/>
      <c r="DI10" s="14">
        <f>[1]!FechaTR($I$1,DH10)</f>
        <v>0</v>
      </c>
      <c r="DJ10" s="16">
        <f t="shared" si="8"/>
        <v>0</v>
      </c>
      <c r="DK10" s="17">
        <f t="shared" si="19"/>
        <v>0</v>
      </c>
      <c r="DS10" s="30"/>
      <c r="DT10" s="14">
        <f>[1]!FechaTR($I$1,DS10)</f>
        <v>0</v>
      </c>
      <c r="DU10" s="16">
        <f t="shared" si="9"/>
        <v>0</v>
      </c>
      <c r="DV10" s="17">
        <f t="shared" si="18"/>
        <v>0</v>
      </c>
    </row>
    <row r="11" spans="1:126" x14ac:dyDescent="0.25">
      <c r="A11" s="11"/>
      <c r="B11" s="13" t="s">
        <v>1253</v>
      </c>
      <c r="C11" s="11">
        <v>0.45274699999999996</v>
      </c>
      <c r="D11" s="11">
        <f>+[1]!FechaTR($B$2,$A11)</f>
        <v>0</v>
      </c>
      <c r="E11" s="13" t="s">
        <v>1307</v>
      </c>
      <c r="F11" s="11">
        <f>+[1]!FechaTR($B$2,$A11)</f>
        <v>0</v>
      </c>
      <c r="G11" s="11"/>
      <c r="H11" s="13" t="s">
        <v>1359</v>
      </c>
      <c r="I11" s="11">
        <v>5.7700999999999995E-2</v>
      </c>
      <c r="J11" s="11">
        <f>+[1]!FechaTR($B$2,$A11)</f>
        <v>0</v>
      </c>
      <c r="K11" s="13" t="s">
        <v>1253</v>
      </c>
      <c r="L11" s="11">
        <v>0.4642</v>
      </c>
      <c r="M11" s="11"/>
      <c r="N11" s="13"/>
      <c r="O11" s="11"/>
      <c r="R11" t="s">
        <v>1257</v>
      </c>
      <c r="S11" t="s">
        <v>234</v>
      </c>
      <c r="T11">
        <v>0.99838456200000003</v>
      </c>
      <c r="W11" s="30" t="s">
        <v>914</v>
      </c>
      <c r="X11" s="14">
        <f>[1]!FechaTR($I$1,W11)</f>
        <v>44473</v>
      </c>
      <c r="Y11" s="16">
        <f t="shared" si="0"/>
        <v>44473</v>
      </c>
      <c r="Z11" s="17">
        <f t="shared" si="10"/>
        <v>0.99838456200000003</v>
      </c>
      <c r="AC11" t="s">
        <v>1257</v>
      </c>
      <c r="AD11" t="s">
        <v>237</v>
      </c>
      <c r="AE11">
        <v>0.57838900000000004</v>
      </c>
      <c r="AH11" s="30" t="s">
        <v>914</v>
      </c>
      <c r="AI11" s="14">
        <f>[1]!FechaTR($I$1,AH11)</f>
        <v>44473</v>
      </c>
      <c r="AJ11" s="16">
        <f t="shared" si="1"/>
        <v>44473</v>
      </c>
      <c r="AK11" s="17">
        <f t="shared" si="11"/>
        <v>0.57838900000000004</v>
      </c>
      <c r="AN11" s="6"/>
      <c r="AO11" t="s">
        <v>1311</v>
      </c>
      <c r="AP11" t="s">
        <v>234</v>
      </c>
      <c r="AQ11">
        <v>0.99804129400000008</v>
      </c>
      <c r="AT11" s="30" t="s">
        <v>914</v>
      </c>
      <c r="AU11" s="14">
        <f>[1]!FechaTR($I$1,AT11)</f>
        <v>44473</v>
      </c>
      <c r="AV11" s="16">
        <f t="shared" si="2"/>
        <v>44473</v>
      </c>
      <c r="AW11" s="17">
        <f t="shared" si="12"/>
        <v>0.99804129400000008</v>
      </c>
      <c r="AZ11" t="s">
        <v>1311</v>
      </c>
      <c r="BA11" t="s">
        <v>237</v>
      </c>
      <c r="BB11">
        <v>0.38548800000000005</v>
      </c>
      <c r="BE11" s="30" t="s">
        <v>914</v>
      </c>
      <c r="BF11" s="14">
        <f>[1]!FechaTR($I$1,BE11)</f>
        <v>44473</v>
      </c>
      <c r="BG11" s="16">
        <f t="shared" si="3"/>
        <v>44473</v>
      </c>
      <c r="BH11" s="17">
        <f t="shared" si="13"/>
        <v>0.38548800000000005</v>
      </c>
      <c r="BK11" t="s">
        <v>1363</v>
      </c>
      <c r="BL11" t="s">
        <v>234</v>
      </c>
      <c r="BM11">
        <v>0.99851903600000003</v>
      </c>
      <c r="BP11" s="30" t="s">
        <v>914</v>
      </c>
      <c r="BQ11" s="14">
        <f>[1]!FechaTR($I$1,BP11)</f>
        <v>44473</v>
      </c>
      <c r="BR11" s="16">
        <f t="shared" si="4"/>
        <v>44473</v>
      </c>
      <c r="BS11" s="17">
        <f t="shared" si="14"/>
        <v>0.99851903600000003</v>
      </c>
      <c r="BV11" t="s">
        <v>1363</v>
      </c>
      <c r="BW11" t="s">
        <v>237</v>
      </c>
      <c r="BX11">
        <v>0.51871199999999995</v>
      </c>
      <c r="CA11" s="30" t="s">
        <v>914</v>
      </c>
      <c r="CB11" s="14">
        <f>[1]!FechaTR($I$1,CA11)</f>
        <v>44473</v>
      </c>
      <c r="CC11" s="16">
        <f t="shared" si="5"/>
        <v>44473</v>
      </c>
      <c r="CD11" s="17">
        <f t="shared" si="15"/>
        <v>0.51871199999999995</v>
      </c>
      <c r="CG11" t="s">
        <v>1257</v>
      </c>
      <c r="CH11" t="s">
        <v>234</v>
      </c>
      <c r="CI11">
        <v>0.99706539699999996</v>
      </c>
      <c r="CL11" s="30" t="s">
        <v>914</v>
      </c>
      <c r="CM11" s="14">
        <f>[1]!FechaTR($I$1,CL11)</f>
        <v>44473</v>
      </c>
      <c r="CN11" s="16">
        <f t="shared" si="6"/>
        <v>44473</v>
      </c>
      <c r="CO11" s="17">
        <f t="shared" si="16"/>
        <v>0.99706539699999996</v>
      </c>
      <c r="CR11" t="s">
        <v>1257</v>
      </c>
      <c r="CS11" t="s">
        <v>237</v>
      </c>
      <c r="CT11">
        <v>0.57838900000000004</v>
      </c>
      <c r="CW11" s="30" t="s">
        <v>914</v>
      </c>
      <c r="CX11" s="14">
        <f>[1]!FechaTR($I$1,CW11)</f>
        <v>44473</v>
      </c>
      <c r="CY11" s="16">
        <f t="shared" si="7"/>
        <v>44473</v>
      </c>
      <c r="CZ11" s="17">
        <f t="shared" si="17"/>
        <v>0.57838900000000004</v>
      </c>
      <c r="DH11" s="30"/>
      <c r="DI11" s="14">
        <f>[1]!FechaTR($I$1,DH11)</f>
        <v>0</v>
      </c>
      <c r="DJ11" s="16">
        <f t="shared" si="8"/>
        <v>0</v>
      </c>
      <c r="DK11" s="17">
        <f t="shared" si="19"/>
        <v>0</v>
      </c>
      <c r="DS11" s="30"/>
      <c r="DT11" s="14">
        <f>[1]!FechaTR($I$1,DS11)</f>
        <v>0</v>
      </c>
      <c r="DU11" s="16">
        <f t="shared" si="9"/>
        <v>0</v>
      </c>
      <c r="DV11" s="17">
        <f t="shared" si="18"/>
        <v>0</v>
      </c>
    </row>
    <row r="12" spans="1:126" x14ac:dyDescent="0.25">
      <c r="A12" s="11"/>
      <c r="B12" s="13" t="s">
        <v>1254</v>
      </c>
      <c r="C12" s="11">
        <v>0.43186799999999997</v>
      </c>
      <c r="D12" s="11">
        <f>+[1]!FechaTR($B$2,$A12)</f>
        <v>0</v>
      </c>
      <c r="E12" s="13" t="s">
        <v>1308</v>
      </c>
      <c r="F12" s="11">
        <f>+[1]!FechaTR($B$2,$A12)</f>
        <v>0</v>
      </c>
      <c r="G12" s="11"/>
      <c r="H12" s="13" t="s">
        <v>1360</v>
      </c>
      <c r="I12" s="11">
        <v>0.17483899999999999</v>
      </c>
      <c r="J12" s="11">
        <f>+[1]!FechaTR($B$2,$A12)</f>
        <v>0</v>
      </c>
      <c r="K12" s="13" t="s">
        <v>1254</v>
      </c>
      <c r="L12" s="11">
        <v>0.48190000000000005</v>
      </c>
      <c r="M12" s="11"/>
      <c r="N12" s="13"/>
      <c r="O12" s="11"/>
      <c r="R12" t="s">
        <v>1258</v>
      </c>
      <c r="S12" t="s">
        <v>234</v>
      </c>
      <c r="T12">
        <v>0.99553665499999999</v>
      </c>
      <c r="W12" s="30" t="s">
        <v>915</v>
      </c>
      <c r="X12" s="14">
        <f>[1]!FechaTR($I$1,W12)</f>
        <v>44564</v>
      </c>
      <c r="Y12" s="16">
        <f t="shared" si="0"/>
        <v>44564</v>
      </c>
      <c r="Z12" s="17">
        <f t="shared" si="10"/>
        <v>0.99553665499999999</v>
      </c>
      <c r="AC12" t="s">
        <v>1258</v>
      </c>
      <c r="AD12" t="s">
        <v>237</v>
      </c>
      <c r="AE12">
        <v>0.57147800000000004</v>
      </c>
      <c r="AH12" s="30" t="s">
        <v>915</v>
      </c>
      <c r="AI12" s="14">
        <f>[1]!FechaTR($I$1,AH12)</f>
        <v>44564</v>
      </c>
      <c r="AJ12" s="16">
        <f t="shared" si="1"/>
        <v>44564</v>
      </c>
      <c r="AK12" s="17">
        <f t="shared" si="11"/>
        <v>0.57147800000000004</v>
      </c>
      <c r="AN12" s="6"/>
      <c r="AO12" t="s">
        <v>1312</v>
      </c>
      <c r="AP12" t="s">
        <v>234</v>
      </c>
      <c r="AQ12">
        <v>0.99716211999999982</v>
      </c>
      <c r="AT12" s="30" t="s">
        <v>915</v>
      </c>
      <c r="AU12" s="14">
        <f>[1]!FechaTR($I$1,AT12)</f>
        <v>44564</v>
      </c>
      <c r="AV12" s="16">
        <f t="shared" si="2"/>
        <v>44564</v>
      </c>
      <c r="AW12" s="17">
        <f t="shared" si="12"/>
        <v>0.99716211999999982</v>
      </c>
      <c r="AZ12" t="s">
        <v>1312</v>
      </c>
      <c r="BA12" t="s">
        <v>237</v>
      </c>
      <c r="BB12">
        <v>0.37382600000000005</v>
      </c>
      <c r="BE12" s="30" t="s">
        <v>915</v>
      </c>
      <c r="BF12" s="14">
        <f>[1]!FechaTR($I$1,BE12)</f>
        <v>44564</v>
      </c>
      <c r="BG12" s="16">
        <f t="shared" si="3"/>
        <v>44564</v>
      </c>
      <c r="BH12" s="17">
        <f t="shared" si="13"/>
        <v>0.37382600000000005</v>
      </c>
      <c r="BK12" t="s">
        <v>1364</v>
      </c>
      <c r="BL12" t="s">
        <v>234</v>
      </c>
      <c r="BM12">
        <v>0.99745345699999999</v>
      </c>
      <c r="BP12" s="30" t="s">
        <v>915</v>
      </c>
      <c r="BQ12" s="14">
        <f>[1]!FechaTR($I$1,BP12)</f>
        <v>44564</v>
      </c>
      <c r="BR12" s="16">
        <f t="shared" si="4"/>
        <v>44564</v>
      </c>
      <c r="BS12" s="17">
        <f t="shared" si="14"/>
        <v>0.99745345699999999</v>
      </c>
      <c r="BV12" t="s">
        <v>1364</v>
      </c>
      <c r="BW12" t="s">
        <v>237</v>
      </c>
      <c r="BX12">
        <v>0.49390699999999998</v>
      </c>
      <c r="CA12" s="30" t="s">
        <v>915</v>
      </c>
      <c r="CB12" s="14">
        <f>[1]!FechaTR($I$1,CA12)</f>
        <v>44564</v>
      </c>
      <c r="CC12" s="16">
        <f t="shared" si="5"/>
        <v>44564</v>
      </c>
      <c r="CD12" s="17">
        <f t="shared" si="15"/>
        <v>0.49390699999999998</v>
      </c>
      <c r="CG12" t="s">
        <v>1258</v>
      </c>
      <c r="CH12" t="s">
        <v>234</v>
      </c>
      <c r="CI12">
        <v>0.99566917099999996</v>
      </c>
      <c r="CL12" s="30" t="s">
        <v>915</v>
      </c>
      <c r="CM12" s="14">
        <f>[1]!FechaTR($I$1,CL12)</f>
        <v>44564</v>
      </c>
      <c r="CN12" s="16">
        <f t="shared" si="6"/>
        <v>44564</v>
      </c>
      <c r="CO12" s="17">
        <f t="shared" si="16"/>
        <v>0.99566917099999996</v>
      </c>
      <c r="CR12" t="s">
        <v>1258</v>
      </c>
      <c r="CS12" t="s">
        <v>237</v>
      </c>
      <c r="CT12">
        <v>0.57147800000000004</v>
      </c>
      <c r="CW12" s="30" t="s">
        <v>915</v>
      </c>
      <c r="CX12" s="14">
        <f>[1]!FechaTR($I$1,CW12)</f>
        <v>44564</v>
      </c>
      <c r="CY12" s="16">
        <f t="shared" si="7"/>
        <v>44564</v>
      </c>
      <c r="CZ12" s="17">
        <f t="shared" si="17"/>
        <v>0.57147800000000004</v>
      </c>
      <c r="DH12" s="30"/>
      <c r="DI12" s="14">
        <f>[1]!FechaTR($I$1,DH12)</f>
        <v>0</v>
      </c>
      <c r="DJ12" s="16">
        <f t="shared" si="8"/>
        <v>0</v>
      </c>
      <c r="DK12" s="17">
        <f t="shared" si="19"/>
        <v>0</v>
      </c>
      <c r="DS12" s="30"/>
      <c r="DT12" s="14">
        <f>[1]!FechaTR($I$1,DS12)</f>
        <v>0</v>
      </c>
      <c r="DU12" s="16">
        <f t="shared" si="9"/>
        <v>0</v>
      </c>
      <c r="DV12" s="17">
        <f t="shared" si="18"/>
        <v>0</v>
      </c>
    </row>
    <row r="13" spans="1:126" x14ac:dyDescent="0.25">
      <c r="A13" s="11"/>
      <c r="B13" s="13" t="s">
        <v>1255</v>
      </c>
      <c r="C13" s="11">
        <v>0.51283299999999998</v>
      </c>
      <c r="D13" s="11">
        <f>+[1]!FechaTR($B$2,$A13)</f>
        <v>0</v>
      </c>
      <c r="E13" s="13" t="s">
        <v>1309</v>
      </c>
      <c r="F13" s="11">
        <f>+[1]!FechaTR($B$2,$A13)</f>
        <v>0</v>
      </c>
      <c r="G13" s="11"/>
      <c r="H13" s="13" t="s">
        <v>1361</v>
      </c>
      <c r="I13" s="11">
        <v>0.28930299999999998</v>
      </c>
      <c r="J13" s="11">
        <f>+[1]!FechaTR($B$2,$A13)</f>
        <v>0</v>
      </c>
      <c r="K13" s="13" t="s">
        <v>1255</v>
      </c>
      <c r="L13" s="11">
        <v>0.49910000000000004</v>
      </c>
      <c r="M13" s="11"/>
      <c r="N13" s="13"/>
      <c r="O13" s="11"/>
      <c r="R13" t="s">
        <v>1259</v>
      </c>
      <c r="S13" t="s">
        <v>234</v>
      </c>
      <c r="T13">
        <v>0.99264390800000002</v>
      </c>
      <c r="W13" s="30" t="s">
        <v>916</v>
      </c>
      <c r="X13" s="14">
        <f>[1]!FechaTR($I$1,W13)</f>
        <v>44655</v>
      </c>
      <c r="Y13" s="16">
        <f t="shared" si="0"/>
        <v>44655</v>
      </c>
      <c r="Z13" s="17">
        <f t="shared" si="10"/>
        <v>0.99264390800000002</v>
      </c>
      <c r="AC13" t="s">
        <v>1259</v>
      </c>
      <c r="AD13" t="s">
        <v>237</v>
      </c>
      <c r="AE13">
        <v>0.73281599999999991</v>
      </c>
      <c r="AH13" s="30" t="s">
        <v>916</v>
      </c>
      <c r="AI13" s="14">
        <f>[1]!FechaTR($I$1,AH13)</f>
        <v>44655</v>
      </c>
      <c r="AJ13" s="16">
        <f t="shared" si="1"/>
        <v>44655</v>
      </c>
      <c r="AK13" s="17">
        <f t="shared" si="11"/>
        <v>0.73281599999999991</v>
      </c>
      <c r="AN13" s="6"/>
      <c r="AO13" t="s">
        <v>1313</v>
      </c>
      <c r="AP13" t="s">
        <v>234</v>
      </c>
      <c r="AQ13">
        <v>0.996099929</v>
      </c>
      <c r="AT13" s="30" t="s">
        <v>916</v>
      </c>
      <c r="AU13" s="14">
        <f>[1]!FechaTR($I$1,AT13)</f>
        <v>44655</v>
      </c>
      <c r="AV13" s="16">
        <f t="shared" si="2"/>
        <v>44655</v>
      </c>
      <c r="AW13" s="17">
        <f t="shared" si="12"/>
        <v>0.996099929</v>
      </c>
      <c r="AZ13" t="s">
        <v>1313</v>
      </c>
      <c r="BA13" t="s">
        <v>237</v>
      </c>
      <c r="BB13">
        <v>0.38624699999999995</v>
      </c>
      <c r="BE13" s="30" t="s">
        <v>916</v>
      </c>
      <c r="BF13" s="14">
        <f>[1]!FechaTR($I$1,BE13)</f>
        <v>44655</v>
      </c>
      <c r="BG13" s="16">
        <f t="shared" si="3"/>
        <v>44655</v>
      </c>
      <c r="BH13" s="17">
        <f t="shared" si="13"/>
        <v>0.38624699999999995</v>
      </c>
      <c r="BK13" t="s">
        <v>1365</v>
      </c>
      <c r="BL13" t="s">
        <v>234</v>
      </c>
      <c r="BM13">
        <v>0.99633351199999998</v>
      </c>
      <c r="BP13" s="30" t="s">
        <v>916</v>
      </c>
      <c r="BQ13" s="14">
        <f>[1]!FechaTR($I$1,BP13)</f>
        <v>44655</v>
      </c>
      <c r="BR13" s="16">
        <f t="shared" si="4"/>
        <v>44655</v>
      </c>
      <c r="BS13" s="17">
        <f t="shared" si="14"/>
        <v>0.99633351199999998</v>
      </c>
      <c r="BV13" t="s">
        <v>1365</v>
      </c>
      <c r="BW13" t="s">
        <v>237</v>
      </c>
      <c r="BX13">
        <v>0.47443000000000002</v>
      </c>
      <c r="CA13" s="30" t="s">
        <v>916</v>
      </c>
      <c r="CB13" s="14">
        <f>[1]!FechaTR($I$1,CA13)</f>
        <v>44655</v>
      </c>
      <c r="CC13" s="16">
        <f t="shared" si="5"/>
        <v>44655</v>
      </c>
      <c r="CD13" s="17">
        <f t="shared" si="15"/>
        <v>0.47443000000000002</v>
      </c>
      <c r="CG13" t="s">
        <v>1259</v>
      </c>
      <c r="CH13" t="s">
        <v>234</v>
      </c>
      <c r="CI13">
        <v>0.99262613899999996</v>
      </c>
      <c r="CL13" s="30" t="s">
        <v>916</v>
      </c>
      <c r="CM13" s="14">
        <f>[1]!FechaTR($I$1,CL13)</f>
        <v>44655</v>
      </c>
      <c r="CN13" s="16">
        <f t="shared" si="6"/>
        <v>44655</v>
      </c>
      <c r="CO13" s="17">
        <f t="shared" si="16"/>
        <v>0.99262613899999996</v>
      </c>
      <c r="CR13" t="s">
        <v>1259</v>
      </c>
      <c r="CS13" t="s">
        <v>237</v>
      </c>
      <c r="CT13">
        <v>0.73281599999999991</v>
      </c>
      <c r="CW13" s="30" t="s">
        <v>916</v>
      </c>
      <c r="CX13" s="14">
        <f>[1]!FechaTR($I$1,CW13)</f>
        <v>44655</v>
      </c>
      <c r="CY13" s="16">
        <f t="shared" si="7"/>
        <v>44655</v>
      </c>
      <c r="CZ13" s="17">
        <f t="shared" si="17"/>
        <v>0.73281599999999991</v>
      </c>
      <c r="DH13" s="30"/>
      <c r="DI13" s="14">
        <f>[1]!FechaTR($I$1,DH13)</f>
        <v>0</v>
      </c>
      <c r="DJ13" s="16">
        <f t="shared" si="8"/>
        <v>0</v>
      </c>
      <c r="DK13" s="17">
        <f t="shared" si="19"/>
        <v>0</v>
      </c>
      <c r="DS13" s="30"/>
      <c r="DT13" s="14">
        <f>[1]!FechaTR($I$1,DS13)</f>
        <v>0</v>
      </c>
      <c r="DU13" s="16">
        <f t="shared" si="9"/>
        <v>0</v>
      </c>
      <c r="DV13" s="17">
        <f t="shared" si="18"/>
        <v>0</v>
      </c>
    </row>
    <row r="14" spans="1:126" x14ac:dyDescent="0.25">
      <c r="A14" s="11"/>
      <c r="B14" s="13" t="s">
        <v>1256</v>
      </c>
      <c r="C14" s="11">
        <v>0.54696800000000001</v>
      </c>
      <c r="D14" s="11">
        <f>+[1]!FechaTR($B$2,$A14)</f>
        <v>0</v>
      </c>
      <c r="E14" s="13" t="s">
        <v>1310</v>
      </c>
      <c r="F14" s="11">
        <f>+[1]!FechaTR($B$2,$A14)</f>
        <v>0</v>
      </c>
      <c r="G14" s="11"/>
      <c r="H14" s="13" t="s">
        <v>1362</v>
      </c>
      <c r="I14" s="11">
        <v>0.39504699999999998</v>
      </c>
      <c r="J14" s="11">
        <f>+[1]!FechaTR($B$2,$A14)</f>
        <v>0</v>
      </c>
      <c r="K14" s="13" t="s">
        <v>1256</v>
      </c>
      <c r="L14" s="11">
        <v>0.5101</v>
      </c>
      <c r="M14" s="11"/>
      <c r="N14" s="13"/>
      <c r="O14" s="11"/>
      <c r="R14" t="s">
        <v>1260</v>
      </c>
      <c r="S14" t="s">
        <v>234</v>
      </c>
      <c r="T14">
        <v>0.99124573599999999</v>
      </c>
      <c r="W14" s="30" t="s">
        <v>917</v>
      </c>
      <c r="X14" s="14">
        <f>[1]!FechaTR($I$1,W14)</f>
        <v>44746</v>
      </c>
      <c r="Y14" s="16">
        <f t="shared" si="0"/>
        <v>44746</v>
      </c>
      <c r="Z14" s="17">
        <f t="shared" si="10"/>
        <v>0.99124573599999999</v>
      </c>
      <c r="AC14" t="s">
        <v>1260</v>
      </c>
      <c r="AD14" t="s">
        <v>237</v>
      </c>
      <c r="AE14">
        <v>0.75470199999999998</v>
      </c>
      <c r="AH14" s="30" t="s">
        <v>917</v>
      </c>
      <c r="AI14" s="14">
        <f>[1]!FechaTR($I$1,AH14)</f>
        <v>44746</v>
      </c>
      <c r="AJ14" s="16">
        <f t="shared" si="1"/>
        <v>44746</v>
      </c>
      <c r="AK14" s="17">
        <f t="shared" si="11"/>
        <v>0.75470199999999998</v>
      </c>
      <c r="AN14" s="6"/>
      <c r="AO14" t="s">
        <v>1314</v>
      </c>
      <c r="AP14" t="s">
        <v>234</v>
      </c>
      <c r="AQ14">
        <v>0.99483421100000002</v>
      </c>
      <c r="AT14" s="30" t="s">
        <v>917</v>
      </c>
      <c r="AU14" s="14">
        <f>[1]!FechaTR($I$1,AT14)</f>
        <v>44746</v>
      </c>
      <c r="AV14" s="16">
        <f t="shared" si="2"/>
        <v>44746</v>
      </c>
      <c r="AW14" s="17">
        <f t="shared" si="12"/>
        <v>0.99483421100000002</v>
      </c>
      <c r="AZ14" t="s">
        <v>1314</v>
      </c>
      <c r="BA14" t="s">
        <v>237</v>
      </c>
      <c r="BB14">
        <v>0.41180200000000006</v>
      </c>
      <c r="BE14" s="30" t="s">
        <v>917</v>
      </c>
      <c r="BF14" s="14">
        <f>[1]!FechaTR($I$1,BE14)</f>
        <v>44746</v>
      </c>
      <c r="BG14" s="16">
        <f t="shared" si="3"/>
        <v>44746</v>
      </c>
      <c r="BH14" s="17">
        <f t="shared" si="13"/>
        <v>0.41180200000000006</v>
      </c>
      <c r="BK14" t="s">
        <v>1366</v>
      </c>
      <c r="BL14" t="s">
        <v>234</v>
      </c>
      <c r="BM14">
        <v>0.99513109499999997</v>
      </c>
      <c r="BP14" s="30" t="s">
        <v>917</v>
      </c>
      <c r="BQ14" s="14">
        <f>[1]!FechaTR($I$1,BP14)</f>
        <v>44746</v>
      </c>
      <c r="BR14" s="16">
        <f t="shared" si="4"/>
        <v>44746</v>
      </c>
      <c r="BS14" s="17">
        <f t="shared" si="14"/>
        <v>0.99513109499999997</v>
      </c>
      <c r="BV14" t="s">
        <v>1366</v>
      </c>
      <c r="BW14" t="s">
        <v>237</v>
      </c>
      <c r="BX14">
        <v>0.49081900000000001</v>
      </c>
      <c r="CA14" s="30" t="s">
        <v>917</v>
      </c>
      <c r="CB14" s="14">
        <f>[1]!FechaTR($I$1,CA14)</f>
        <v>44746</v>
      </c>
      <c r="CC14" s="16">
        <f t="shared" si="5"/>
        <v>44746</v>
      </c>
      <c r="CD14" s="17">
        <f t="shared" si="15"/>
        <v>0.49081900000000001</v>
      </c>
      <c r="CG14" t="s">
        <v>1260</v>
      </c>
      <c r="CH14" t="s">
        <v>234</v>
      </c>
      <c r="CI14">
        <v>0.99056915499999987</v>
      </c>
      <c r="CL14" s="30" t="s">
        <v>917</v>
      </c>
      <c r="CM14" s="14">
        <f>[1]!FechaTR($I$1,CL14)</f>
        <v>44746</v>
      </c>
      <c r="CN14" s="16">
        <f t="shared" si="6"/>
        <v>44746</v>
      </c>
      <c r="CO14" s="17">
        <f t="shared" si="16"/>
        <v>0.99056915499999987</v>
      </c>
      <c r="CR14" t="s">
        <v>1260</v>
      </c>
      <c r="CS14" t="s">
        <v>237</v>
      </c>
      <c r="CT14">
        <v>0.75470199999999998</v>
      </c>
      <c r="CW14" s="30" t="s">
        <v>917</v>
      </c>
      <c r="CX14" s="14">
        <f>[1]!FechaTR($I$1,CW14)</f>
        <v>44746</v>
      </c>
      <c r="CY14" s="16">
        <f t="shared" si="7"/>
        <v>44746</v>
      </c>
      <c r="CZ14" s="17">
        <f t="shared" si="17"/>
        <v>0.75470199999999998</v>
      </c>
      <c r="DH14" s="30"/>
      <c r="DI14" s="14">
        <f>[1]!FechaTR($I$1,DH14)</f>
        <v>0</v>
      </c>
      <c r="DJ14" s="16">
        <f t="shared" si="8"/>
        <v>0</v>
      </c>
      <c r="DK14" s="17">
        <f t="shared" si="19"/>
        <v>0</v>
      </c>
      <c r="DS14" s="30"/>
      <c r="DT14" s="14">
        <f>[1]!FechaTR($I$1,DS14)</f>
        <v>0</v>
      </c>
      <c r="DU14" s="16">
        <f t="shared" si="9"/>
        <v>0</v>
      </c>
      <c r="DV14" s="17">
        <f t="shared" si="18"/>
        <v>0</v>
      </c>
    </row>
    <row r="15" spans="1:126" x14ac:dyDescent="0.25">
      <c r="A15" s="11"/>
      <c r="B15" s="13" t="s">
        <v>1257</v>
      </c>
      <c r="C15" s="11">
        <v>0.55228999999999995</v>
      </c>
      <c r="D15" s="11">
        <f>+[1]!FechaTR($B$2,$A15)</f>
        <v>0</v>
      </c>
      <c r="E15" s="13" t="s">
        <v>1311</v>
      </c>
      <c r="F15" s="11">
        <f>+[1]!FechaTR($B$2,$A15)</f>
        <v>0</v>
      </c>
      <c r="G15" s="11"/>
      <c r="H15" s="13" t="s">
        <v>1363</v>
      </c>
      <c r="I15" s="11">
        <v>0.51972600000000002</v>
      </c>
      <c r="J15" s="11">
        <f>+[1]!FechaTR($B$2,$A15)</f>
        <v>0</v>
      </c>
      <c r="K15" s="13" t="s">
        <v>1257</v>
      </c>
      <c r="L15" s="11">
        <v>0.52870000000000006</v>
      </c>
      <c r="M15" s="11"/>
      <c r="N15" s="13"/>
      <c r="O15" s="11"/>
      <c r="R15" t="s">
        <v>1261</v>
      </c>
      <c r="S15" t="s">
        <v>234</v>
      </c>
      <c r="T15">
        <v>0.99088924199999995</v>
      </c>
      <c r="W15" s="30" t="s">
        <v>918</v>
      </c>
      <c r="X15" s="14">
        <f>[1]!FechaTR($I$1,W15)</f>
        <v>44837</v>
      </c>
      <c r="Y15" s="16">
        <f t="shared" si="0"/>
        <v>44837</v>
      </c>
      <c r="Z15" s="17">
        <f t="shared" si="10"/>
        <v>0.99088924199999995</v>
      </c>
      <c r="AC15" t="s">
        <v>1261</v>
      </c>
      <c r="AD15" t="s">
        <v>237</v>
      </c>
      <c r="AE15">
        <v>0.69054499999999996</v>
      </c>
      <c r="AH15" s="30" t="s">
        <v>918</v>
      </c>
      <c r="AI15" s="14">
        <f>[1]!FechaTR($I$1,AH15)</f>
        <v>44837</v>
      </c>
      <c r="AJ15" s="16">
        <f t="shared" si="1"/>
        <v>44837</v>
      </c>
      <c r="AK15" s="17">
        <f t="shared" si="11"/>
        <v>0.69054499999999996</v>
      </c>
      <c r="AN15" s="6"/>
      <c r="AO15" t="s">
        <v>1315</v>
      </c>
      <c r="AP15" t="s">
        <v>234</v>
      </c>
      <c r="AQ15">
        <v>0.99342372099999987</v>
      </c>
      <c r="AT15" s="30" t="s">
        <v>918</v>
      </c>
      <c r="AU15" s="14">
        <f>[1]!FechaTR($I$1,AT15)</f>
        <v>44837</v>
      </c>
      <c r="AV15" s="16">
        <f t="shared" si="2"/>
        <v>44837</v>
      </c>
      <c r="AW15" s="17">
        <f t="shared" si="12"/>
        <v>0.99342372099999987</v>
      </c>
      <c r="AZ15" t="s">
        <v>1315</v>
      </c>
      <c r="BA15" t="s">
        <v>237</v>
      </c>
      <c r="BB15">
        <v>0.43802900000000006</v>
      </c>
      <c r="BE15" s="30" t="s">
        <v>918</v>
      </c>
      <c r="BF15" s="14">
        <f>[1]!FechaTR($I$1,BE15)</f>
        <v>44837</v>
      </c>
      <c r="BG15" s="16">
        <f t="shared" si="3"/>
        <v>44837</v>
      </c>
      <c r="BH15" s="17">
        <f t="shared" si="13"/>
        <v>0.43802900000000006</v>
      </c>
      <c r="BK15" t="s">
        <v>1367</v>
      </c>
      <c r="BL15" t="s">
        <v>234</v>
      </c>
      <c r="BM15">
        <v>0.99378770900000002</v>
      </c>
      <c r="BP15" s="30" t="s">
        <v>918</v>
      </c>
      <c r="BQ15" s="14">
        <f>[1]!FechaTR($I$1,BP15)</f>
        <v>44837</v>
      </c>
      <c r="BR15" s="16">
        <f t="shared" si="4"/>
        <v>44837</v>
      </c>
      <c r="BS15" s="17">
        <f t="shared" si="14"/>
        <v>0.99378770900000002</v>
      </c>
      <c r="BV15" t="s">
        <v>1367</v>
      </c>
      <c r="BW15" t="s">
        <v>237</v>
      </c>
      <c r="BX15">
        <v>0.51836499999999996</v>
      </c>
      <c r="CA15" s="30" t="s">
        <v>918</v>
      </c>
      <c r="CB15" s="14">
        <f>[1]!FechaTR($I$1,CA15)</f>
        <v>44837</v>
      </c>
      <c r="CC15" s="16">
        <f t="shared" si="5"/>
        <v>44837</v>
      </c>
      <c r="CD15" s="17">
        <f t="shared" si="15"/>
        <v>0.51836499999999996</v>
      </c>
      <c r="CG15" t="s">
        <v>1261</v>
      </c>
      <c r="CH15" t="s">
        <v>234</v>
      </c>
      <c r="CI15">
        <v>0.98966521200000013</v>
      </c>
      <c r="CL15" s="30" t="s">
        <v>918</v>
      </c>
      <c r="CM15" s="14">
        <f>[1]!FechaTR($I$1,CL15)</f>
        <v>44837</v>
      </c>
      <c r="CN15" s="16">
        <f t="shared" si="6"/>
        <v>44837</v>
      </c>
      <c r="CO15" s="17">
        <f t="shared" si="16"/>
        <v>0.98966521200000013</v>
      </c>
      <c r="CR15" t="s">
        <v>1261</v>
      </c>
      <c r="CS15" t="s">
        <v>237</v>
      </c>
      <c r="CT15">
        <v>0.69054499999999996</v>
      </c>
      <c r="CW15" s="30" t="s">
        <v>918</v>
      </c>
      <c r="CX15" s="14">
        <f>[1]!FechaTR($I$1,CW15)</f>
        <v>44837</v>
      </c>
      <c r="CY15" s="16">
        <f t="shared" si="7"/>
        <v>44837</v>
      </c>
      <c r="CZ15" s="17">
        <f t="shared" si="17"/>
        <v>0.69054499999999996</v>
      </c>
      <c r="DH15" s="30"/>
      <c r="DI15" s="14">
        <f>[1]!FechaTR($I$1,DH15)</f>
        <v>0</v>
      </c>
      <c r="DJ15" s="16">
        <f t="shared" si="8"/>
        <v>0</v>
      </c>
      <c r="DK15" s="17">
        <f t="shared" si="19"/>
        <v>0</v>
      </c>
      <c r="DS15" s="30"/>
      <c r="DT15" s="14">
        <f>[1]!FechaTR($I$1,DS15)</f>
        <v>0</v>
      </c>
      <c r="DU15" s="16">
        <f t="shared" si="9"/>
        <v>0</v>
      </c>
      <c r="DV15" s="17">
        <f t="shared" si="18"/>
        <v>0</v>
      </c>
    </row>
    <row r="16" spans="1:126" x14ac:dyDescent="0.25">
      <c r="A16" s="11"/>
      <c r="B16" s="13" t="s">
        <v>1258</v>
      </c>
      <c r="C16" s="11">
        <v>0.56388499999999997</v>
      </c>
      <c r="D16" s="11">
        <f>+[1]!FechaTR($B$2,$A16)</f>
        <v>0</v>
      </c>
      <c r="E16" s="13" t="s">
        <v>1312</v>
      </c>
      <c r="F16" s="11">
        <f>+[1]!FechaTR($B$2,$A16)</f>
        <v>0</v>
      </c>
      <c r="G16" s="11"/>
      <c r="H16" s="13" t="s">
        <v>1364</v>
      </c>
      <c r="I16" s="11">
        <v>0.49517600000000001</v>
      </c>
      <c r="J16" s="11">
        <f>+[1]!FechaTR($B$2,$A16)</f>
        <v>0</v>
      </c>
      <c r="K16" s="13" t="s">
        <v>1258</v>
      </c>
      <c r="L16" s="11">
        <v>0.55659999999999998</v>
      </c>
      <c r="M16" s="11"/>
      <c r="N16" s="13"/>
      <c r="O16" s="11"/>
      <c r="R16" t="s">
        <v>1262</v>
      </c>
      <c r="S16" t="s">
        <v>234</v>
      </c>
      <c r="T16">
        <v>0.99090241899999998</v>
      </c>
      <c r="W16" s="30" t="s">
        <v>919</v>
      </c>
      <c r="X16" s="14">
        <f>[1]!FechaTR($I$1,W16)</f>
        <v>44928</v>
      </c>
      <c r="Y16" s="16">
        <f t="shared" si="0"/>
        <v>44928</v>
      </c>
      <c r="Z16" s="17">
        <f t="shared" si="10"/>
        <v>0.99090241899999998</v>
      </c>
      <c r="AC16" t="s">
        <v>1262</v>
      </c>
      <c r="AD16" t="s">
        <v>237</v>
      </c>
      <c r="AE16">
        <v>0.61744599999999994</v>
      </c>
      <c r="AH16" s="30" t="s">
        <v>919</v>
      </c>
      <c r="AI16" s="14">
        <f>[1]!FechaTR($I$1,AH16)</f>
        <v>44928</v>
      </c>
      <c r="AJ16" s="16">
        <f t="shared" si="1"/>
        <v>44928</v>
      </c>
      <c r="AK16" s="17">
        <f t="shared" si="11"/>
        <v>0.61744599999999994</v>
      </c>
      <c r="AN16" s="6"/>
      <c r="AO16" t="s">
        <v>1316</v>
      </c>
      <c r="AP16" t="s">
        <v>234</v>
      </c>
      <c r="AQ16">
        <v>0.99182220700000001</v>
      </c>
      <c r="AT16" s="30" t="s">
        <v>919</v>
      </c>
      <c r="AU16" s="14">
        <f>[1]!FechaTR($I$1,AT16)</f>
        <v>44928</v>
      </c>
      <c r="AV16" s="16">
        <f t="shared" si="2"/>
        <v>44928</v>
      </c>
      <c r="AW16" s="17">
        <f t="shared" si="12"/>
        <v>0.99182220700000001</v>
      </c>
      <c r="AZ16" t="s">
        <v>1316</v>
      </c>
      <c r="BA16" t="s">
        <v>237</v>
      </c>
      <c r="BB16">
        <v>0.46721000000000001</v>
      </c>
      <c r="BE16" s="30" t="s">
        <v>919</v>
      </c>
      <c r="BF16" s="14">
        <f>[1]!FechaTR($I$1,BE16)</f>
        <v>44928</v>
      </c>
      <c r="BG16" s="16">
        <f t="shared" si="3"/>
        <v>44928</v>
      </c>
      <c r="BH16" s="17">
        <f t="shared" si="13"/>
        <v>0.46721000000000001</v>
      </c>
      <c r="BK16" t="s">
        <v>1368</v>
      </c>
      <c r="BL16" t="s">
        <v>234</v>
      </c>
      <c r="BM16">
        <v>0.992259059</v>
      </c>
      <c r="BP16" s="30" t="s">
        <v>919</v>
      </c>
      <c r="BQ16" s="14">
        <f>[1]!FechaTR($I$1,BP16)</f>
        <v>44928</v>
      </c>
      <c r="BR16" s="16">
        <f t="shared" si="4"/>
        <v>44928</v>
      </c>
      <c r="BS16" s="17">
        <f t="shared" si="14"/>
        <v>0.992259059</v>
      </c>
      <c r="BV16" t="s">
        <v>1368</v>
      </c>
      <c r="BW16" t="s">
        <v>237</v>
      </c>
      <c r="BX16">
        <v>0.54646099999999997</v>
      </c>
      <c r="CA16" s="30" t="s">
        <v>919</v>
      </c>
      <c r="CB16" s="14">
        <f>[1]!FechaTR($I$1,CA16)</f>
        <v>44928</v>
      </c>
      <c r="CC16" s="16">
        <f t="shared" si="5"/>
        <v>44928</v>
      </c>
      <c r="CD16" s="17">
        <f t="shared" si="15"/>
        <v>0.54646099999999997</v>
      </c>
      <c r="CG16" t="s">
        <v>1262</v>
      </c>
      <c r="CH16" t="s">
        <v>234</v>
      </c>
      <c r="CI16">
        <v>0.98921482399999994</v>
      </c>
      <c r="CL16" s="30" t="s">
        <v>919</v>
      </c>
      <c r="CM16" s="14">
        <f>[1]!FechaTR($I$1,CL16)</f>
        <v>44928</v>
      </c>
      <c r="CN16" s="16">
        <f t="shared" si="6"/>
        <v>44928</v>
      </c>
      <c r="CO16" s="17">
        <f t="shared" si="16"/>
        <v>0.98921482399999994</v>
      </c>
      <c r="CR16" t="s">
        <v>1262</v>
      </c>
      <c r="CS16" t="s">
        <v>237</v>
      </c>
      <c r="CT16">
        <v>0.61744599999999994</v>
      </c>
      <c r="CW16" s="30" t="s">
        <v>919</v>
      </c>
      <c r="CX16" s="14">
        <f>[1]!FechaTR($I$1,CW16)</f>
        <v>44928</v>
      </c>
      <c r="CY16" s="16">
        <f t="shared" si="7"/>
        <v>44928</v>
      </c>
      <c r="CZ16" s="17">
        <f t="shared" si="17"/>
        <v>0.61744599999999994</v>
      </c>
      <c r="DH16" s="30"/>
      <c r="DI16" s="14">
        <f>[1]!FechaTR($I$1,DH16)</f>
        <v>0</v>
      </c>
      <c r="DJ16" s="16">
        <f t="shared" si="8"/>
        <v>0</v>
      </c>
      <c r="DK16" s="17">
        <f t="shared" si="19"/>
        <v>0</v>
      </c>
      <c r="DS16" s="30"/>
      <c r="DT16" s="14">
        <f>[1]!FechaTR($I$1,DS16)</f>
        <v>0</v>
      </c>
      <c r="DU16" s="16">
        <f t="shared" si="9"/>
        <v>0</v>
      </c>
      <c r="DV16" s="17">
        <f t="shared" si="18"/>
        <v>0</v>
      </c>
    </row>
    <row r="17" spans="1:126" x14ac:dyDescent="0.25">
      <c r="A17" s="11"/>
      <c r="B17" s="13" t="s">
        <v>1259</v>
      </c>
      <c r="C17" s="11">
        <v>0.63458700000000001</v>
      </c>
      <c r="D17" s="11">
        <f>+[1]!FechaTR($B$2,$A17)</f>
        <v>0</v>
      </c>
      <c r="E17" s="13" t="s">
        <v>1313</v>
      </c>
      <c r="F17" s="11">
        <f>+[1]!FechaTR($B$2,$A17)</f>
        <v>0</v>
      </c>
      <c r="G17" s="11"/>
      <c r="H17" s="13" t="s">
        <v>1365</v>
      </c>
      <c r="I17" s="11">
        <v>0.47510199999999997</v>
      </c>
      <c r="J17" s="11">
        <f>+[1]!FechaTR($B$2,$A17)</f>
        <v>0</v>
      </c>
      <c r="K17" s="13" t="s">
        <v>1259</v>
      </c>
      <c r="L17" s="11">
        <v>0.60099999999999998</v>
      </c>
      <c r="M17" s="11"/>
      <c r="N17" s="13"/>
      <c r="O17" s="11"/>
      <c r="R17" t="s">
        <v>1263</v>
      </c>
      <c r="S17" t="s">
        <v>234</v>
      </c>
      <c r="T17">
        <v>0.99061006100000004</v>
      </c>
      <c r="W17" s="30" t="s">
        <v>920</v>
      </c>
      <c r="X17" s="14">
        <f>[1]!FechaTR($I$1,W17)</f>
        <v>45019</v>
      </c>
      <c r="Y17" s="16">
        <f t="shared" si="0"/>
        <v>45019</v>
      </c>
      <c r="Z17" s="17">
        <f t="shared" si="10"/>
        <v>0.99061006100000004</v>
      </c>
      <c r="AC17" t="s">
        <v>1263</v>
      </c>
      <c r="AD17" t="s">
        <v>237</v>
      </c>
      <c r="AE17">
        <v>0.57694400000000012</v>
      </c>
      <c r="AH17" s="30" t="s">
        <v>920</v>
      </c>
      <c r="AI17" s="14">
        <f>[1]!FechaTR($I$1,AH17)</f>
        <v>45019</v>
      </c>
      <c r="AJ17" s="16">
        <f t="shared" si="1"/>
        <v>45019</v>
      </c>
      <c r="AK17" s="17">
        <f t="shared" si="11"/>
        <v>0.57694400000000012</v>
      </c>
      <c r="AN17" s="6"/>
      <c r="AO17" t="s">
        <v>1317</v>
      </c>
      <c r="AP17" t="s">
        <v>234</v>
      </c>
      <c r="AQ17">
        <v>0.99016921600000007</v>
      </c>
      <c r="AT17" s="30" t="s">
        <v>920</v>
      </c>
      <c r="AU17" s="14">
        <f>[1]!FechaTR($I$1,AT17)</f>
        <v>45019</v>
      </c>
      <c r="AV17" s="16">
        <f t="shared" si="2"/>
        <v>45019</v>
      </c>
      <c r="AW17" s="17">
        <f t="shared" si="12"/>
        <v>0.99016921600000007</v>
      </c>
      <c r="AZ17" t="s">
        <v>1317</v>
      </c>
      <c r="BA17" t="s">
        <v>237</v>
      </c>
      <c r="BB17">
        <v>0.49182600000000004</v>
      </c>
      <c r="BE17" s="30" t="s">
        <v>920</v>
      </c>
      <c r="BF17" s="14">
        <f>[1]!FechaTR($I$1,BE17)</f>
        <v>45019</v>
      </c>
      <c r="BG17" s="16">
        <f t="shared" si="3"/>
        <v>45019</v>
      </c>
      <c r="BH17" s="17">
        <f t="shared" si="13"/>
        <v>0.49182600000000004</v>
      </c>
      <c r="BK17" t="s">
        <v>1369</v>
      </c>
      <c r="BL17" t="s">
        <v>234</v>
      </c>
      <c r="BM17">
        <v>0.99060220200000004</v>
      </c>
      <c r="BP17" s="30" t="s">
        <v>920</v>
      </c>
      <c r="BQ17" s="14">
        <f>[1]!FechaTR($I$1,BP17)</f>
        <v>45019</v>
      </c>
      <c r="BR17" s="16">
        <f t="shared" si="4"/>
        <v>45019</v>
      </c>
      <c r="BS17" s="17">
        <f t="shared" si="14"/>
        <v>0.99060220200000004</v>
      </c>
      <c r="BV17" t="s">
        <v>1369</v>
      </c>
      <c r="BW17" t="s">
        <v>237</v>
      </c>
      <c r="BX17">
        <v>0.57636799999999999</v>
      </c>
      <c r="CA17" s="30" t="s">
        <v>920</v>
      </c>
      <c r="CB17" s="14">
        <f>[1]!FechaTR($I$1,CA17)</f>
        <v>45019</v>
      </c>
      <c r="CC17" s="16">
        <f t="shared" si="5"/>
        <v>45019</v>
      </c>
      <c r="CD17" s="17">
        <f t="shared" si="15"/>
        <v>0.57636799999999999</v>
      </c>
      <c r="CG17" t="s">
        <v>1263</v>
      </c>
      <c r="CH17" t="s">
        <v>234</v>
      </c>
      <c r="CI17">
        <v>0.98848252099999978</v>
      </c>
      <c r="CL17" s="30" t="s">
        <v>920</v>
      </c>
      <c r="CM17" s="14">
        <f>[1]!FechaTR($I$1,CL17)</f>
        <v>45019</v>
      </c>
      <c r="CN17" s="16">
        <f t="shared" si="6"/>
        <v>45019</v>
      </c>
      <c r="CO17" s="17">
        <f t="shared" si="16"/>
        <v>0.98848252099999978</v>
      </c>
      <c r="CR17" t="s">
        <v>1263</v>
      </c>
      <c r="CS17" t="s">
        <v>237</v>
      </c>
      <c r="CT17">
        <v>0.57694400000000012</v>
      </c>
      <c r="CW17" s="30" t="s">
        <v>920</v>
      </c>
      <c r="CX17" s="14">
        <f>[1]!FechaTR($I$1,CW17)</f>
        <v>45019</v>
      </c>
      <c r="CY17" s="16">
        <f t="shared" si="7"/>
        <v>45019</v>
      </c>
      <c r="CZ17" s="17">
        <f t="shared" si="17"/>
        <v>0.57694400000000012</v>
      </c>
      <c r="DH17" s="30"/>
      <c r="DI17" s="14">
        <f>[1]!FechaTR($I$1,DH17)</f>
        <v>0</v>
      </c>
      <c r="DJ17" s="16">
        <f t="shared" si="8"/>
        <v>0</v>
      </c>
      <c r="DK17" s="17">
        <f t="shared" si="19"/>
        <v>0</v>
      </c>
      <c r="DS17" s="30"/>
      <c r="DT17" s="14">
        <f>[1]!FechaTR($I$1,DS17)</f>
        <v>0</v>
      </c>
      <c r="DU17" s="16">
        <f t="shared" si="9"/>
        <v>0</v>
      </c>
      <c r="DV17" s="17">
        <f t="shared" si="18"/>
        <v>0</v>
      </c>
    </row>
    <row r="18" spans="1:126" x14ac:dyDescent="0.25">
      <c r="A18" s="11"/>
      <c r="B18" s="13" t="s">
        <v>1260</v>
      </c>
      <c r="C18" s="11">
        <v>0.64255899999999999</v>
      </c>
      <c r="D18" s="11">
        <f>+[1]!FechaTR($B$2,$A18)</f>
        <v>0</v>
      </c>
      <c r="E18" s="13" t="s">
        <v>1314</v>
      </c>
      <c r="F18" s="11">
        <f>+[1]!FechaTR($B$2,$A18)</f>
        <v>0</v>
      </c>
      <c r="G18" s="11"/>
      <c r="H18" s="13" t="s">
        <v>1366</v>
      </c>
      <c r="I18" s="11">
        <v>0.49047599999999997</v>
      </c>
      <c r="J18" s="11">
        <f>+[1]!FechaTR($B$2,$A18)</f>
        <v>0</v>
      </c>
      <c r="K18" s="13" t="s">
        <v>1260</v>
      </c>
      <c r="L18" s="11">
        <v>0.6593</v>
      </c>
      <c r="M18" s="11"/>
      <c r="N18" s="13"/>
      <c r="O18" s="11"/>
      <c r="R18" t="s">
        <v>1264</v>
      </c>
      <c r="S18" t="s">
        <v>234</v>
      </c>
      <c r="T18">
        <v>0.98949895200000004</v>
      </c>
      <c r="W18" s="30" t="s">
        <v>921</v>
      </c>
      <c r="X18" s="14">
        <f>[1]!FechaTR($I$1,W18)</f>
        <v>45110</v>
      </c>
      <c r="Y18" s="16">
        <f t="shared" si="0"/>
        <v>45110</v>
      </c>
      <c r="Z18" s="17">
        <f t="shared" si="10"/>
        <v>0.98949895200000004</v>
      </c>
      <c r="AC18" t="s">
        <v>1264</v>
      </c>
      <c r="AD18" t="s">
        <v>237</v>
      </c>
      <c r="AE18">
        <v>0.58362199999999997</v>
      </c>
      <c r="AH18" s="30" t="s">
        <v>921</v>
      </c>
      <c r="AI18" s="14">
        <f>[1]!FechaTR($I$1,AH18)</f>
        <v>45110</v>
      </c>
      <c r="AJ18" s="16">
        <f t="shared" si="1"/>
        <v>45110</v>
      </c>
      <c r="AK18" s="17">
        <f t="shared" si="11"/>
        <v>0.58362199999999997</v>
      </c>
      <c r="AN18" s="6"/>
      <c r="AO18" t="s">
        <v>1318</v>
      </c>
      <c r="AP18" t="s">
        <v>234</v>
      </c>
      <c r="AQ18">
        <v>0.98827540000000003</v>
      </c>
      <c r="AT18" s="30" t="s">
        <v>921</v>
      </c>
      <c r="AU18" s="14">
        <f>[1]!FechaTR($I$1,AT18)</f>
        <v>45110</v>
      </c>
      <c r="AV18" s="16">
        <f t="shared" si="2"/>
        <v>45110</v>
      </c>
      <c r="AW18" s="17">
        <f t="shared" si="12"/>
        <v>0.98827540000000003</v>
      </c>
      <c r="AZ18" t="s">
        <v>1318</v>
      </c>
      <c r="BA18" t="s">
        <v>237</v>
      </c>
      <c r="BB18">
        <v>0.52315299999999998</v>
      </c>
      <c r="BE18" s="30" t="s">
        <v>921</v>
      </c>
      <c r="BF18" s="14">
        <f>[1]!FechaTR($I$1,BE18)</f>
        <v>45110</v>
      </c>
      <c r="BG18" s="16">
        <f t="shared" si="3"/>
        <v>45110</v>
      </c>
      <c r="BH18" s="17">
        <f t="shared" si="13"/>
        <v>0.52315299999999998</v>
      </c>
      <c r="BK18" t="s">
        <v>1370</v>
      </c>
      <c r="BL18" t="s">
        <v>234</v>
      </c>
      <c r="BM18">
        <v>0.98886057199999999</v>
      </c>
      <c r="BP18" s="30" t="s">
        <v>921</v>
      </c>
      <c r="BQ18" s="14">
        <f>[1]!FechaTR($I$1,BP18)</f>
        <v>45110</v>
      </c>
      <c r="BR18" s="16">
        <f t="shared" si="4"/>
        <v>45110</v>
      </c>
      <c r="BS18" s="17">
        <f t="shared" si="14"/>
        <v>0.98886057199999999</v>
      </c>
      <c r="BV18" t="s">
        <v>1370</v>
      </c>
      <c r="BW18" t="s">
        <v>237</v>
      </c>
      <c r="BX18">
        <v>0.60847599999999991</v>
      </c>
      <c r="CA18" s="30" t="s">
        <v>921</v>
      </c>
      <c r="CB18" s="14">
        <f>[1]!FechaTR($I$1,CA18)</f>
        <v>45110</v>
      </c>
      <c r="CC18" s="16">
        <f t="shared" si="5"/>
        <v>45110</v>
      </c>
      <c r="CD18" s="17">
        <f t="shared" si="15"/>
        <v>0.60847599999999991</v>
      </c>
      <c r="CG18" t="s">
        <v>1264</v>
      </c>
      <c r="CH18" t="s">
        <v>234</v>
      </c>
      <c r="CI18">
        <v>0.98693301700000002</v>
      </c>
      <c r="CL18" s="30" t="s">
        <v>921</v>
      </c>
      <c r="CM18" s="14">
        <f>[1]!FechaTR($I$1,CL18)</f>
        <v>45110</v>
      </c>
      <c r="CN18" s="16">
        <f t="shared" si="6"/>
        <v>45110</v>
      </c>
      <c r="CO18" s="17">
        <f t="shared" si="16"/>
        <v>0.98693301700000002</v>
      </c>
      <c r="CR18" t="s">
        <v>1264</v>
      </c>
      <c r="CS18" t="s">
        <v>237</v>
      </c>
      <c r="CT18">
        <v>0.58362199999999997</v>
      </c>
      <c r="CW18" s="30" t="s">
        <v>921</v>
      </c>
      <c r="CX18" s="14">
        <f>[1]!FechaTR($I$1,CW18)</f>
        <v>45110</v>
      </c>
      <c r="CY18" s="16">
        <f t="shared" si="7"/>
        <v>45110</v>
      </c>
      <c r="CZ18" s="17">
        <f t="shared" si="17"/>
        <v>0.58362199999999997</v>
      </c>
      <c r="DH18" s="30"/>
      <c r="DI18" s="14">
        <f>[1]!FechaTR($I$1,DH18)</f>
        <v>0</v>
      </c>
      <c r="DJ18" s="16">
        <f t="shared" si="8"/>
        <v>0</v>
      </c>
      <c r="DK18" s="17">
        <f t="shared" si="19"/>
        <v>0</v>
      </c>
      <c r="DS18" s="30"/>
      <c r="DT18" s="14">
        <f>[1]!FechaTR($I$1,DS18)</f>
        <v>0</v>
      </c>
      <c r="DU18" s="16">
        <f t="shared" si="9"/>
        <v>0</v>
      </c>
      <c r="DV18" s="17">
        <f t="shared" si="18"/>
        <v>0</v>
      </c>
    </row>
    <row r="19" spans="1:126" x14ac:dyDescent="0.25">
      <c r="A19" s="141"/>
      <c r="B19" s="142" t="s">
        <v>1261</v>
      </c>
      <c r="C19" s="11">
        <v>0.61628499999999997</v>
      </c>
      <c r="D19" s="141">
        <f>+[1]!FechaTR($B$2,$A19)</f>
        <v>0</v>
      </c>
      <c r="E19" s="13" t="s">
        <v>1315</v>
      </c>
      <c r="F19" s="11">
        <f>+[1]!FechaTR($B$2,$A19)</f>
        <v>0</v>
      </c>
      <c r="G19" s="11"/>
      <c r="H19" s="13" t="s">
        <v>1367</v>
      </c>
      <c r="I19" s="11">
        <v>0.51898999999999995</v>
      </c>
      <c r="J19" s="11">
        <f>+[1]!FechaTR($B$2,$A19)</f>
        <v>0</v>
      </c>
      <c r="K19" s="13" t="s">
        <v>1261</v>
      </c>
      <c r="L19" s="11">
        <v>0.72820000000000007</v>
      </c>
      <c r="M19" s="11"/>
      <c r="N19" s="13"/>
      <c r="O19" s="11"/>
      <c r="R19" t="s">
        <v>1265</v>
      </c>
      <c r="S19" t="s">
        <v>234</v>
      </c>
      <c r="T19">
        <v>0.98770772399999995</v>
      </c>
      <c r="W19" s="30" t="s">
        <v>922</v>
      </c>
      <c r="X19" s="14">
        <f>[1]!FechaTR($I$1,W19)</f>
        <v>45201</v>
      </c>
      <c r="Y19" s="16">
        <f t="shared" si="0"/>
        <v>45201</v>
      </c>
      <c r="Z19" s="17">
        <f t="shared" si="10"/>
        <v>0.98770772399999995</v>
      </c>
      <c r="AC19" t="s">
        <v>1265</v>
      </c>
      <c r="AD19" t="s">
        <v>237</v>
      </c>
      <c r="AE19">
        <v>0.61916399999999994</v>
      </c>
      <c r="AH19" s="30" t="s">
        <v>922</v>
      </c>
      <c r="AI19" s="14">
        <f>[1]!FechaTR($I$1,AH19)</f>
        <v>45201</v>
      </c>
      <c r="AJ19" s="16">
        <f t="shared" si="1"/>
        <v>45201</v>
      </c>
      <c r="AK19" s="17">
        <f t="shared" si="11"/>
        <v>0.61916399999999994</v>
      </c>
      <c r="AN19" s="6"/>
      <c r="AO19" t="s">
        <v>1319</v>
      </c>
      <c r="AP19" t="s">
        <v>234</v>
      </c>
      <c r="AQ19">
        <v>0.98606775499999988</v>
      </c>
      <c r="AT19" s="30" t="s">
        <v>922</v>
      </c>
      <c r="AU19" s="14">
        <f>[1]!FechaTR($I$1,AT19)</f>
        <v>45201</v>
      </c>
      <c r="AV19" s="16">
        <f t="shared" si="2"/>
        <v>45201</v>
      </c>
      <c r="AW19" s="17">
        <f t="shared" si="12"/>
        <v>0.98606775499999988</v>
      </c>
      <c r="AZ19" t="s">
        <v>1319</v>
      </c>
      <c r="BA19" t="s">
        <v>237</v>
      </c>
      <c r="BB19">
        <v>0.56063000000000007</v>
      </c>
      <c r="BE19" s="30" t="s">
        <v>922</v>
      </c>
      <c r="BF19" s="14">
        <f>[1]!FechaTR($I$1,BE19)</f>
        <v>45201</v>
      </c>
      <c r="BG19" s="16">
        <f t="shared" si="3"/>
        <v>45201</v>
      </c>
      <c r="BH19" s="17">
        <f t="shared" si="13"/>
        <v>0.56063000000000007</v>
      </c>
      <c r="BK19" t="s">
        <v>1371</v>
      </c>
      <c r="BL19" t="s">
        <v>234</v>
      </c>
      <c r="BM19">
        <v>0.98703953300000002</v>
      </c>
      <c r="BP19" s="30" t="s">
        <v>922</v>
      </c>
      <c r="BQ19" s="14">
        <f>[1]!FechaTR($I$1,BP19)</f>
        <v>45201</v>
      </c>
      <c r="BR19" s="16">
        <f t="shared" si="4"/>
        <v>45201</v>
      </c>
      <c r="BS19" s="17">
        <f t="shared" si="14"/>
        <v>0.98703953300000002</v>
      </c>
      <c r="BV19" t="s">
        <v>1371</v>
      </c>
      <c r="BW19" t="s">
        <v>237</v>
      </c>
      <c r="BX19">
        <v>0.64270400000000005</v>
      </c>
      <c r="CA19" s="30" t="s">
        <v>922</v>
      </c>
      <c r="CB19" s="14">
        <f>[1]!FechaTR($I$1,CA19)</f>
        <v>45201</v>
      </c>
      <c r="CC19" s="16">
        <f t="shared" si="5"/>
        <v>45201</v>
      </c>
      <c r="CD19" s="17">
        <f t="shared" si="15"/>
        <v>0.64270400000000005</v>
      </c>
      <c r="CG19" t="s">
        <v>1265</v>
      </c>
      <c r="CH19" t="s">
        <v>234</v>
      </c>
      <c r="CI19">
        <v>0.98462878700000001</v>
      </c>
      <c r="CL19" s="30" t="s">
        <v>922</v>
      </c>
      <c r="CM19" s="14">
        <f>[1]!FechaTR($I$1,CL19)</f>
        <v>45201</v>
      </c>
      <c r="CN19" s="16">
        <f t="shared" si="6"/>
        <v>45201</v>
      </c>
      <c r="CO19" s="17">
        <f t="shared" si="16"/>
        <v>0.98462878700000001</v>
      </c>
      <c r="CR19" t="s">
        <v>1265</v>
      </c>
      <c r="CS19" t="s">
        <v>237</v>
      </c>
      <c r="CT19">
        <v>0.61916399999999994</v>
      </c>
      <c r="CW19" s="30" t="s">
        <v>922</v>
      </c>
      <c r="CX19" s="14">
        <f>[1]!FechaTR($I$1,CW19)</f>
        <v>45201</v>
      </c>
      <c r="CY19" s="16">
        <f t="shared" si="7"/>
        <v>45201</v>
      </c>
      <c r="CZ19" s="17">
        <f t="shared" si="17"/>
        <v>0.61916399999999994</v>
      </c>
      <c r="DH19" s="30"/>
      <c r="DI19" s="14">
        <f>[1]!FechaTR($I$1,DH19)</f>
        <v>0</v>
      </c>
      <c r="DJ19" s="16">
        <f t="shared" si="8"/>
        <v>0</v>
      </c>
      <c r="DK19" s="17">
        <f t="shared" si="19"/>
        <v>0</v>
      </c>
      <c r="DS19" s="30"/>
      <c r="DT19" s="14">
        <f>[1]!FechaTR($I$1,DS19)</f>
        <v>0</v>
      </c>
      <c r="DU19" s="16">
        <f t="shared" si="9"/>
        <v>0</v>
      </c>
      <c r="DV19" s="17">
        <f t="shared" si="18"/>
        <v>0</v>
      </c>
    </row>
    <row r="20" spans="1:126" x14ac:dyDescent="0.25">
      <c r="A20" s="11"/>
      <c r="B20" s="13" t="s">
        <v>1262</v>
      </c>
      <c r="C20" s="11">
        <v>0.590279</v>
      </c>
      <c r="D20" s="11">
        <f>+[1]!FechaTR($B$2,$A20)</f>
        <v>0</v>
      </c>
      <c r="E20" s="13" t="s">
        <v>1316</v>
      </c>
      <c r="F20" s="11">
        <f>+[1]!FechaTR($B$2,$A20)</f>
        <v>0</v>
      </c>
      <c r="G20" s="11"/>
      <c r="H20" s="13" t="s">
        <v>1368</v>
      </c>
      <c r="I20" s="11">
        <v>0.54981800000000003</v>
      </c>
      <c r="J20" s="11">
        <f>+[1]!FechaTR($B$2,$A20)</f>
        <v>0</v>
      </c>
      <c r="K20" s="13" t="s">
        <v>1262</v>
      </c>
      <c r="L20" s="11">
        <v>0.83500000000000008</v>
      </c>
      <c r="M20" s="11"/>
      <c r="N20" s="13"/>
      <c r="O20" s="11"/>
      <c r="R20" t="s">
        <v>1266</v>
      </c>
      <c r="S20" t="s">
        <v>234</v>
      </c>
      <c r="T20">
        <v>0.98544143399999995</v>
      </c>
      <c r="W20" s="30" t="s">
        <v>923</v>
      </c>
      <c r="X20" s="14">
        <f>[1]!FechaTR($I$1,W20)</f>
        <v>45293</v>
      </c>
      <c r="Y20" s="16">
        <f t="shared" si="0"/>
        <v>45293</v>
      </c>
      <c r="Z20" s="17">
        <f t="shared" si="10"/>
        <v>0.98544143399999995</v>
      </c>
      <c r="AC20" t="s">
        <v>1266</v>
      </c>
      <c r="AD20" t="s">
        <v>237</v>
      </c>
      <c r="AE20">
        <v>0.66655399999999987</v>
      </c>
      <c r="AH20" s="30" t="s">
        <v>923</v>
      </c>
      <c r="AI20" s="14">
        <f>[1]!FechaTR($I$1,AH20)</f>
        <v>45293</v>
      </c>
      <c r="AJ20" s="16">
        <f t="shared" si="1"/>
        <v>45293</v>
      </c>
      <c r="AK20" s="17">
        <f t="shared" si="11"/>
        <v>0.66655399999999987</v>
      </c>
      <c r="AN20" s="6"/>
      <c r="AO20" t="s">
        <v>1320</v>
      </c>
      <c r="AP20" t="s">
        <v>234</v>
      </c>
      <c r="AQ20">
        <v>0.98359670999999993</v>
      </c>
      <c r="AT20" s="30" t="s">
        <v>923</v>
      </c>
      <c r="AU20" s="14">
        <f>[1]!FechaTR($I$1,AT20)</f>
        <v>45293</v>
      </c>
      <c r="AV20" s="16">
        <f t="shared" si="2"/>
        <v>45293</v>
      </c>
      <c r="AW20" s="17">
        <f t="shared" si="12"/>
        <v>0.98359670999999993</v>
      </c>
      <c r="AZ20" t="s">
        <v>1320</v>
      </c>
      <c r="BA20" t="s">
        <v>237</v>
      </c>
      <c r="BB20">
        <v>0.60069100000000009</v>
      </c>
      <c r="BE20" s="30" t="s">
        <v>923</v>
      </c>
      <c r="BF20" s="14">
        <f>[1]!FechaTR($I$1,BE20)</f>
        <v>45293</v>
      </c>
      <c r="BG20" s="16">
        <f t="shared" si="3"/>
        <v>45293</v>
      </c>
      <c r="BH20" s="17">
        <f t="shared" si="13"/>
        <v>0.60069100000000009</v>
      </c>
      <c r="BK20" t="s">
        <v>1372</v>
      </c>
      <c r="BL20" t="s">
        <v>234</v>
      </c>
      <c r="BM20">
        <v>0.98507337699999997</v>
      </c>
      <c r="BP20" s="30" t="s">
        <v>923</v>
      </c>
      <c r="BQ20" s="14">
        <f>[1]!FechaTR($I$1,BP20)</f>
        <v>45293</v>
      </c>
      <c r="BR20" s="16">
        <f t="shared" si="4"/>
        <v>45293</v>
      </c>
      <c r="BS20" s="17">
        <f t="shared" si="14"/>
        <v>0.98507337699999997</v>
      </c>
      <c r="BV20" t="s">
        <v>1372</v>
      </c>
      <c r="BW20" t="s">
        <v>237</v>
      </c>
      <c r="BX20">
        <v>0.67792199999999991</v>
      </c>
      <c r="CA20" s="30" t="s">
        <v>923</v>
      </c>
      <c r="CB20" s="14">
        <f>[1]!FechaTR($I$1,CA20)</f>
        <v>45293</v>
      </c>
      <c r="CC20" s="16">
        <f t="shared" si="5"/>
        <v>45293</v>
      </c>
      <c r="CD20" s="17">
        <f t="shared" si="15"/>
        <v>0.67792199999999991</v>
      </c>
      <c r="CG20" t="s">
        <v>1266</v>
      </c>
      <c r="CH20" t="s">
        <v>234</v>
      </c>
      <c r="CI20">
        <v>0.98182050600000004</v>
      </c>
      <c r="CL20" s="30" t="s">
        <v>923</v>
      </c>
      <c r="CM20" s="14">
        <f>[1]!FechaTR($I$1,CL20)</f>
        <v>45293</v>
      </c>
      <c r="CN20" s="16">
        <f t="shared" si="6"/>
        <v>45293</v>
      </c>
      <c r="CO20" s="17">
        <f t="shared" si="16"/>
        <v>0.98182050600000004</v>
      </c>
      <c r="CR20" t="s">
        <v>1266</v>
      </c>
      <c r="CS20" t="s">
        <v>237</v>
      </c>
      <c r="CT20">
        <v>0.66655399999999987</v>
      </c>
      <c r="CW20" s="30" t="s">
        <v>923</v>
      </c>
      <c r="CX20" s="14">
        <f>[1]!FechaTR($I$1,CW20)</f>
        <v>45293</v>
      </c>
      <c r="CY20" s="16">
        <f t="shared" si="7"/>
        <v>45293</v>
      </c>
      <c r="CZ20" s="17">
        <f t="shared" si="17"/>
        <v>0.66655399999999987</v>
      </c>
      <c r="DH20" s="30"/>
      <c r="DI20" s="14">
        <f>[1]!FechaTR($I$1,DH20)</f>
        <v>0</v>
      </c>
      <c r="DJ20" s="16">
        <f t="shared" si="8"/>
        <v>0</v>
      </c>
      <c r="DK20" s="17">
        <f t="shared" si="19"/>
        <v>0</v>
      </c>
      <c r="DS20" s="30"/>
      <c r="DT20" s="14">
        <f>[1]!FechaTR($I$1,DS20)</f>
        <v>0</v>
      </c>
      <c r="DU20" s="16">
        <f t="shared" si="9"/>
        <v>0</v>
      </c>
      <c r="DV20" s="17">
        <f t="shared" si="18"/>
        <v>0</v>
      </c>
    </row>
    <row r="21" spans="1:126" x14ac:dyDescent="0.25">
      <c r="A21" s="11"/>
      <c r="B21" s="13" t="s">
        <v>1263</v>
      </c>
      <c r="C21" s="11">
        <v>0.58311400000000002</v>
      </c>
      <c r="D21" s="11">
        <f>+[1]!FechaTR($B$2,$A21)</f>
        <v>0</v>
      </c>
      <c r="E21" s="13" t="s">
        <v>1317</v>
      </c>
      <c r="F21" s="11">
        <f>+[1]!FechaTR($B$2,$A21)</f>
        <v>0</v>
      </c>
      <c r="G21" s="11"/>
      <c r="H21" s="13" t="s">
        <v>1369</v>
      </c>
      <c r="I21" s="11">
        <v>0.58146199999999992</v>
      </c>
      <c r="J21" s="11">
        <f>+[1]!FechaTR($B$2,$A21)</f>
        <v>0</v>
      </c>
      <c r="K21" s="13" t="s">
        <v>1263</v>
      </c>
      <c r="L21" s="11">
        <v>0.95840000000000003</v>
      </c>
      <c r="M21" s="11"/>
      <c r="N21" s="13"/>
      <c r="O21" s="11"/>
      <c r="R21" t="s">
        <v>1267</v>
      </c>
      <c r="S21" t="s">
        <v>234</v>
      </c>
      <c r="T21">
        <v>0.98296313700000004</v>
      </c>
      <c r="W21" s="30" t="s">
        <v>924</v>
      </c>
      <c r="X21" s="14">
        <f>[1]!FechaTR($I$1,W21)</f>
        <v>45384</v>
      </c>
      <c r="Y21" s="16">
        <f t="shared" si="0"/>
        <v>45384</v>
      </c>
      <c r="Z21" s="17">
        <f t="shared" si="10"/>
        <v>0.98296313700000004</v>
      </c>
      <c r="AC21" t="s">
        <v>1267</v>
      </c>
      <c r="AD21" t="s">
        <v>237</v>
      </c>
      <c r="AE21">
        <v>0.71323499999999995</v>
      </c>
      <c r="AH21" s="30" t="s">
        <v>924</v>
      </c>
      <c r="AI21" s="14">
        <f>[1]!FechaTR($I$1,AH21)</f>
        <v>45384</v>
      </c>
      <c r="AJ21" s="16">
        <f t="shared" si="1"/>
        <v>45384</v>
      </c>
      <c r="AK21" s="17">
        <f t="shared" si="11"/>
        <v>0.71323499999999995</v>
      </c>
      <c r="AN21" s="6"/>
      <c r="AO21" t="s">
        <v>1321</v>
      </c>
      <c r="AP21" t="s">
        <v>234</v>
      </c>
      <c r="AQ21">
        <v>0.98094612299999995</v>
      </c>
      <c r="AT21" s="30" t="s">
        <v>924</v>
      </c>
      <c r="AU21" s="14">
        <f>[1]!FechaTR($I$1,AT21)</f>
        <v>45384</v>
      </c>
      <c r="AV21" s="16">
        <f t="shared" si="2"/>
        <v>45384</v>
      </c>
      <c r="AW21" s="17">
        <f t="shared" si="12"/>
        <v>0.98094612299999995</v>
      </c>
      <c r="AZ21" t="s">
        <v>1321</v>
      </c>
      <c r="BA21" t="s">
        <v>237</v>
      </c>
      <c r="BB21">
        <v>0.64039299999999999</v>
      </c>
      <c r="BE21" s="30" t="s">
        <v>924</v>
      </c>
      <c r="BF21" s="14">
        <f>[1]!FechaTR($I$1,BE21)</f>
        <v>45384</v>
      </c>
      <c r="BG21" s="16">
        <f t="shared" si="3"/>
        <v>45384</v>
      </c>
      <c r="BH21" s="17">
        <f t="shared" si="13"/>
        <v>0.64039299999999999</v>
      </c>
      <c r="BK21" t="s">
        <v>1373</v>
      </c>
      <c r="BL21" t="s">
        <v>234</v>
      </c>
      <c r="BM21">
        <v>0.98295166300000003</v>
      </c>
      <c r="BP21" s="30" t="s">
        <v>924</v>
      </c>
      <c r="BQ21" s="14">
        <f>[1]!FechaTR($I$1,BP21)</f>
        <v>45384</v>
      </c>
      <c r="BR21" s="16">
        <f t="shared" si="4"/>
        <v>45384</v>
      </c>
      <c r="BS21" s="17">
        <f t="shared" si="14"/>
        <v>0.98295166300000003</v>
      </c>
      <c r="BV21" t="s">
        <v>1373</v>
      </c>
      <c r="BW21" t="s">
        <v>237</v>
      </c>
      <c r="BX21">
        <v>0.71296799999999994</v>
      </c>
      <c r="CA21" s="30" t="s">
        <v>924</v>
      </c>
      <c r="CB21" s="14">
        <f>[1]!FechaTR($I$1,CA21)</f>
        <v>45384</v>
      </c>
      <c r="CC21" s="16">
        <f t="shared" si="5"/>
        <v>45384</v>
      </c>
      <c r="CD21" s="17">
        <f t="shared" si="15"/>
        <v>0.71296799999999994</v>
      </c>
      <c r="CG21" t="s">
        <v>1267</v>
      </c>
      <c r="CH21" t="s">
        <v>234</v>
      </c>
      <c r="CI21">
        <v>0.97880953600000009</v>
      </c>
      <c r="CL21" s="30" t="s">
        <v>924</v>
      </c>
      <c r="CM21" s="14">
        <f>[1]!FechaTR($I$1,CL21)</f>
        <v>45384</v>
      </c>
      <c r="CN21" s="16">
        <f t="shared" si="6"/>
        <v>45384</v>
      </c>
      <c r="CO21" s="17">
        <f t="shared" si="16"/>
        <v>0.97880953600000009</v>
      </c>
      <c r="CR21" t="s">
        <v>1267</v>
      </c>
      <c r="CS21" t="s">
        <v>237</v>
      </c>
      <c r="CT21">
        <v>0.71323499999999995</v>
      </c>
      <c r="CW21" s="30" t="s">
        <v>924</v>
      </c>
      <c r="CX21" s="14">
        <f>[1]!FechaTR($I$1,CW21)</f>
        <v>45384</v>
      </c>
      <c r="CY21" s="16">
        <f t="shared" si="7"/>
        <v>45384</v>
      </c>
      <c r="CZ21" s="17">
        <f t="shared" si="17"/>
        <v>0.71323499999999995</v>
      </c>
      <c r="DH21" s="30"/>
      <c r="DI21" s="14">
        <f>[1]!FechaTR($I$1,DH21)</f>
        <v>0</v>
      </c>
      <c r="DJ21" s="16">
        <f t="shared" si="8"/>
        <v>0</v>
      </c>
      <c r="DK21" s="17">
        <f t="shared" si="19"/>
        <v>0</v>
      </c>
      <c r="DS21" s="30"/>
      <c r="DT21" s="14">
        <f>[1]!FechaTR($I$1,DS21)</f>
        <v>0</v>
      </c>
      <c r="DU21" s="16">
        <f t="shared" si="9"/>
        <v>0</v>
      </c>
      <c r="DV21" s="17">
        <f t="shared" si="18"/>
        <v>0</v>
      </c>
    </row>
    <row r="22" spans="1:126" x14ac:dyDescent="0.25">
      <c r="A22" s="11"/>
      <c r="B22" s="13" t="s">
        <v>1264</v>
      </c>
      <c r="C22" s="11">
        <v>0.60064600000000001</v>
      </c>
      <c r="D22" s="11">
        <f>+[1]!FechaTR($B$2,$A22)</f>
        <v>0</v>
      </c>
      <c r="E22" s="13" t="s">
        <v>1318</v>
      </c>
      <c r="F22" s="11">
        <f>+[1]!FechaTR($B$2,$A22)</f>
        <v>0</v>
      </c>
      <c r="G22" s="11"/>
      <c r="H22" s="13" t="s">
        <v>1370</v>
      </c>
      <c r="I22" s="11">
        <v>0.61303999999999992</v>
      </c>
      <c r="J22" s="11">
        <f>+[1]!FechaTR($B$2,$A22)</f>
        <v>0</v>
      </c>
      <c r="K22" s="13" t="s">
        <v>1264</v>
      </c>
      <c r="L22" s="11">
        <v>1.0668</v>
      </c>
      <c r="M22" s="11"/>
      <c r="N22" s="13"/>
      <c r="O22" s="11"/>
      <c r="R22" t="s">
        <v>1268</v>
      </c>
      <c r="S22" t="s">
        <v>234</v>
      </c>
      <c r="T22">
        <v>0.98063158100000003</v>
      </c>
      <c r="W22" s="30" t="s">
        <v>925</v>
      </c>
      <c r="X22" s="14">
        <f>[1]!FechaTR($I$1,W22)</f>
        <v>45475</v>
      </c>
      <c r="Y22" s="16">
        <f t="shared" si="0"/>
        <v>45475</v>
      </c>
      <c r="Z22" s="17">
        <f t="shared" si="10"/>
        <v>0.98063158100000003</v>
      </c>
      <c r="AC22" t="s">
        <v>1268</v>
      </c>
      <c r="AD22" t="s">
        <v>237</v>
      </c>
      <c r="AE22">
        <v>0.75259299999999996</v>
      </c>
      <c r="AH22" s="30" t="s">
        <v>925</v>
      </c>
      <c r="AI22" s="14">
        <f>[1]!FechaTR($I$1,AH22)</f>
        <v>45475</v>
      </c>
      <c r="AJ22" s="16">
        <f t="shared" si="1"/>
        <v>45475</v>
      </c>
      <c r="AK22" s="17">
        <f t="shared" si="11"/>
        <v>0.75259299999999996</v>
      </c>
      <c r="AN22" s="6"/>
      <c r="AO22" t="s">
        <v>1322</v>
      </c>
      <c r="AP22" t="s">
        <v>234</v>
      </c>
      <c r="AQ22">
        <v>0.97819838599999998</v>
      </c>
      <c r="AT22" s="30" t="s">
        <v>925</v>
      </c>
      <c r="AU22" s="14">
        <f>[1]!FechaTR($I$1,AT22)</f>
        <v>45475</v>
      </c>
      <c r="AV22" s="16">
        <f t="shared" si="2"/>
        <v>45475</v>
      </c>
      <c r="AW22" s="17">
        <f t="shared" si="12"/>
        <v>0.97819838599999998</v>
      </c>
      <c r="AZ22" t="s">
        <v>1322</v>
      </c>
      <c r="BA22" t="s">
        <v>237</v>
      </c>
      <c r="BB22">
        <v>0.67839299999999991</v>
      </c>
      <c r="BE22" s="30" t="s">
        <v>925</v>
      </c>
      <c r="BF22" s="14">
        <f>[1]!FechaTR($I$1,BE22)</f>
        <v>45475</v>
      </c>
      <c r="BG22" s="16">
        <f t="shared" si="3"/>
        <v>45475</v>
      </c>
      <c r="BH22" s="17">
        <f t="shared" si="13"/>
        <v>0.67839299999999991</v>
      </c>
      <c r="BK22" t="s">
        <v>1374</v>
      </c>
      <c r="BL22" t="s">
        <v>234</v>
      </c>
      <c r="BM22">
        <v>0.980786622</v>
      </c>
      <c r="BP22" s="30" t="s">
        <v>925</v>
      </c>
      <c r="BQ22" s="14">
        <f>[1]!FechaTR($I$1,BP22)</f>
        <v>45475</v>
      </c>
      <c r="BR22" s="16">
        <f t="shared" si="4"/>
        <v>45475</v>
      </c>
      <c r="BS22" s="17">
        <f t="shared" si="14"/>
        <v>0.980786622</v>
      </c>
      <c r="BV22" t="s">
        <v>1374</v>
      </c>
      <c r="BW22" t="s">
        <v>237</v>
      </c>
      <c r="BX22">
        <v>0.74756099999999992</v>
      </c>
      <c r="CA22" s="30" t="s">
        <v>925</v>
      </c>
      <c r="CB22" s="14">
        <f>[1]!FechaTR($I$1,CA22)</f>
        <v>45475</v>
      </c>
      <c r="CC22" s="16">
        <f t="shared" si="5"/>
        <v>45475</v>
      </c>
      <c r="CD22" s="17">
        <f t="shared" si="15"/>
        <v>0.74756099999999992</v>
      </c>
      <c r="CG22" t="s">
        <v>1268</v>
      </c>
      <c r="CH22" t="s">
        <v>234</v>
      </c>
      <c r="CI22">
        <v>0.97585163600000013</v>
      </c>
      <c r="CL22" s="30" t="s">
        <v>925</v>
      </c>
      <c r="CM22" s="14">
        <f>[1]!FechaTR($I$1,CL22)</f>
        <v>45475</v>
      </c>
      <c r="CN22" s="16">
        <f t="shared" si="6"/>
        <v>45475</v>
      </c>
      <c r="CO22" s="17">
        <f t="shared" si="16"/>
        <v>0.97585163600000013</v>
      </c>
      <c r="CR22" t="s">
        <v>1268</v>
      </c>
      <c r="CS22" t="s">
        <v>237</v>
      </c>
      <c r="CT22">
        <v>0.75259299999999996</v>
      </c>
      <c r="CW22" s="30" t="s">
        <v>925</v>
      </c>
      <c r="CX22" s="14">
        <f>[1]!FechaTR($I$1,CW22)</f>
        <v>45475</v>
      </c>
      <c r="CY22" s="16">
        <f t="shared" si="7"/>
        <v>45475</v>
      </c>
      <c r="CZ22" s="17">
        <f t="shared" si="17"/>
        <v>0.75259299999999996</v>
      </c>
      <c r="DH22" s="30"/>
      <c r="DI22" s="14">
        <f>[1]!FechaTR($I$1,DH22)</f>
        <v>0</v>
      </c>
      <c r="DJ22" s="16">
        <f t="shared" si="8"/>
        <v>0</v>
      </c>
      <c r="DK22" s="17">
        <f t="shared" si="19"/>
        <v>0</v>
      </c>
      <c r="DS22" s="30"/>
      <c r="DT22" s="14">
        <f>[1]!FechaTR($I$1,DS22)</f>
        <v>0</v>
      </c>
      <c r="DU22" s="16">
        <f t="shared" si="9"/>
        <v>0</v>
      </c>
      <c r="DV22" s="17">
        <f t="shared" si="18"/>
        <v>0</v>
      </c>
    </row>
    <row r="23" spans="1:126" x14ac:dyDescent="0.25">
      <c r="A23" s="11"/>
      <c r="B23" s="13" t="s">
        <v>1265</v>
      </c>
      <c r="C23" s="11">
        <v>0.63376999999999994</v>
      </c>
      <c r="D23" s="11">
        <f>+[1]!FechaTR($B$2,$A23)</f>
        <v>0</v>
      </c>
      <c r="E23" s="13" t="s">
        <v>1319</v>
      </c>
      <c r="F23" s="11">
        <f>+[1]!FechaTR($B$2,$A23)</f>
        <v>0</v>
      </c>
      <c r="G23" s="11"/>
      <c r="H23" s="13" t="s">
        <v>1371</v>
      </c>
      <c r="I23" s="11">
        <v>0.64556499999999994</v>
      </c>
      <c r="J23" s="11">
        <f>+[1]!FechaTR($B$2,$A23)</f>
        <v>0</v>
      </c>
      <c r="K23" s="13" t="s">
        <v>1265</v>
      </c>
      <c r="L23" s="11">
        <v>1.1646000000000001</v>
      </c>
      <c r="M23" s="11"/>
      <c r="N23" s="13"/>
      <c r="O23" s="11"/>
      <c r="R23" t="s">
        <v>1269</v>
      </c>
      <c r="S23" t="s">
        <v>234</v>
      </c>
      <c r="T23">
        <v>0.97835402599999999</v>
      </c>
      <c r="W23" s="30" t="s">
        <v>926</v>
      </c>
      <c r="X23" s="14">
        <f>[1]!FechaTR($I$1,W23)</f>
        <v>45567</v>
      </c>
      <c r="Y23" s="16">
        <f t="shared" si="0"/>
        <v>45567</v>
      </c>
      <c r="Z23" s="17">
        <f t="shared" si="10"/>
        <v>0.97835402599999999</v>
      </c>
      <c r="AC23" t="s">
        <v>1269</v>
      </c>
      <c r="AD23" t="s">
        <v>237</v>
      </c>
      <c r="AE23">
        <v>0.78550299999999984</v>
      </c>
      <c r="AH23" s="30" t="s">
        <v>926</v>
      </c>
      <c r="AI23" s="14">
        <f>[1]!FechaTR($I$1,AH23)</f>
        <v>45567</v>
      </c>
      <c r="AJ23" s="16">
        <f t="shared" si="1"/>
        <v>45567</v>
      </c>
      <c r="AK23" s="17">
        <f t="shared" si="11"/>
        <v>0.78550299999999984</v>
      </c>
      <c r="AN23" s="6"/>
      <c r="AO23" t="s">
        <v>1323</v>
      </c>
      <c r="AP23" t="s">
        <v>234</v>
      </c>
      <c r="AQ23">
        <v>0.97533845399999997</v>
      </c>
      <c r="AT23" s="30" t="s">
        <v>926</v>
      </c>
      <c r="AU23" s="14">
        <f>[1]!FechaTR($I$1,AT23)</f>
        <v>45567</v>
      </c>
      <c r="AV23" s="16">
        <f t="shared" si="2"/>
        <v>45567</v>
      </c>
      <c r="AW23" s="17">
        <f t="shared" si="12"/>
        <v>0.97533845399999997</v>
      </c>
      <c r="AZ23" t="s">
        <v>1323</v>
      </c>
      <c r="BA23" t="s">
        <v>237</v>
      </c>
      <c r="BB23">
        <v>0.71403699999999992</v>
      </c>
      <c r="BE23" s="30" t="s">
        <v>926</v>
      </c>
      <c r="BF23" s="14">
        <f>[1]!FechaTR($I$1,BE23)</f>
        <v>45567</v>
      </c>
      <c r="BG23" s="16">
        <f t="shared" si="3"/>
        <v>45567</v>
      </c>
      <c r="BH23" s="17">
        <f t="shared" si="13"/>
        <v>0.71403699999999992</v>
      </c>
      <c r="BK23" t="s">
        <v>1375</v>
      </c>
      <c r="BL23" t="s">
        <v>234</v>
      </c>
      <c r="BM23">
        <v>0.97851404200000003</v>
      </c>
      <c r="BP23" s="30" t="s">
        <v>926</v>
      </c>
      <c r="BQ23" s="14">
        <f>[1]!FechaTR($I$1,BP23)</f>
        <v>45567</v>
      </c>
      <c r="BR23" s="16">
        <f t="shared" si="4"/>
        <v>45567</v>
      </c>
      <c r="BS23" s="17">
        <f t="shared" si="14"/>
        <v>0.97851404200000003</v>
      </c>
      <c r="BV23" t="s">
        <v>1375</v>
      </c>
      <c r="BW23" t="s">
        <v>237</v>
      </c>
      <c r="BX23">
        <v>0.78064699999999998</v>
      </c>
      <c r="CA23" s="30" t="s">
        <v>926</v>
      </c>
      <c r="CB23" s="14">
        <f>[1]!FechaTR($I$1,CA23)</f>
        <v>45567</v>
      </c>
      <c r="CC23" s="16">
        <f t="shared" si="5"/>
        <v>45567</v>
      </c>
      <c r="CD23" s="17">
        <f t="shared" si="15"/>
        <v>0.78064699999999998</v>
      </c>
      <c r="CG23" t="s">
        <v>1269</v>
      </c>
      <c r="CH23" t="s">
        <v>234</v>
      </c>
      <c r="CI23">
        <v>0.97291336999999989</v>
      </c>
      <c r="CL23" s="30" t="s">
        <v>926</v>
      </c>
      <c r="CM23" s="14">
        <f>[1]!FechaTR($I$1,CL23)</f>
        <v>45567</v>
      </c>
      <c r="CN23" s="16">
        <f t="shared" si="6"/>
        <v>45567</v>
      </c>
      <c r="CO23" s="17">
        <f t="shared" si="16"/>
        <v>0.97291336999999989</v>
      </c>
      <c r="CR23" t="s">
        <v>1269</v>
      </c>
      <c r="CS23" t="s">
        <v>237</v>
      </c>
      <c r="CT23">
        <v>0.78550299999999984</v>
      </c>
      <c r="CW23" s="30" t="s">
        <v>926</v>
      </c>
      <c r="CX23" s="14">
        <f>[1]!FechaTR($I$1,CW23)</f>
        <v>45567</v>
      </c>
      <c r="CY23" s="16">
        <f t="shared" si="7"/>
        <v>45567</v>
      </c>
      <c r="CZ23" s="17">
        <f t="shared" si="17"/>
        <v>0.78550299999999984</v>
      </c>
      <c r="DH23" s="30"/>
      <c r="DI23" s="14">
        <f>[1]!FechaTR($I$1,DH23)</f>
        <v>0</v>
      </c>
      <c r="DJ23" s="16">
        <f t="shared" si="8"/>
        <v>0</v>
      </c>
      <c r="DK23" s="17">
        <f t="shared" si="19"/>
        <v>0</v>
      </c>
      <c r="DS23" s="30"/>
      <c r="DT23" s="14">
        <f>[1]!FechaTR($I$1,DS23)</f>
        <v>0</v>
      </c>
      <c r="DU23" s="16">
        <f t="shared" si="9"/>
        <v>0</v>
      </c>
      <c r="DV23" s="17">
        <f t="shared" si="18"/>
        <v>0</v>
      </c>
    </row>
    <row r="24" spans="1:126" x14ac:dyDescent="0.25">
      <c r="A24" s="11"/>
      <c r="B24" s="13" t="s">
        <v>1266</v>
      </c>
      <c r="C24" s="11">
        <v>0.67376999999999998</v>
      </c>
      <c r="D24" s="11">
        <f>+[1]!FechaTR($B$2,$A24)</f>
        <v>0</v>
      </c>
      <c r="E24" s="13" t="s">
        <v>1320</v>
      </c>
      <c r="F24" s="11">
        <f>+[1]!FechaTR($B$2,$A24)</f>
        <v>0</v>
      </c>
      <c r="G24" s="11"/>
      <c r="H24" s="13" t="s">
        <v>1372</v>
      </c>
      <c r="I24" s="11">
        <v>0.67901199999999995</v>
      </c>
      <c r="J24" s="11">
        <f>+[1]!FechaTR($B$2,$A24)</f>
        <v>0</v>
      </c>
      <c r="K24" s="13" t="s">
        <v>1266</v>
      </c>
      <c r="L24" s="11">
        <v>1.2591000000000001</v>
      </c>
      <c r="M24" s="11"/>
      <c r="N24" s="13"/>
      <c r="O24" s="11"/>
      <c r="R24" t="s">
        <v>1270</v>
      </c>
      <c r="S24" t="s">
        <v>234</v>
      </c>
      <c r="T24">
        <v>0.97605825300000004</v>
      </c>
      <c r="W24" s="30" t="s">
        <v>927</v>
      </c>
      <c r="X24" s="14">
        <f>[1]!FechaTR($I$1,W24)</f>
        <v>45659</v>
      </c>
      <c r="Y24" s="16">
        <f t="shared" si="0"/>
        <v>45659</v>
      </c>
      <c r="Z24" s="17">
        <f t="shared" si="10"/>
        <v>0.97605825300000004</v>
      </c>
      <c r="AC24" t="s">
        <v>1270</v>
      </c>
      <c r="AD24" t="s">
        <v>237</v>
      </c>
      <c r="AE24">
        <v>0.81625300000000001</v>
      </c>
      <c r="AH24" s="30" t="s">
        <v>927</v>
      </c>
      <c r="AI24" s="14">
        <f>[1]!FechaTR($I$1,AH24)</f>
        <v>45659</v>
      </c>
      <c r="AJ24" s="16">
        <f t="shared" si="1"/>
        <v>45659</v>
      </c>
      <c r="AK24" s="17">
        <f t="shared" si="11"/>
        <v>0.81625300000000001</v>
      </c>
      <c r="AN24" s="6"/>
      <c r="AO24" t="s">
        <v>1324</v>
      </c>
      <c r="AP24" t="s">
        <v>234</v>
      </c>
      <c r="AQ24">
        <v>0.97227032099999988</v>
      </c>
      <c r="AT24" s="30" t="s">
        <v>927</v>
      </c>
      <c r="AU24" s="14">
        <f>[1]!FechaTR($I$1,AT24)</f>
        <v>45659</v>
      </c>
      <c r="AV24" s="16">
        <f t="shared" si="2"/>
        <v>45659</v>
      </c>
      <c r="AW24" s="17">
        <f t="shared" si="12"/>
        <v>0.97227032099999988</v>
      </c>
      <c r="AZ24" t="s">
        <v>1324</v>
      </c>
      <c r="BA24" t="s">
        <v>237</v>
      </c>
      <c r="BB24">
        <v>0.74928899999999998</v>
      </c>
      <c r="BE24" s="30" t="s">
        <v>927</v>
      </c>
      <c r="BF24" s="14">
        <f>[1]!FechaTR($I$1,BE24)</f>
        <v>45659</v>
      </c>
      <c r="BG24" s="16">
        <f t="shared" si="3"/>
        <v>45659</v>
      </c>
      <c r="BH24" s="17">
        <f t="shared" si="13"/>
        <v>0.74928899999999998</v>
      </c>
      <c r="BK24" t="s">
        <v>1376</v>
      </c>
      <c r="BL24" t="s">
        <v>234</v>
      </c>
      <c r="BM24">
        <v>0.97613665299999997</v>
      </c>
      <c r="BP24" s="30" t="s">
        <v>927</v>
      </c>
      <c r="BQ24" s="14">
        <f>[1]!FechaTR($I$1,BP24)</f>
        <v>45659</v>
      </c>
      <c r="BR24" s="16">
        <f t="shared" si="4"/>
        <v>45659</v>
      </c>
      <c r="BS24" s="17">
        <f t="shared" si="14"/>
        <v>0.97613665299999997</v>
      </c>
      <c r="BV24" t="s">
        <v>1376</v>
      </c>
      <c r="BW24" t="s">
        <v>237</v>
      </c>
      <c r="BX24">
        <v>0.81380900000000012</v>
      </c>
      <c r="CA24" s="30" t="s">
        <v>927</v>
      </c>
      <c r="CB24" s="14">
        <f>[1]!FechaTR($I$1,CA24)</f>
        <v>45659</v>
      </c>
      <c r="CC24" s="16">
        <f t="shared" si="5"/>
        <v>45659</v>
      </c>
      <c r="CD24" s="17">
        <f t="shared" si="15"/>
        <v>0.81380900000000012</v>
      </c>
      <c r="CG24" t="s">
        <v>1270</v>
      </c>
      <c r="CH24" t="s">
        <v>234</v>
      </c>
      <c r="CI24">
        <v>0.96983975</v>
      </c>
      <c r="CL24" s="30" t="s">
        <v>927</v>
      </c>
      <c r="CM24" s="14">
        <f>[1]!FechaTR($I$1,CL24)</f>
        <v>45659</v>
      </c>
      <c r="CN24" s="16">
        <f t="shared" si="6"/>
        <v>45659</v>
      </c>
      <c r="CO24" s="17">
        <f t="shared" si="16"/>
        <v>0.96983975</v>
      </c>
      <c r="CR24" t="s">
        <v>1270</v>
      </c>
      <c r="CS24" t="s">
        <v>237</v>
      </c>
      <c r="CT24">
        <v>0.81625300000000001</v>
      </c>
      <c r="CW24" s="30" t="s">
        <v>927</v>
      </c>
      <c r="CX24" s="14">
        <f>[1]!FechaTR($I$1,CW24)</f>
        <v>45659</v>
      </c>
      <c r="CY24" s="16">
        <f t="shared" si="7"/>
        <v>45659</v>
      </c>
      <c r="CZ24" s="17">
        <f t="shared" si="17"/>
        <v>0.81625300000000001</v>
      </c>
      <c r="DH24" s="30"/>
      <c r="DI24" s="14">
        <f>[1]!FechaTR($I$1,DH24)</f>
        <v>0</v>
      </c>
      <c r="DJ24" s="16">
        <f t="shared" si="8"/>
        <v>0</v>
      </c>
      <c r="DK24" s="17">
        <f t="shared" si="19"/>
        <v>0</v>
      </c>
      <c r="DS24" s="30"/>
      <c r="DT24" s="14">
        <f>[1]!FechaTR($I$1,DS24)</f>
        <v>0</v>
      </c>
      <c r="DU24" s="16">
        <f t="shared" si="9"/>
        <v>0</v>
      </c>
      <c r="DV24" s="17">
        <f t="shared" si="18"/>
        <v>0</v>
      </c>
    </row>
    <row r="25" spans="1:126" x14ac:dyDescent="0.25">
      <c r="A25" s="11"/>
      <c r="B25" s="13" t="s">
        <v>1267</v>
      </c>
      <c r="C25" s="11">
        <v>0.71405399999999997</v>
      </c>
      <c r="D25" s="11">
        <f>+[1]!FechaTR($B$2,$A25)</f>
        <v>0</v>
      </c>
      <c r="E25" s="13" t="s">
        <v>1321</v>
      </c>
      <c r="F25" s="11">
        <f>+[1]!FechaTR($B$2,$A25)</f>
        <v>0</v>
      </c>
      <c r="G25" s="11"/>
      <c r="H25" s="13" t="s">
        <v>1373</v>
      </c>
      <c r="I25" s="11">
        <v>0.71301700000000001</v>
      </c>
      <c r="J25" s="11">
        <f>+[1]!FechaTR($B$2,$A25)</f>
        <v>0</v>
      </c>
      <c r="K25" s="13" t="s">
        <v>1267</v>
      </c>
      <c r="L25" s="11">
        <v>1.3498000000000001</v>
      </c>
      <c r="M25" s="11"/>
      <c r="N25" s="13"/>
      <c r="O25" s="11"/>
      <c r="R25" t="s">
        <v>1271</v>
      </c>
      <c r="S25" t="s">
        <v>234</v>
      </c>
      <c r="T25">
        <v>0.97367204799999996</v>
      </c>
      <c r="W25" s="30" t="s">
        <v>928</v>
      </c>
      <c r="X25" s="14">
        <f>[1]!FechaTR($I$1,W25)</f>
        <v>45749</v>
      </c>
      <c r="Y25" s="16">
        <f t="shared" si="0"/>
        <v>45749</v>
      </c>
      <c r="Z25" s="17">
        <f t="shared" si="10"/>
        <v>0.97367204799999996</v>
      </c>
      <c r="AC25" t="s">
        <v>1271</v>
      </c>
      <c r="AD25" t="s">
        <v>237</v>
      </c>
      <c r="AE25">
        <v>0.84497500000000014</v>
      </c>
      <c r="AH25" s="30" t="s">
        <v>928</v>
      </c>
      <c r="AI25" s="14">
        <f>[1]!FechaTR($I$1,AH25)</f>
        <v>45749</v>
      </c>
      <c r="AJ25" s="16">
        <f t="shared" si="1"/>
        <v>45749</v>
      </c>
      <c r="AK25" s="17">
        <f t="shared" si="11"/>
        <v>0.84497500000000014</v>
      </c>
      <c r="AN25" s="6"/>
      <c r="AO25" t="s">
        <v>1325</v>
      </c>
      <c r="AP25" t="s">
        <v>234</v>
      </c>
      <c r="AQ25">
        <v>0.96919358899999986</v>
      </c>
      <c r="AT25" s="30" t="s">
        <v>928</v>
      </c>
      <c r="AU25" s="14">
        <f>[1]!FechaTR($I$1,AT25)</f>
        <v>45749</v>
      </c>
      <c r="AV25" s="16">
        <f t="shared" si="2"/>
        <v>45749</v>
      </c>
      <c r="AW25" s="17">
        <f t="shared" si="12"/>
        <v>0.96919358899999986</v>
      </c>
      <c r="AZ25" t="s">
        <v>1325</v>
      </c>
      <c r="BA25" t="s">
        <v>237</v>
      </c>
      <c r="BB25">
        <v>0.78212199999999987</v>
      </c>
      <c r="BE25" s="30" t="s">
        <v>928</v>
      </c>
      <c r="BF25" s="14">
        <f>[1]!FechaTR($I$1,BE25)</f>
        <v>45749</v>
      </c>
      <c r="BG25" s="16">
        <f t="shared" si="3"/>
        <v>45749</v>
      </c>
      <c r="BH25" s="17">
        <f t="shared" si="13"/>
        <v>0.78212199999999987</v>
      </c>
      <c r="BK25" t="s">
        <v>1377</v>
      </c>
      <c r="BL25" t="s">
        <v>234</v>
      </c>
      <c r="BM25">
        <v>0.97365718599999995</v>
      </c>
      <c r="BP25" s="30" t="s">
        <v>928</v>
      </c>
      <c r="BQ25" s="14">
        <f>[1]!FechaTR($I$1,BP25)</f>
        <v>45749</v>
      </c>
      <c r="BR25" s="16">
        <f t="shared" si="4"/>
        <v>45749</v>
      </c>
      <c r="BS25" s="17">
        <f t="shared" si="14"/>
        <v>0.97365718599999995</v>
      </c>
      <c r="BV25" t="s">
        <v>1377</v>
      </c>
      <c r="BW25" t="s">
        <v>237</v>
      </c>
      <c r="BX25">
        <v>0.84486000000000006</v>
      </c>
      <c r="CA25" s="30" t="s">
        <v>928</v>
      </c>
      <c r="CB25" s="14">
        <f>[1]!FechaTR($I$1,CA25)</f>
        <v>45749</v>
      </c>
      <c r="CC25" s="16">
        <f t="shared" si="5"/>
        <v>45749</v>
      </c>
      <c r="CD25" s="17">
        <f t="shared" si="15"/>
        <v>0.84486000000000006</v>
      </c>
      <c r="CG25" t="s">
        <v>1271</v>
      </c>
      <c r="CH25" t="s">
        <v>234</v>
      </c>
      <c r="CI25">
        <v>0.96676974599999999</v>
      </c>
      <c r="CL25" s="30" t="s">
        <v>928</v>
      </c>
      <c r="CM25" s="14">
        <f>[1]!FechaTR($I$1,CL25)</f>
        <v>45749</v>
      </c>
      <c r="CN25" s="16">
        <f t="shared" si="6"/>
        <v>45749</v>
      </c>
      <c r="CO25" s="17">
        <f t="shared" si="16"/>
        <v>0.96676974599999999</v>
      </c>
      <c r="CR25" t="s">
        <v>1271</v>
      </c>
      <c r="CS25" t="s">
        <v>237</v>
      </c>
      <c r="CT25">
        <v>0.84497500000000014</v>
      </c>
      <c r="CW25" s="30" t="s">
        <v>928</v>
      </c>
      <c r="CX25" s="14">
        <f>[1]!FechaTR($I$1,CW25)</f>
        <v>45749</v>
      </c>
      <c r="CY25" s="16">
        <f t="shared" si="7"/>
        <v>45749</v>
      </c>
      <c r="CZ25" s="17">
        <f t="shared" si="17"/>
        <v>0.84497500000000014</v>
      </c>
      <c r="DH25" s="30"/>
      <c r="DI25" s="14">
        <f>[1]!FechaTR($I$1,DH25)</f>
        <v>0</v>
      </c>
      <c r="DJ25" s="16">
        <f t="shared" si="8"/>
        <v>0</v>
      </c>
      <c r="DK25" s="17">
        <f t="shared" si="19"/>
        <v>0</v>
      </c>
      <c r="DS25" s="30"/>
      <c r="DT25" s="14">
        <f>[1]!FechaTR($I$1,DS25)</f>
        <v>0</v>
      </c>
      <c r="DU25" s="16">
        <f t="shared" si="9"/>
        <v>0</v>
      </c>
      <c r="DV25" s="17">
        <f t="shared" si="18"/>
        <v>0</v>
      </c>
    </row>
    <row r="26" spans="1:126" x14ac:dyDescent="0.25">
      <c r="A26" s="11"/>
      <c r="B26" s="13" t="s">
        <v>1268</v>
      </c>
      <c r="C26" s="11">
        <v>0.75124499999999994</v>
      </c>
      <c r="D26" s="11">
        <f>+[1]!FechaTR($B$2,$A26)</f>
        <v>0</v>
      </c>
      <c r="E26" s="13" t="s">
        <v>1322</v>
      </c>
      <c r="F26" s="11">
        <f>+[1]!FechaTR($B$2,$A26)</f>
        <v>0</v>
      </c>
      <c r="G26" s="11"/>
      <c r="H26" s="13" t="s">
        <v>1374</v>
      </c>
      <c r="I26" s="11">
        <v>0.74766699999999997</v>
      </c>
      <c r="J26" s="11">
        <f>+[1]!FechaTR($B$2,$A26)</f>
        <v>0</v>
      </c>
      <c r="K26" s="13" t="s">
        <v>1268</v>
      </c>
      <c r="L26" s="11">
        <v>1.4389000000000001</v>
      </c>
      <c r="M26" s="11"/>
      <c r="N26" s="13"/>
      <c r="O26" s="11"/>
      <c r="R26" t="s">
        <v>1272</v>
      </c>
      <c r="S26" t="s">
        <v>234</v>
      </c>
      <c r="T26">
        <v>0.97114008100000004</v>
      </c>
      <c r="W26" s="30" t="s">
        <v>929</v>
      </c>
      <c r="X26" s="14">
        <f>[1]!FechaTR($I$1,W26)</f>
        <v>45840</v>
      </c>
      <c r="Y26" s="16">
        <f t="shared" si="0"/>
        <v>45840</v>
      </c>
      <c r="Z26" s="17">
        <f t="shared" si="10"/>
        <v>0.97114008100000004</v>
      </c>
      <c r="AC26" t="s">
        <v>1272</v>
      </c>
      <c r="AD26" t="s">
        <v>237</v>
      </c>
      <c r="AE26">
        <v>0.87387300000000012</v>
      </c>
      <c r="AH26" s="30" t="s">
        <v>929</v>
      </c>
      <c r="AI26" s="14">
        <f>[1]!FechaTR($I$1,AH26)</f>
        <v>45840</v>
      </c>
      <c r="AJ26" s="16">
        <f t="shared" si="1"/>
        <v>45840</v>
      </c>
      <c r="AK26" s="17">
        <f t="shared" si="11"/>
        <v>0.87387300000000012</v>
      </c>
      <c r="AN26" s="6"/>
      <c r="AO26" t="s">
        <v>1326</v>
      </c>
      <c r="AP26" t="s">
        <v>234</v>
      </c>
      <c r="AQ26">
        <v>0.9660177969999999</v>
      </c>
      <c r="AT26" s="30" t="s">
        <v>929</v>
      </c>
      <c r="AU26" s="14">
        <f>[1]!FechaTR($I$1,AT26)</f>
        <v>45840</v>
      </c>
      <c r="AV26" s="16">
        <f t="shared" si="2"/>
        <v>45840</v>
      </c>
      <c r="AW26" s="17">
        <f t="shared" si="12"/>
        <v>0.9660177969999999</v>
      </c>
      <c r="AZ26" t="s">
        <v>1326</v>
      </c>
      <c r="BA26" t="s">
        <v>237</v>
      </c>
      <c r="BB26">
        <v>0.81377200000000005</v>
      </c>
      <c r="BE26" s="30" t="s">
        <v>929</v>
      </c>
      <c r="BF26" s="14">
        <f>[1]!FechaTR($I$1,BE26)</f>
        <v>45840</v>
      </c>
      <c r="BG26" s="16">
        <f t="shared" si="3"/>
        <v>45840</v>
      </c>
      <c r="BH26" s="17">
        <f t="shared" si="13"/>
        <v>0.81377200000000005</v>
      </c>
      <c r="BK26" t="s">
        <v>1378</v>
      </c>
      <c r="BL26" t="s">
        <v>234</v>
      </c>
      <c r="BM26">
        <v>0.97107943399999996</v>
      </c>
      <c r="BP26" s="30" t="s">
        <v>929</v>
      </c>
      <c r="BQ26" s="14">
        <f>[1]!FechaTR($I$1,BP26)</f>
        <v>45840</v>
      </c>
      <c r="BR26" s="16">
        <f t="shared" si="4"/>
        <v>45840</v>
      </c>
      <c r="BS26" s="17">
        <f t="shared" si="14"/>
        <v>0.97107943399999996</v>
      </c>
      <c r="BV26" t="s">
        <v>1378</v>
      </c>
      <c r="BW26" t="s">
        <v>237</v>
      </c>
      <c r="BX26">
        <v>0.87477500000000019</v>
      </c>
      <c r="CA26" s="30" t="s">
        <v>929</v>
      </c>
      <c r="CB26" s="14">
        <f>[1]!FechaTR($I$1,CA26)</f>
        <v>45840</v>
      </c>
      <c r="CC26" s="16">
        <f t="shared" si="5"/>
        <v>45840</v>
      </c>
      <c r="CD26" s="17">
        <f t="shared" si="15"/>
        <v>0.87477500000000019</v>
      </c>
      <c r="CG26" t="s">
        <v>1272</v>
      </c>
      <c r="CH26" t="s">
        <v>234</v>
      </c>
      <c r="CI26">
        <v>0.9635649959999999</v>
      </c>
      <c r="CL26" s="30" t="s">
        <v>929</v>
      </c>
      <c r="CM26" s="14">
        <f>[1]!FechaTR($I$1,CL26)</f>
        <v>45840</v>
      </c>
      <c r="CN26" s="16">
        <f t="shared" si="6"/>
        <v>45840</v>
      </c>
      <c r="CO26" s="17">
        <f t="shared" si="16"/>
        <v>0.9635649959999999</v>
      </c>
      <c r="CR26" t="s">
        <v>1272</v>
      </c>
      <c r="CS26" t="s">
        <v>237</v>
      </c>
      <c r="CT26">
        <v>0.87387300000000012</v>
      </c>
      <c r="CW26" s="30" t="s">
        <v>929</v>
      </c>
      <c r="CX26" s="14">
        <f>[1]!FechaTR($I$1,CW26)</f>
        <v>45840</v>
      </c>
      <c r="CY26" s="16">
        <f t="shared" si="7"/>
        <v>45840</v>
      </c>
      <c r="CZ26" s="17">
        <f t="shared" si="17"/>
        <v>0.87387300000000012</v>
      </c>
      <c r="DH26" s="30"/>
      <c r="DI26" s="14">
        <f>[1]!FechaTR($I$1,DH26)</f>
        <v>0</v>
      </c>
      <c r="DJ26" s="16">
        <f t="shared" si="8"/>
        <v>0</v>
      </c>
      <c r="DK26" s="17">
        <f t="shared" si="19"/>
        <v>0</v>
      </c>
      <c r="DS26" s="30"/>
      <c r="DT26" s="14">
        <f>[1]!FechaTR($I$1,DS26)</f>
        <v>0</v>
      </c>
      <c r="DU26" s="16">
        <f t="shared" si="9"/>
        <v>0</v>
      </c>
      <c r="DV26" s="17">
        <f t="shared" si="18"/>
        <v>0</v>
      </c>
    </row>
    <row r="27" spans="1:126" x14ac:dyDescent="0.25">
      <c r="A27" s="11"/>
      <c r="B27" s="13" t="s">
        <v>1269</v>
      </c>
      <c r="C27" s="11">
        <v>0.78492299999999993</v>
      </c>
      <c r="D27" s="11">
        <f>+[1]!FechaTR($B$2,$A27)</f>
        <v>0</v>
      </c>
      <c r="E27" s="13" t="s">
        <v>1323</v>
      </c>
      <c r="F27" s="11">
        <f>+[1]!FechaTR($B$2,$A27)</f>
        <v>0</v>
      </c>
      <c r="G27" s="11"/>
      <c r="H27" s="13" t="s">
        <v>1375</v>
      </c>
      <c r="I27" s="11">
        <v>0.78149499999999994</v>
      </c>
      <c r="J27" s="11">
        <f>+[1]!FechaTR($B$2,$A27)</f>
        <v>0</v>
      </c>
      <c r="K27" s="13" t="s">
        <v>1269</v>
      </c>
      <c r="L27" s="11">
        <v>1.5349000000000002</v>
      </c>
      <c r="M27" s="11"/>
      <c r="N27" s="13"/>
      <c r="O27" s="11"/>
      <c r="R27" t="s">
        <v>1273</v>
      </c>
      <c r="S27" t="s">
        <v>234</v>
      </c>
      <c r="T27">
        <v>0.96847458099999995</v>
      </c>
      <c r="W27" s="30" t="s">
        <v>930</v>
      </c>
      <c r="X27" s="14">
        <f>[1]!FechaTR($I$1,W27)</f>
        <v>45932</v>
      </c>
      <c r="Y27" s="16">
        <f t="shared" si="0"/>
        <v>45932</v>
      </c>
      <c r="Z27" s="17">
        <f t="shared" si="10"/>
        <v>0.96847458099999995</v>
      </c>
      <c r="AC27" t="s">
        <v>1273</v>
      </c>
      <c r="AD27" t="s">
        <v>237</v>
      </c>
      <c r="AE27">
        <v>0.90258799999999995</v>
      </c>
      <c r="AH27" s="30" t="s">
        <v>930</v>
      </c>
      <c r="AI27" s="14">
        <f>[1]!FechaTR($I$1,AH27)</f>
        <v>45932</v>
      </c>
      <c r="AJ27" s="16">
        <f t="shared" si="1"/>
        <v>45932</v>
      </c>
      <c r="AK27" s="17">
        <f t="shared" si="11"/>
        <v>0.90258799999999995</v>
      </c>
      <c r="AN27" s="6"/>
      <c r="AO27" t="s">
        <v>1327</v>
      </c>
      <c r="AP27" t="s">
        <v>234</v>
      </c>
      <c r="AQ27">
        <v>0.96275675199999999</v>
      </c>
      <c r="AT27" s="30" t="s">
        <v>930</v>
      </c>
      <c r="AU27" s="14">
        <f>[1]!FechaTR($I$1,AT27)</f>
        <v>45932</v>
      </c>
      <c r="AV27" s="16">
        <f t="shared" si="2"/>
        <v>45932</v>
      </c>
      <c r="AW27" s="17">
        <f t="shared" si="12"/>
        <v>0.96275675199999999</v>
      </c>
      <c r="AZ27" t="s">
        <v>1327</v>
      </c>
      <c r="BA27" t="s">
        <v>237</v>
      </c>
      <c r="BB27">
        <v>0.84416100000000005</v>
      </c>
      <c r="BE27" s="30" t="s">
        <v>930</v>
      </c>
      <c r="BF27" s="14">
        <f>[1]!FechaTR($I$1,BE27)</f>
        <v>45932</v>
      </c>
      <c r="BG27" s="16">
        <f t="shared" si="3"/>
        <v>45932</v>
      </c>
      <c r="BH27" s="17">
        <f t="shared" si="13"/>
        <v>0.84416100000000005</v>
      </c>
      <c r="BK27" t="s">
        <v>1379</v>
      </c>
      <c r="BL27" t="s">
        <v>234</v>
      </c>
      <c r="BM27">
        <v>0.96841144599999995</v>
      </c>
      <c r="BP27" s="30" t="s">
        <v>930</v>
      </c>
      <c r="BQ27" s="14">
        <f>[1]!FechaTR($I$1,BP27)</f>
        <v>45932</v>
      </c>
      <c r="BR27" s="16">
        <f t="shared" si="4"/>
        <v>45932</v>
      </c>
      <c r="BS27" s="17">
        <f t="shared" si="14"/>
        <v>0.96841144599999995</v>
      </c>
      <c r="BV27" t="s">
        <v>1379</v>
      </c>
      <c r="BW27" t="s">
        <v>237</v>
      </c>
      <c r="BX27">
        <v>0.90349299999999999</v>
      </c>
      <c r="CA27" s="30" t="s">
        <v>930</v>
      </c>
      <c r="CB27" s="14">
        <f>[1]!FechaTR($I$1,CA27)</f>
        <v>45932</v>
      </c>
      <c r="CC27" s="16">
        <f t="shared" si="5"/>
        <v>45932</v>
      </c>
      <c r="CD27" s="17">
        <f t="shared" si="15"/>
        <v>0.90349299999999999</v>
      </c>
      <c r="CG27" t="s">
        <v>1273</v>
      </c>
      <c r="CH27" t="s">
        <v>234</v>
      </c>
      <c r="CI27">
        <v>0.96024228299999992</v>
      </c>
      <c r="CL27" s="30" t="s">
        <v>930</v>
      </c>
      <c r="CM27" s="14">
        <f>[1]!FechaTR($I$1,CL27)</f>
        <v>45932</v>
      </c>
      <c r="CN27" s="16">
        <f t="shared" si="6"/>
        <v>45932</v>
      </c>
      <c r="CO27" s="17">
        <f t="shared" si="16"/>
        <v>0.96024228299999992</v>
      </c>
      <c r="CR27" t="s">
        <v>1273</v>
      </c>
      <c r="CS27" t="s">
        <v>237</v>
      </c>
      <c r="CT27">
        <v>0.90258799999999995</v>
      </c>
      <c r="CW27" s="30" t="s">
        <v>930</v>
      </c>
      <c r="CX27" s="14">
        <f>[1]!FechaTR($I$1,CW27)</f>
        <v>45932</v>
      </c>
      <c r="CY27" s="16">
        <f t="shared" si="7"/>
        <v>45932</v>
      </c>
      <c r="CZ27" s="17">
        <f t="shared" si="17"/>
        <v>0.90258799999999995</v>
      </c>
      <c r="DH27" s="30"/>
      <c r="DI27" s="14">
        <f>[1]!FechaTR($I$1,DH27)</f>
        <v>0</v>
      </c>
      <c r="DJ27" s="16">
        <f t="shared" si="8"/>
        <v>0</v>
      </c>
      <c r="DK27" s="17">
        <f t="shared" si="19"/>
        <v>0</v>
      </c>
      <c r="DS27" s="30"/>
      <c r="DT27" s="14">
        <f>[1]!FechaTR($I$1,DS27)</f>
        <v>0</v>
      </c>
      <c r="DU27" s="16">
        <f t="shared" si="9"/>
        <v>0</v>
      </c>
      <c r="DV27" s="17">
        <f t="shared" si="18"/>
        <v>0</v>
      </c>
    </row>
    <row r="28" spans="1:126" x14ac:dyDescent="0.25">
      <c r="A28" s="11"/>
      <c r="B28" s="13" t="s">
        <v>1270</v>
      </c>
      <c r="C28" s="11">
        <v>0.81704599999999994</v>
      </c>
      <c r="D28" s="11">
        <f>+[1]!FechaTR($B$2,$A28)</f>
        <v>0</v>
      </c>
      <c r="E28" s="13" t="s">
        <v>1324</v>
      </c>
      <c r="F28" s="11">
        <f>+[1]!FechaTR($B$2,$A28)</f>
        <v>0</v>
      </c>
      <c r="G28" s="11"/>
      <c r="H28" s="13" t="s">
        <v>1376</v>
      </c>
      <c r="I28" s="11">
        <v>0.81495499999999998</v>
      </c>
      <c r="J28" s="11">
        <f>+[1]!FechaTR($B$2,$A28)</f>
        <v>0</v>
      </c>
      <c r="K28" s="13" t="s">
        <v>1270</v>
      </c>
      <c r="L28" s="11">
        <v>1.6237000000000001</v>
      </c>
      <c r="M28" s="11"/>
      <c r="N28" s="13"/>
      <c r="O28" s="11"/>
      <c r="R28" t="s">
        <v>1274</v>
      </c>
      <c r="S28" t="s">
        <v>234</v>
      </c>
      <c r="T28">
        <v>0.96570466300000002</v>
      </c>
      <c r="W28" s="30" t="s">
        <v>931</v>
      </c>
      <c r="X28" s="14">
        <f>[1]!FechaTR($I$1,W28)</f>
        <v>46024</v>
      </c>
      <c r="Y28" s="16">
        <f t="shared" si="0"/>
        <v>46024</v>
      </c>
      <c r="Z28" s="17">
        <f t="shared" si="10"/>
        <v>0.96570466300000002</v>
      </c>
      <c r="AC28" t="s">
        <v>1274</v>
      </c>
      <c r="AD28" t="s">
        <v>237</v>
      </c>
      <c r="AE28">
        <v>0.930477</v>
      </c>
      <c r="AH28" s="30" t="s">
        <v>931</v>
      </c>
      <c r="AI28" s="14">
        <f>[1]!FechaTR($I$1,AH28)</f>
        <v>46024</v>
      </c>
      <c r="AJ28" s="16">
        <f t="shared" si="1"/>
        <v>46024</v>
      </c>
      <c r="AK28" s="17">
        <f t="shared" si="11"/>
        <v>0.930477</v>
      </c>
      <c r="AN28" s="6"/>
      <c r="AO28" t="s">
        <v>1328</v>
      </c>
      <c r="AP28" t="s">
        <v>234</v>
      </c>
      <c r="AQ28">
        <v>0.95942629300000004</v>
      </c>
      <c r="AT28" s="30" t="s">
        <v>931</v>
      </c>
      <c r="AU28" s="14">
        <f>[1]!FechaTR($I$1,AT28)</f>
        <v>46024</v>
      </c>
      <c r="AV28" s="16">
        <f t="shared" si="2"/>
        <v>46024</v>
      </c>
      <c r="AW28" s="17">
        <f t="shared" si="12"/>
        <v>0.95942629300000004</v>
      </c>
      <c r="AZ28" t="s">
        <v>1328</v>
      </c>
      <c r="BA28" t="s">
        <v>237</v>
      </c>
      <c r="BB28">
        <v>0.87315300000000007</v>
      </c>
      <c r="BE28" s="30" t="s">
        <v>931</v>
      </c>
      <c r="BF28" s="14">
        <f>[1]!FechaTR($I$1,BE28)</f>
        <v>46024</v>
      </c>
      <c r="BG28" s="16">
        <f t="shared" si="3"/>
        <v>46024</v>
      </c>
      <c r="BH28" s="17">
        <f t="shared" si="13"/>
        <v>0.87315300000000007</v>
      </c>
      <c r="BK28" t="s">
        <v>1380</v>
      </c>
      <c r="BL28" t="s">
        <v>234</v>
      </c>
      <c r="BM28">
        <v>0.96566233700000004</v>
      </c>
      <c r="BP28" s="30" t="s">
        <v>931</v>
      </c>
      <c r="BQ28" s="14">
        <f>[1]!FechaTR($I$1,BP28)</f>
        <v>46024</v>
      </c>
      <c r="BR28" s="16">
        <f t="shared" si="4"/>
        <v>46024</v>
      </c>
      <c r="BS28" s="17">
        <f t="shared" si="14"/>
        <v>0.96566233700000004</v>
      </c>
      <c r="BV28" t="s">
        <v>1380</v>
      </c>
      <c r="BW28" t="s">
        <v>237</v>
      </c>
      <c r="BX28">
        <v>0.93092300000000006</v>
      </c>
      <c r="CA28" s="30" t="s">
        <v>931</v>
      </c>
      <c r="CB28" s="14">
        <f>[1]!FechaTR($I$1,CA28)</f>
        <v>46024</v>
      </c>
      <c r="CC28" s="16">
        <f t="shared" si="5"/>
        <v>46024</v>
      </c>
      <c r="CD28" s="17">
        <f t="shared" si="15"/>
        <v>0.93092300000000006</v>
      </c>
      <c r="CG28" t="s">
        <v>1274</v>
      </c>
      <c r="CH28" t="s">
        <v>234</v>
      </c>
      <c r="CI28">
        <v>0.95683288</v>
      </c>
      <c r="CL28" s="30" t="s">
        <v>931</v>
      </c>
      <c r="CM28" s="14">
        <f>[1]!FechaTR($I$1,CL28)</f>
        <v>46024</v>
      </c>
      <c r="CN28" s="16">
        <f t="shared" si="6"/>
        <v>46024</v>
      </c>
      <c r="CO28" s="17">
        <f t="shared" si="16"/>
        <v>0.95683288</v>
      </c>
      <c r="CR28" t="s">
        <v>1274</v>
      </c>
      <c r="CS28" t="s">
        <v>237</v>
      </c>
      <c r="CT28">
        <v>0.930477</v>
      </c>
      <c r="CW28" s="30" t="s">
        <v>931</v>
      </c>
      <c r="CX28" s="14">
        <f>[1]!FechaTR($I$1,CW28)</f>
        <v>46024</v>
      </c>
      <c r="CY28" s="16">
        <f t="shared" si="7"/>
        <v>46024</v>
      </c>
      <c r="CZ28" s="17">
        <f t="shared" si="17"/>
        <v>0.930477</v>
      </c>
      <c r="DH28" s="30"/>
      <c r="DI28" s="14">
        <f>[1]!FechaTR($I$1,DH28)</f>
        <v>0</v>
      </c>
      <c r="DJ28" s="16">
        <f t="shared" si="8"/>
        <v>0</v>
      </c>
      <c r="DK28" s="17">
        <f t="shared" si="19"/>
        <v>0</v>
      </c>
      <c r="DS28" s="30"/>
      <c r="DT28" s="14">
        <f>[1]!FechaTR($I$1,DS28)</f>
        <v>0</v>
      </c>
      <c r="DU28" s="16">
        <f t="shared" si="9"/>
        <v>0</v>
      </c>
      <c r="DV28" s="17">
        <f t="shared" si="18"/>
        <v>0</v>
      </c>
    </row>
    <row r="29" spans="1:126" x14ac:dyDescent="0.25">
      <c r="A29" s="11"/>
      <c r="B29" s="13" t="s">
        <v>1271</v>
      </c>
      <c r="C29" s="11">
        <v>0.84866399999999997</v>
      </c>
      <c r="D29" s="11">
        <f>+[1]!FechaTR($B$2,$A29)</f>
        <v>0</v>
      </c>
      <c r="E29" s="13" t="s">
        <v>1325</v>
      </c>
      <c r="F29" s="11">
        <f>+[1]!FechaTR($B$2,$A29)</f>
        <v>0</v>
      </c>
      <c r="G29" s="11"/>
      <c r="H29" s="13" t="s">
        <v>1377</v>
      </c>
      <c r="I29" s="11">
        <v>0.847939</v>
      </c>
      <c r="J29" s="11">
        <f>+[1]!FechaTR($B$2,$A29)</f>
        <v>0</v>
      </c>
      <c r="K29" s="13" t="s">
        <v>1271</v>
      </c>
      <c r="L29" s="11">
        <v>1.7097</v>
      </c>
      <c r="M29" s="11"/>
      <c r="N29" s="13"/>
      <c r="O29" s="11"/>
      <c r="R29" t="s">
        <v>1275</v>
      </c>
      <c r="S29" t="s">
        <v>234</v>
      </c>
      <c r="T29">
        <v>0.96282786600000003</v>
      </c>
      <c r="W29" s="30" t="s">
        <v>932</v>
      </c>
      <c r="X29" s="14">
        <f>[1]!FechaTR($I$1,W29)</f>
        <v>46114</v>
      </c>
      <c r="Y29" s="16">
        <f t="shared" si="0"/>
        <v>46114</v>
      </c>
      <c r="Z29" s="17">
        <f t="shared" si="10"/>
        <v>0.96282786600000003</v>
      </c>
      <c r="AC29" t="s">
        <v>1275</v>
      </c>
      <c r="AD29" t="s">
        <v>237</v>
      </c>
      <c r="AE29">
        <v>0.95703300000000002</v>
      </c>
      <c r="AH29" s="30" t="s">
        <v>932</v>
      </c>
      <c r="AI29" s="14">
        <f>[1]!FechaTR($I$1,AH29)</f>
        <v>46114</v>
      </c>
      <c r="AJ29" s="16">
        <f t="shared" si="1"/>
        <v>46114</v>
      </c>
      <c r="AK29" s="17">
        <f t="shared" si="11"/>
        <v>0.95703300000000002</v>
      </c>
      <c r="AN29" s="6"/>
      <c r="AO29" t="s">
        <v>1329</v>
      </c>
      <c r="AP29" t="s">
        <v>234</v>
      </c>
      <c r="AQ29">
        <v>0.95604225700000012</v>
      </c>
      <c r="AT29" s="30" t="s">
        <v>932</v>
      </c>
      <c r="AU29" s="14">
        <f>[1]!FechaTR($I$1,AT29)</f>
        <v>46114</v>
      </c>
      <c r="AV29" s="16">
        <f t="shared" si="2"/>
        <v>46114</v>
      </c>
      <c r="AW29" s="17">
        <f t="shared" si="12"/>
        <v>0.95604225700000012</v>
      </c>
      <c r="AZ29" t="s">
        <v>1329</v>
      </c>
      <c r="BA29" t="s">
        <v>237</v>
      </c>
      <c r="BB29">
        <v>0.90064500000000014</v>
      </c>
      <c r="BE29" s="30" t="s">
        <v>932</v>
      </c>
      <c r="BF29" s="14">
        <f>[1]!FechaTR($I$1,BE29)</f>
        <v>46114</v>
      </c>
      <c r="BG29" s="16">
        <f t="shared" si="3"/>
        <v>46114</v>
      </c>
      <c r="BH29" s="17">
        <f t="shared" si="13"/>
        <v>0.90064500000000014</v>
      </c>
      <c r="BK29" t="s">
        <v>1381</v>
      </c>
      <c r="BL29" t="s">
        <v>234</v>
      </c>
      <c r="BM29">
        <v>0.96280984999999997</v>
      </c>
      <c r="BP29" s="30" t="s">
        <v>932</v>
      </c>
      <c r="BQ29" s="14">
        <f>[1]!FechaTR($I$1,BP29)</f>
        <v>46114</v>
      </c>
      <c r="BR29" s="16">
        <f t="shared" si="4"/>
        <v>46114</v>
      </c>
      <c r="BS29" s="17">
        <f t="shared" si="14"/>
        <v>0.96280984999999997</v>
      </c>
      <c r="BV29" t="s">
        <v>1381</v>
      </c>
      <c r="BW29" t="s">
        <v>237</v>
      </c>
      <c r="BX29">
        <v>0.9570010000000001</v>
      </c>
      <c r="CA29" s="30" t="s">
        <v>932</v>
      </c>
      <c r="CB29" s="14">
        <f>[1]!FechaTR($I$1,CA29)</f>
        <v>46114</v>
      </c>
      <c r="CC29" s="16">
        <f t="shared" si="5"/>
        <v>46114</v>
      </c>
      <c r="CD29" s="17">
        <f t="shared" si="15"/>
        <v>0.9570010000000001</v>
      </c>
      <c r="CG29" t="s">
        <v>1275</v>
      </c>
      <c r="CH29" t="s">
        <v>234</v>
      </c>
      <c r="CI29">
        <v>0.95336806099999993</v>
      </c>
      <c r="CL29" s="30" t="s">
        <v>932</v>
      </c>
      <c r="CM29" s="14">
        <f>[1]!FechaTR($I$1,CL29)</f>
        <v>46114</v>
      </c>
      <c r="CN29" s="16">
        <f t="shared" si="6"/>
        <v>46114</v>
      </c>
      <c r="CO29" s="17">
        <f t="shared" si="16"/>
        <v>0.95336806099999993</v>
      </c>
      <c r="CR29" t="s">
        <v>1275</v>
      </c>
      <c r="CS29" t="s">
        <v>237</v>
      </c>
      <c r="CT29">
        <v>0.95703300000000002</v>
      </c>
      <c r="CW29" s="30" t="s">
        <v>932</v>
      </c>
      <c r="CX29" s="14">
        <f>[1]!FechaTR($I$1,CW29)</f>
        <v>46114</v>
      </c>
      <c r="CY29" s="16">
        <f t="shared" si="7"/>
        <v>46114</v>
      </c>
      <c r="CZ29" s="17">
        <f t="shared" si="17"/>
        <v>0.95703300000000002</v>
      </c>
      <c r="DH29" s="30"/>
      <c r="DI29" s="14">
        <f>[1]!FechaTR($I$1,DH29)</f>
        <v>0</v>
      </c>
      <c r="DJ29" s="16">
        <f t="shared" si="8"/>
        <v>0</v>
      </c>
      <c r="DK29" s="17">
        <f t="shared" si="19"/>
        <v>0</v>
      </c>
      <c r="DS29" s="30"/>
      <c r="DT29" s="14">
        <f>[1]!FechaTR($I$1,DS29)</f>
        <v>0</v>
      </c>
      <c r="DU29" s="16">
        <f t="shared" si="9"/>
        <v>0</v>
      </c>
      <c r="DV29" s="17">
        <f t="shared" si="18"/>
        <v>0</v>
      </c>
    </row>
    <row r="30" spans="1:126" x14ac:dyDescent="0.25">
      <c r="A30" s="11"/>
      <c r="B30" s="13" t="s">
        <v>1272</v>
      </c>
      <c r="C30" s="11">
        <v>0.87756899999999993</v>
      </c>
      <c r="D30" s="11">
        <f>+[1]!FechaTR($B$2,$A30)</f>
        <v>0</v>
      </c>
      <c r="E30" s="13" t="s">
        <v>1326</v>
      </c>
      <c r="F30" s="11">
        <f>+[1]!FechaTR($B$2,$A30)</f>
        <v>0</v>
      </c>
      <c r="G30" s="11"/>
      <c r="H30" s="13" t="s">
        <v>1378</v>
      </c>
      <c r="I30" s="11">
        <v>0.87743099999999996</v>
      </c>
      <c r="J30" s="11">
        <f>+[1]!FechaTR($B$2,$A30)</f>
        <v>0</v>
      </c>
      <c r="K30" s="13" t="s">
        <v>1272</v>
      </c>
      <c r="L30" s="11">
        <v>1.7919</v>
      </c>
      <c r="M30" s="11"/>
      <c r="N30" s="13"/>
      <c r="O30" s="11"/>
      <c r="R30" t="s">
        <v>1276</v>
      </c>
      <c r="S30" t="s">
        <v>234</v>
      </c>
      <c r="T30">
        <v>0.95993132400000003</v>
      </c>
      <c r="W30" s="30" t="s">
        <v>933</v>
      </c>
      <c r="X30" s="14">
        <f>[1]!FechaTR($I$1,W30)</f>
        <v>46205</v>
      </c>
      <c r="Y30" s="16">
        <f t="shared" si="0"/>
        <v>46205</v>
      </c>
      <c r="Z30" s="17">
        <f t="shared" si="10"/>
        <v>0.95993132400000003</v>
      </c>
      <c r="AC30" t="s">
        <v>1276</v>
      </c>
      <c r="AD30" t="s">
        <v>237</v>
      </c>
      <c r="AE30">
        <v>0.98219000000000001</v>
      </c>
      <c r="AH30" s="30" t="s">
        <v>933</v>
      </c>
      <c r="AI30" s="14">
        <f>[1]!FechaTR($I$1,AH30)</f>
        <v>46205</v>
      </c>
      <c r="AJ30" s="16">
        <f t="shared" si="1"/>
        <v>46205</v>
      </c>
      <c r="AK30" s="17">
        <f t="shared" si="11"/>
        <v>0.98219000000000001</v>
      </c>
      <c r="AN30" s="6"/>
      <c r="AO30" t="s">
        <v>1330</v>
      </c>
      <c r="AP30" t="s">
        <v>234</v>
      </c>
      <c r="AQ30">
        <v>0.95257997900000002</v>
      </c>
      <c r="AT30" s="30" t="s">
        <v>933</v>
      </c>
      <c r="AU30" s="14">
        <f>[1]!FechaTR($I$1,AT30)</f>
        <v>46205</v>
      </c>
      <c r="AV30" s="16">
        <f t="shared" si="2"/>
        <v>46205</v>
      </c>
      <c r="AW30" s="17">
        <f t="shared" si="12"/>
        <v>0.95257997900000002</v>
      </c>
      <c r="AZ30" t="s">
        <v>1330</v>
      </c>
      <c r="BA30" t="s">
        <v>237</v>
      </c>
      <c r="BB30">
        <v>0.92685700000000004</v>
      </c>
      <c r="BE30" s="30" t="s">
        <v>933</v>
      </c>
      <c r="BF30" s="14">
        <f>[1]!FechaTR($I$1,BE30)</f>
        <v>46205</v>
      </c>
      <c r="BG30" s="16">
        <f t="shared" si="3"/>
        <v>46205</v>
      </c>
      <c r="BH30" s="17">
        <f t="shared" si="13"/>
        <v>0.92685700000000004</v>
      </c>
      <c r="BK30" t="s">
        <v>1382</v>
      </c>
      <c r="BL30" t="s">
        <v>234</v>
      </c>
      <c r="BM30">
        <v>0.95992463400000005</v>
      </c>
      <c r="BP30" s="30" t="s">
        <v>933</v>
      </c>
      <c r="BQ30" s="14">
        <f>[1]!FechaTR($I$1,BP30)</f>
        <v>46205</v>
      </c>
      <c r="BR30" s="16">
        <f t="shared" si="4"/>
        <v>46205</v>
      </c>
      <c r="BS30" s="17">
        <f t="shared" si="14"/>
        <v>0.95992463400000005</v>
      </c>
      <c r="BV30" t="s">
        <v>1382</v>
      </c>
      <c r="BW30" t="s">
        <v>237</v>
      </c>
      <c r="BX30">
        <v>0.98195199999999994</v>
      </c>
      <c r="CA30" s="30" t="s">
        <v>933</v>
      </c>
      <c r="CB30" s="14">
        <f>[1]!FechaTR($I$1,CA30)</f>
        <v>46205</v>
      </c>
      <c r="CC30" s="16">
        <f t="shared" si="5"/>
        <v>46205</v>
      </c>
      <c r="CD30" s="17">
        <f t="shared" si="15"/>
        <v>0.98195199999999994</v>
      </c>
      <c r="CG30" t="s">
        <v>1276</v>
      </c>
      <c r="CH30" t="s">
        <v>234</v>
      </c>
      <c r="CI30">
        <v>0.94983462600000013</v>
      </c>
      <c r="CL30" s="30" t="s">
        <v>933</v>
      </c>
      <c r="CM30" s="14">
        <f>[1]!FechaTR($I$1,CL30)</f>
        <v>46205</v>
      </c>
      <c r="CN30" s="16">
        <f t="shared" si="6"/>
        <v>46205</v>
      </c>
      <c r="CO30" s="17">
        <f t="shared" si="16"/>
        <v>0.94983462600000013</v>
      </c>
      <c r="CR30" t="s">
        <v>1276</v>
      </c>
      <c r="CS30" t="s">
        <v>237</v>
      </c>
      <c r="CT30">
        <v>0.98219000000000001</v>
      </c>
      <c r="CW30" s="30" t="s">
        <v>933</v>
      </c>
      <c r="CX30" s="14">
        <f>[1]!FechaTR($I$1,CW30)</f>
        <v>46205</v>
      </c>
      <c r="CY30" s="16">
        <f t="shared" si="7"/>
        <v>46205</v>
      </c>
      <c r="CZ30" s="17">
        <f t="shared" si="17"/>
        <v>0.98219000000000001</v>
      </c>
      <c r="DH30" s="30"/>
      <c r="DI30" s="14">
        <f>[1]!FechaTR($I$1,DH30)</f>
        <v>0</v>
      </c>
      <c r="DJ30" s="16">
        <f t="shared" si="8"/>
        <v>0</v>
      </c>
      <c r="DK30" s="17">
        <f t="shared" si="19"/>
        <v>0</v>
      </c>
      <c r="DS30" s="30"/>
      <c r="DT30" s="14">
        <f>[1]!FechaTR($I$1,DS30)</f>
        <v>0</v>
      </c>
      <c r="DU30" s="16">
        <f t="shared" si="9"/>
        <v>0</v>
      </c>
      <c r="DV30" s="17">
        <f t="shared" si="18"/>
        <v>0</v>
      </c>
    </row>
    <row r="31" spans="1:126" x14ac:dyDescent="0.25">
      <c r="A31" s="11"/>
      <c r="B31" s="13" t="s">
        <v>1273</v>
      </c>
      <c r="C31" s="11">
        <v>0.90668899999999997</v>
      </c>
      <c r="D31" s="11">
        <f>+[1]!FechaTR($B$2,$A31)</f>
        <v>0</v>
      </c>
      <c r="E31" s="13" t="s">
        <v>1327</v>
      </c>
      <c r="F31" s="11">
        <f>+[1]!FechaTR($B$2,$A31)</f>
        <v>0</v>
      </c>
      <c r="G31" s="11"/>
      <c r="H31" s="13" t="s">
        <v>1379</v>
      </c>
      <c r="I31" s="11">
        <v>0.90659999999999996</v>
      </c>
      <c r="J31" s="11">
        <f>+[1]!FechaTR($B$2,$A31)</f>
        <v>0</v>
      </c>
      <c r="K31" s="13" t="s">
        <v>1273</v>
      </c>
      <c r="L31" s="11">
        <v>1.8688</v>
      </c>
      <c r="M31" s="11"/>
      <c r="N31" s="13"/>
      <c r="O31" s="11"/>
      <c r="R31" t="s">
        <v>1277</v>
      </c>
      <c r="S31" t="s">
        <v>234</v>
      </c>
      <c r="T31">
        <v>0.95702187699999997</v>
      </c>
      <c r="W31" s="30" t="s">
        <v>934</v>
      </c>
      <c r="X31" s="14">
        <f>[1]!FechaTR($I$1,W31)</f>
        <v>46297</v>
      </c>
      <c r="Y31" s="16">
        <f t="shared" si="0"/>
        <v>46297</v>
      </c>
      <c r="Z31" s="17">
        <f t="shared" si="10"/>
        <v>0.95702187699999997</v>
      </c>
      <c r="AC31" t="s">
        <v>1277</v>
      </c>
      <c r="AD31" t="s">
        <v>237</v>
      </c>
      <c r="AE31">
        <v>1.005376</v>
      </c>
      <c r="AH31" s="30" t="s">
        <v>934</v>
      </c>
      <c r="AI31" s="14">
        <f>[1]!FechaTR($I$1,AH31)</f>
        <v>46297</v>
      </c>
      <c r="AJ31" s="16">
        <f t="shared" si="1"/>
        <v>46297</v>
      </c>
      <c r="AK31" s="17">
        <f t="shared" si="11"/>
        <v>1.005376</v>
      </c>
      <c r="AN31" s="6"/>
      <c r="AO31" t="s">
        <v>1331</v>
      </c>
      <c r="AP31" t="s">
        <v>234</v>
      </c>
      <c r="AQ31">
        <v>0.94915550900000001</v>
      </c>
      <c r="AT31" s="30" t="s">
        <v>934</v>
      </c>
      <c r="AU31" s="14">
        <f>[1]!FechaTR($I$1,AT31)</f>
        <v>46297</v>
      </c>
      <c r="AV31" s="16">
        <f t="shared" si="2"/>
        <v>46297</v>
      </c>
      <c r="AW31" s="17">
        <f t="shared" si="12"/>
        <v>0.94915550900000001</v>
      </c>
      <c r="AZ31" t="s">
        <v>1331</v>
      </c>
      <c r="BA31" t="s">
        <v>237</v>
      </c>
      <c r="BB31">
        <v>0.9511480000000001</v>
      </c>
      <c r="BE31" s="30" t="s">
        <v>934</v>
      </c>
      <c r="BF31" s="14">
        <f>[1]!FechaTR($I$1,BE31)</f>
        <v>46297</v>
      </c>
      <c r="BG31" s="16">
        <f t="shared" si="3"/>
        <v>46297</v>
      </c>
      <c r="BH31" s="17">
        <f t="shared" si="13"/>
        <v>0.9511480000000001</v>
      </c>
      <c r="BK31" t="s">
        <v>1383</v>
      </c>
      <c r="BL31" t="s">
        <v>234</v>
      </c>
      <c r="BM31">
        <v>0.95701499000000001</v>
      </c>
      <c r="BP31" s="30" t="s">
        <v>934</v>
      </c>
      <c r="BQ31" s="14">
        <f>[1]!FechaTR($I$1,BP31)</f>
        <v>46297</v>
      </c>
      <c r="BR31" s="16">
        <f t="shared" si="4"/>
        <v>46297</v>
      </c>
      <c r="BS31" s="17">
        <f t="shared" si="14"/>
        <v>0.95701499000000001</v>
      </c>
      <c r="BV31" t="s">
        <v>1383</v>
      </c>
      <c r="BW31" t="s">
        <v>237</v>
      </c>
      <c r="BX31">
        <v>1.005152</v>
      </c>
      <c r="CA31" s="30" t="s">
        <v>934</v>
      </c>
      <c r="CB31" s="14">
        <f>[1]!FechaTR($I$1,CA31)</f>
        <v>46297</v>
      </c>
      <c r="CC31" s="16">
        <f t="shared" si="5"/>
        <v>46297</v>
      </c>
      <c r="CD31" s="17">
        <f t="shared" si="15"/>
        <v>1.005152</v>
      </c>
      <c r="CG31" t="s">
        <v>1277</v>
      </c>
      <c r="CH31" t="s">
        <v>234</v>
      </c>
      <c r="CI31">
        <v>0.94634993400000011</v>
      </c>
      <c r="CL31" s="30" t="s">
        <v>934</v>
      </c>
      <c r="CM31" s="14">
        <f>[1]!FechaTR($I$1,CL31)</f>
        <v>46297</v>
      </c>
      <c r="CN31" s="16">
        <f t="shared" si="6"/>
        <v>46297</v>
      </c>
      <c r="CO31" s="17">
        <f t="shared" si="16"/>
        <v>0.94634993400000011</v>
      </c>
      <c r="CR31" t="s">
        <v>1277</v>
      </c>
      <c r="CS31" t="s">
        <v>237</v>
      </c>
      <c r="CT31">
        <v>1.005376</v>
      </c>
      <c r="CW31" s="30" t="s">
        <v>934</v>
      </c>
      <c r="CX31" s="14">
        <f>[1]!FechaTR($I$1,CW31)</f>
        <v>46297</v>
      </c>
      <c r="CY31" s="16">
        <f t="shared" si="7"/>
        <v>46297</v>
      </c>
      <c r="CZ31" s="17">
        <f t="shared" si="17"/>
        <v>1.005376</v>
      </c>
      <c r="DH31" s="30"/>
      <c r="DI31" s="14">
        <f>[1]!FechaTR($I$1,DH31)</f>
        <v>0</v>
      </c>
      <c r="DJ31" s="16">
        <f t="shared" si="8"/>
        <v>0</v>
      </c>
      <c r="DK31" s="17">
        <f t="shared" si="19"/>
        <v>0</v>
      </c>
      <c r="DS31" s="30"/>
      <c r="DT31" s="14">
        <f>[1]!FechaTR($I$1,DS31)</f>
        <v>0</v>
      </c>
      <c r="DU31" s="16">
        <f t="shared" si="9"/>
        <v>0</v>
      </c>
      <c r="DV31" s="17">
        <f t="shared" si="18"/>
        <v>0</v>
      </c>
    </row>
    <row r="32" spans="1:126" x14ac:dyDescent="0.25">
      <c r="A32" s="11"/>
      <c r="B32" s="13" t="s">
        <v>1274</v>
      </c>
      <c r="C32" s="11">
        <v>0.935724</v>
      </c>
      <c r="D32" s="11">
        <f>+[1]!FechaTR($B$2,$A32)</f>
        <v>0</v>
      </c>
      <c r="E32" s="13" t="s">
        <v>1328</v>
      </c>
      <c r="F32" s="11">
        <f>+[1]!FechaTR($B$2,$A32)</f>
        <v>0</v>
      </c>
      <c r="G32" s="11"/>
      <c r="H32" s="13" t="s">
        <v>1380</v>
      </c>
      <c r="I32" s="11">
        <v>0.93541199999999991</v>
      </c>
      <c r="J32" s="11">
        <f>+[1]!FechaTR($B$2,$A32)</f>
        <v>0</v>
      </c>
      <c r="K32" s="13" t="s">
        <v>1274</v>
      </c>
      <c r="L32" s="11">
        <v>1.9411</v>
      </c>
      <c r="M32" s="11"/>
      <c r="N32" s="13"/>
      <c r="O32" s="11"/>
      <c r="R32" t="s">
        <v>1278</v>
      </c>
      <c r="S32" t="s">
        <v>234</v>
      </c>
      <c r="T32">
        <v>0.95400218599999997</v>
      </c>
      <c r="W32" s="30" t="s">
        <v>935</v>
      </c>
      <c r="X32" s="14">
        <f>[1]!FechaTR($I$1,W32)</f>
        <v>46391</v>
      </c>
      <c r="Y32" s="16">
        <f t="shared" si="0"/>
        <v>46391</v>
      </c>
      <c r="Z32" s="17">
        <f t="shared" si="10"/>
        <v>0.95400218599999997</v>
      </c>
      <c r="AC32" t="s">
        <v>1278</v>
      </c>
      <c r="AD32" t="s">
        <v>237</v>
      </c>
      <c r="AE32">
        <v>1.02765</v>
      </c>
      <c r="AH32" s="30" t="s">
        <v>935</v>
      </c>
      <c r="AI32" s="14">
        <f>[1]!FechaTR($I$1,AH32)</f>
        <v>46391</v>
      </c>
      <c r="AJ32" s="16">
        <f t="shared" si="1"/>
        <v>46391</v>
      </c>
      <c r="AK32" s="17">
        <f t="shared" si="11"/>
        <v>1.02765</v>
      </c>
      <c r="AN32" s="6"/>
      <c r="AO32" t="s">
        <v>1332</v>
      </c>
      <c r="AP32" t="s">
        <v>234</v>
      </c>
      <c r="AQ32">
        <v>0.94565518700000006</v>
      </c>
      <c r="AT32" s="30" t="s">
        <v>935</v>
      </c>
      <c r="AU32" s="14">
        <f>[1]!FechaTR($I$1,AT32)</f>
        <v>46391</v>
      </c>
      <c r="AV32" s="16">
        <f t="shared" si="2"/>
        <v>46391</v>
      </c>
      <c r="AW32" s="17">
        <f t="shared" si="12"/>
        <v>0.94565518700000006</v>
      </c>
      <c r="AZ32" t="s">
        <v>1332</v>
      </c>
      <c r="BA32" t="s">
        <v>237</v>
      </c>
      <c r="BB32">
        <v>0.97453299999999987</v>
      </c>
      <c r="BE32" s="30" t="s">
        <v>935</v>
      </c>
      <c r="BF32" s="14">
        <f>[1]!FechaTR($I$1,BE32)</f>
        <v>46391</v>
      </c>
      <c r="BG32" s="16">
        <f t="shared" si="3"/>
        <v>46391</v>
      </c>
      <c r="BH32" s="17">
        <f t="shared" si="13"/>
        <v>0.97453299999999987</v>
      </c>
      <c r="BK32" t="s">
        <v>1384</v>
      </c>
      <c r="BL32" t="s">
        <v>234</v>
      </c>
      <c r="BM32">
        <v>0.95398879999999997</v>
      </c>
      <c r="BP32" s="30" t="s">
        <v>935</v>
      </c>
      <c r="BQ32" s="14">
        <f>[1]!FechaTR($I$1,BP32)</f>
        <v>46391</v>
      </c>
      <c r="BR32" s="16">
        <f t="shared" si="4"/>
        <v>46391</v>
      </c>
      <c r="BS32" s="17">
        <f t="shared" si="14"/>
        <v>0.95398879999999997</v>
      </c>
      <c r="BV32" t="s">
        <v>1384</v>
      </c>
      <c r="BW32" t="s">
        <v>237</v>
      </c>
      <c r="BX32">
        <v>1.027542</v>
      </c>
      <c r="CA32" s="30" t="s">
        <v>935</v>
      </c>
      <c r="CB32" s="14">
        <f>[1]!FechaTR($I$1,CA32)</f>
        <v>46391</v>
      </c>
      <c r="CC32" s="16">
        <f t="shared" si="5"/>
        <v>46391</v>
      </c>
      <c r="CD32" s="17">
        <f t="shared" si="15"/>
        <v>1.027542</v>
      </c>
      <c r="CG32" t="s">
        <v>1278</v>
      </c>
      <c r="CH32" t="s">
        <v>234</v>
      </c>
      <c r="CI32">
        <v>0.94279409400000014</v>
      </c>
      <c r="CL32" s="30" t="s">
        <v>935</v>
      </c>
      <c r="CM32" s="14">
        <f>[1]!FechaTR($I$1,CL32)</f>
        <v>46391</v>
      </c>
      <c r="CN32" s="16">
        <f t="shared" si="6"/>
        <v>46391</v>
      </c>
      <c r="CO32" s="17">
        <f t="shared" si="16"/>
        <v>0.94279409400000014</v>
      </c>
      <c r="CR32" t="s">
        <v>1278</v>
      </c>
      <c r="CS32" t="s">
        <v>237</v>
      </c>
      <c r="CT32">
        <v>1.02765</v>
      </c>
      <c r="CW32" s="30" t="s">
        <v>935</v>
      </c>
      <c r="CX32" s="14">
        <f>[1]!FechaTR($I$1,CW32)</f>
        <v>46391</v>
      </c>
      <c r="CY32" s="16">
        <f t="shared" si="7"/>
        <v>46391</v>
      </c>
      <c r="CZ32" s="17">
        <f t="shared" si="17"/>
        <v>1.02765</v>
      </c>
      <c r="DH32" s="30"/>
      <c r="DI32" s="14">
        <f>[1]!FechaTR($I$1,DH32)</f>
        <v>0</v>
      </c>
      <c r="DJ32" s="16">
        <f t="shared" si="8"/>
        <v>0</v>
      </c>
      <c r="DK32" s="17">
        <f t="shared" si="19"/>
        <v>0</v>
      </c>
      <c r="DS32" s="30"/>
      <c r="DT32" s="14">
        <f>[1]!FechaTR($I$1,DS32)</f>
        <v>0</v>
      </c>
      <c r="DU32" s="16">
        <f t="shared" si="9"/>
        <v>0</v>
      </c>
      <c r="DV32" s="17">
        <f t="shared" si="18"/>
        <v>0</v>
      </c>
    </row>
    <row r="33" spans="1:126" x14ac:dyDescent="0.25">
      <c r="A33" s="11"/>
      <c r="B33" s="13" t="s">
        <v>1275</v>
      </c>
      <c r="C33" s="11">
        <v>0.96266199999999991</v>
      </c>
      <c r="D33" s="11">
        <f>+[1]!FechaTR($B$2,$A33)</f>
        <v>0</v>
      </c>
      <c r="E33" s="13" t="s">
        <v>1329</v>
      </c>
      <c r="F33" s="11">
        <f>+[1]!FechaTR($B$2,$A33)</f>
        <v>0</v>
      </c>
      <c r="G33" s="11"/>
      <c r="H33" s="13" t="s">
        <v>1381</v>
      </c>
      <c r="I33" s="11">
        <v>0.96211799999999992</v>
      </c>
      <c r="J33" s="11">
        <f>+[1]!FechaTR($B$2,$A33)</f>
        <v>0</v>
      </c>
      <c r="K33" s="13" t="s">
        <v>1275</v>
      </c>
      <c r="L33" s="11">
        <v>2.0117000000000003</v>
      </c>
      <c r="M33" s="11"/>
      <c r="N33" s="13"/>
      <c r="O33" s="11"/>
      <c r="R33" t="s">
        <v>1279</v>
      </c>
      <c r="S33" t="s">
        <v>234</v>
      </c>
      <c r="T33">
        <v>0.95093680000000003</v>
      </c>
      <c r="W33" s="30" t="s">
        <v>936</v>
      </c>
      <c r="X33" s="14">
        <f>[1]!FechaTR($I$1,W33)</f>
        <v>46479</v>
      </c>
      <c r="Y33" s="16">
        <f t="shared" si="0"/>
        <v>46479</v>
      </c>
      <c r="Z33" s="17">
        <f t="shared" si="10"/>
        <v>0.95093680000000003</v>
      </c>
      <c r="AC33" t="s">
        <v>1279</v>
      </c>
      <c r="AD33" t="s">
        <v>237</v>
      </c>
      <c r="AE33">
        <v>1.0492159999999999</v>
      </c>
      <c r="AH33" s="30" t="s">
        <v>936</v>
      </c>
      <c r="AI33" s="14">
        <f>[1]!FechaTR($I$1,AH33)</f>
        <v>46479</v>
      </c>
      <c r="AJ33" s="16">
        <f t="shared" si="1"/>
        <v>46479</v>
      </c>
      <c r="AK33" s="17">
        <f t="shared" si="11"/>
        <v>1.0492159999999999</v>
      </c>
      <c r="AN33" s="6"/>
      <c r="AO33" t="s">
        <v>1333</v>
      </c>
      <c r="AP33" t="s">
        <v>234</v>
      </c>
      <c r="AQ33">
        <v>0.94207762400000006</v>
      </c>
      <c r="AT33" s="30" t="s">
        <v>936</v>
      </c>
      <c r="AU33" s="14">
        <f>[1]!FechaTR($I$1,AT33)</f>
        <v>46479</v>
      </c>
      <c r="AV33" s="16">
        <f t="shared" si="2"/>
        <v>46479</v>
      </c>
      <c r="AW33" s="17">
        <f t="shared" si="12"/>
        <v>0.94207762400000006</v>
      </c>
      <c r="AZ33" t="s">
        <v>1333</v>
      </c>
      <c r="BA33" t="s">
        <v>237</v>
      </c>
      <c r="BB33">
        <v>0.99714000000000003</v>
      </c>
      <c r="BE33" s="30" t="s">
        <v>936</v>
      </c>
      <c r="BF33" s="14">
        <f>[1]!FechaTR($I$1,BE33)</f>
        <v>46479</v>
      </c>
      <c r="BG33" s="16">
        <f t="shared" si="3"/>
        <v>46479</v>
      </c>
      <c r="BH33" s="17">
        <f t="shared" si="13"/>
        <v>0.99714000000000003</v>
      </c>
      <c r="BK33" t="s">
        <v>1385</v>
      </c>
      <c r="BL33" t="s">
        <v>234</v>
      </c>
      <c r="BM33">
        <v>0.95091604900000004</v>
      </c>
      <c r="BP33" s="30" t="s">
        <v>936</v>
      </c>
      <c r="BQ33" s="14">
        <f>[1]!FechaTR($I$1,BP33)</f>
        <v>46479</v>
      </c>
      <c r="BR33" s="16">
        <f t="shared" si="4"/>
        <v>46479</v>
      </c>
      <c r="BS33" s="17">
        <f t="shared" si="14"/>
        <v>0.95091604900000004</v>
      </c>
      <c r="BV33" t="s">
        <v>1385</v>
      </c>
      <c r="BW33" t="s">
        <v>237</v>
      </c>
      <c r="BX33">
        <v>1.0492300000000001</v>
      </c>
      <c r="CA33" s="30" t="s">
        <v>936</v>
      </c>
      <c r="CB33" s="14">
        <f>[1]!FechaTR($I$1,CA33)</f>
        <v>46479</v>
      </c>
      <c r="CC33" s="16">
        <f t="shared" si="5"/>
        <v>46479</v>
      </c>
      <c r="CD33" s="17">
        <f t="shared" si="15"/>
        <v>1.0492300000000001</v>
      </c>
      <c r="CG33" t="s">
        <v>1279</v>
      </c>
      <c r="CH33" t="s">
        <v>234</v>
      </c>
      <c r="CI33">
        <v>0.93916173700000005</v>
      </c>
      <c r="CL33" s="30" t="s">
        <v>936</v>
      </c>
      <c r="CM33" s="14">
        <f>[1]!FechaTR($I$1,CL33)</f>
        <v>46479</v>
      </c>
      <c r="CN33" s="16">
        <f t="shared" si="6"/>
        <v>46479</v>
      </c>
      <c r="CO33" s="17">
        <f t="shared" si="16"/>
        <v>0.93916173700000005</v>
      </c>
      <c r="CR33" t="s">
        <v>1279</v>
      </c>
      <c r="CS33" t="s">
        <v>237</v>
      </c>
      <c r="CT33">
        <v>1.0492159999999999</v>
      </c>
      <c r="CW33" s="30" t="s">
        <v>936</v>
      </c>
      <c r="CX33" s="14">
        <f>[1]!FechaTR($I$1,CW33)</f>
        <v>46479</v>
      </c>
      <c r="CY33" s="16">
        <f t="shared" si="7"/>
        <v>46479</v>
      </c>
      <c r="CZ33" s="17">
        <f t="shared" si="17"/>
        <v>1.0492159999999999</v>
      </c>
      <c r="DH33" s="30"/>
      <c r="DI33" s="14">
        <f>[1]!FechaTR($I$1,DH33)</f>
        <v>0</v>
      </c>
      <c r="DJ33" s="16">
        <f t="shared" si="8"/>
        <v>0</v>
      </c>
      <c r="DK33" s="17">
        <f t="shared" si="19"/>
        <v>0</v>
      </c>
      <c r="DS33" s="30"/>
      <c r="DT33" s="14">
        <f>[1]!FechaTR($I$1,DS33)</f>
        <v>0</v>
      </c>
      <c r="DU33" s="16">
        <f t="shared" si="9"/>
        <v>0</v>
      </c>
      <c r="DV33" s="17">
        <f t="shared" si="18"/>
        <v>0</v>
      </c>
    </row>
    <row r="34" spans="1:126" x14ac:dyDescent="0.25">
      <c r="A34" s="11"/>
      <c r="B34" s="13" t="s">
        <v>1276</v>
      </c>
      <c r="C34" s="11">
        <v>0.98858799999999991</v>
      </c>
      <c r="D34" s="11">
        <f>+[1]!FechaTR($B$2,$A34)</f>
        <v>0</v>
      </c>
      <c r="E34" s="13" t="s">
        <v>1330</v>
      </c>
      <c r="F34" s="11">
        <f>+[1]!FechaTR($B$2,$A34)</f>
        <v>0</v>
      </c>
      <c r="G34" s="11"/>
      <c r="H34" s="13" t="s">
        <v>1382</v>
      </c>
      <c r="I34" s="11">
        <v>0.987958</v>
      </c>
      <c r="J34" s="11">
        <f>+[1]!FechaTR($B$2,$A34)</f>
        <v>0</v>
      </c>
      <c r="K34" s="13" t="s">
        <v>1276</v>
      </c>
      <c r="L34" s="11">
        <v>2.0784000000000002</v>
      </c>
      <c r="M34" s="11"/>
      <c r="N34" s="13"/>
      <c r="O34" s="11"/>
      <c r="R34" t="s">
        <v>1280</v>
      </c>
      <c r="S34" t="s">
        <v>234</v>
      </c>
      <c r="T34">
        <v>0.94785996400000005</v>
      </c>
      <c r="W34" s="30" t="s">
        <v>937</v>
      </c>
      <c r="X34" s="14">
        <f>[1]!FechaTR($I$1,W34)</f>
        <v>46570</v>
      </c>
      <c r="Y34" s="16">
        <f t="shared" si="0"/>
        <v>46570</v>
      </c>
      <c r="Z34" s="17">
        <f t="shared" si="10"/>
        <v>0.94785996400000005</v>
      </c>
      <c r="AC34" t="s">
        <v>1280</v>
      </c>
      <c r="AD34" t="s">
        <v>237</v>
      </c>
      <c r="AE34">
        <v>1.06952</v>
      </c>
      <c r="AH34" s="30" t="s">
        <v>937</v>
      </c>
      <c r="AI34" s="14">
        <f>[1]!FechaTR($I$1,AH34)</f>
        <v>46570</v>
      </c>
      <c r="AJ34" s="16">
        <f t="shared" si="1"/>
        <v>46570</v>
      </c>
      <c r="AK34" s="17">
        <f t="shared" si="11"/>
        <v>1.06952</v>
      </c>
      <c r="AN34" s="6"/>
      <c r="AO34" t="s">
        <v>1334</v>
      </c>
      <c r="AP34" t="s">
        <v>234</v>
      </c>
      <c r="AQ34">
        <v>0.93854139800000003</v>
      </c>
      <c r="AT34" s="30" t="s">
        <v>937</v>
      </c>
      <c r="AU34" s="14">
        <f>[1]!FechaTR($I$1,AT34)</f>
        <v>46570</v>
      </c>
      <c r="AV34" s="16">
        <f t="shared" si="2"/>
        <v>46570</v>
      </c>
      <c r="AW34" s="17">
        <f t="shared" si="12"/>
        <v>0.93854139800000003</v>
      </c>
      <c r="AZ34" t="s">
        <v>1334</v>
      </c>
      <c r="BA34" t="s">
        <v>237</v>
      </c>
      <c r="BB34">
        <v>1.018338</v>
      </c>
      <c r="BE34" s="30" t="s">
        <v>937</v>
      </c>
      <c r="BF34" s="14">
        <f>[1]!FechaTR($I$1,BE34)</f>
        <v>46570</v>
      </c>
      <c r="BG34" s="16">
        <f t="shared" si="3"/>
        <v>46570</v>
      </c>
      <c r="BH34" s="17">
        <f t="shared" si="13"/>
        <v>1.018338</v>
      </c>
      <c r="BK34" t="s">
        <v>1386</v>
      </c>
      <c r="BL34" t="s">
        <v>234</v>
      </c>
      <c r="BM34">
        <v>0.94783537100000004</v>
      </c>
      <c r="BP34" s="30" t="s">
        <v>937</v>
      </c>
      <c r="BQ34" s="14">
        <f>[1]!FechaTR($I$1,BP34)</f>
        <v>46570</v>
      </c>
      <c r="BR34" s="16">
        <f t="shared" si="4"/>
        <v>46570</v>
      </c>
      <c r="BS34" s="17">
        <f t="shared" si="14"/>
        <v>0.94783537100000004</v>
      </c>
      <c r="BV34" t="s">
        <v>1386</v>
      </c>
      <c r="BW34" t="s">
        <v>237</v>
      </c>
      <c r="BX34">
        <v>1.0695920000000001</v>
      </c>
      <c r="CA34" s="30" t="s">
        <v>937</v>
      </c>
      <c r="CB34" s="14">
        <f>[1]!FechaTR($I$1,CA34)</f>
        <v>46570</v>
      </c>
      <c r="CC34" s="16">
        <f t="shared" si="5"/>
        <v>46570</v>
      </c>
      <c r="CD34" s="17">
        <f t="shared" si="15"/>
        <v>1.0695920000000001</v>
      </c>
      <c r="CG34" t="s">
        <v>1280</v>
      </c>
      <c r="CH34" t="s">
        <v>234</v>
      </c>
      <c r="CI34">
        <v>0.935569973</v>
      </c>
      <c r="CL34" s="30" t="s">
        <v>937</v>
      </c>
      <c r="CM34" s="14">
        <f>[1]!FechaTR($I$1,CL34)</f>
        <v>46570</v>
      </c>
      <c r="CN34" s="16">
        <f t="shared" si="6"/>
        <v>46570</v>
      </c>
      <c r="CO34" s="17">
        <f t="shared" si="16"/>
        <v>0.935569973</v>
      </c>
      <c r="CR34" t="s">
        <v>1280</v>
      </c>
      <c r="CS34" t="s">
        <v>237</v>
      </c>
      <c r="CT34">
        <v>1.06952</v>
      </c>
      <c r="CW34" s="30" t="s">
        <v>937</v>
      </c>
      <c r="CX34" s="14">
        <f>[1]!FechaTR($I$1,CW34)</f>
        <v>46570</v>
      </c>
      <c r="CY34" s="16">
        <f t="shared" si="7"/>
        <v>46570</v>
      </c>
      <c r="CZ34" s="17">
        <f t="shared" si="17"/>
        <v>1.06952</v>
      </c>
      <c r="DH34" s="30"/>
      <c r="DI34" s="14">
        <f>[1]!FechaTR($I$1,DH34)</f>
        <v>0</v>
      </c>
      <c r="DJ34" s="16">
        <f t="shared" si="8"/>
        <v>0</v>
      </c>
      <c r="DK34" s="17">
        <f t="shared" si="19"/>
        <v>0</v>
      </c>
      <c r="DS34" s="30"/>
      <c r="DT34" s="14">
        <f>[1]!FechaTR($I$1,DS34)</f>
        <v>0</v>
      </c>
      <c r="DU34" s="16">
        <f t="shared" si="9"/>
        <v>0</v>
      </c>
      <c r="DV34" s="17">
        <f t="shared" si="18"/>
        <v>0</v>
      </c>
    </row>
    <row r="35" spans="1:126" x14ac:dyDescent="0.25">
      <c r="A35" s="11"/>
      <c r="B35" s="13" t="s">
        <v>1277</v>
      </c>
      <c r="C35" s="11">
        <v>1.0127139999999999</v>
      </c>
      <c r="D35" s="11">
        <f>+[1]!FechaTR($B$2,$A35)</f>
        <v>0</v>
      </c>
      <c r="E35" s="13" t="s">
        <v>1331</v>
      </c>
      <c r="F35" s="11">
        <f>+[1]!FechaTR($B$2,$A35)</f>
        <v>0</v>
      </c>
      <c r="G35" s="11"/>
      <c r="H35" s="13" t="s">
        <v>1383</v>
      </c>
      <c r="I35" s="11">
        <v>1.012114</v>
      </c>
      <c r="J35" s="11">
        <f>+[1]!FechaTR($B$2,$A35)</f>
        <v>0</v>
      </c>
      <c r="K35" s="13" t="s">
        <v>1277</v>
      </c>
      <c r="L35" s="11">
        <v>2.1423000000000001</v>
      </c>
      <c r="M35" s="11"/>
      <c r="N35" s="13"/>
      <c r="O35" s="11"/>
      <c r="R35" t="s">
        <v>1281</v>
      </c>
      <c r="S35" t="s">
        <v>234</v>
      </c>
      <c r="T35">
        <v>0.94477249900000004</v>
      </c>
      <c r="W35" s="30" t="s">
        <v>938</v>
      </c>
      <c r="X35" s="14">
        <f>[1]!FechaTR($I$1,W35)</f>
        <v>46664</v>
      </c>
      <c r="Y35" s="16">
        <f t="shared" si="0"/>
        <v>46664</v>
      </c>
      <c r="Z35" s="17">
        <f t="shared" si="10"/>
        <v>0.94477249900000004</v>
      </c>
      <c r="AC35" t="s">
        <v>1281</v>
      </c>
      <c r="AD35" t="s">
        <v>237</v>
      </c>
      <c r="AE35">
        <v>1.0892500000000001</v>
      </c>
      <c r="AH35" s="30" t="s">
        <v>938</v>
      </c>
      <c r="AI35" s="14">
        <f>[1]!FechaTR($I$1,AH35)</f>
        <v>46664</v>
      </c>
      <c r="AJ35" s="16">
        <f t="shared" si="1"/>
        <v>46664</v>
      </c>
      <c r="AK35" s="17">
        <f t="shared" si="11"/>
        <v>1.0892500000000001</v>
      </c>
      <c r="AN35" s="6"/>
      <c r="AO35" t="s">
        <v>1335</v>
      </c>
      <c r="AP35" t="s">
        <v>234</v>
      </c>
      <c r="AQ35">
        <v>0.9349364</v>
      </c>
      <c r="AT35" s="30" t="s">
        <v>938</v>
      </c>
      <c r="AU35" s="14">
        <f>[1]!FechaTR($I$1,AT35)</f>
        <v>46664</v>
      </c>
      <c r="AV35" s="16">
        <f t="shared" si="2"/>
        <v>46664</v>
      </c>
      <c r="AW35" s="17">
        <f t="shared" si="12"/>
        <v>0.9349364</v>
      </c>
      <c r="AZ35" t="s">
        <v>1335</v>
      </c>
      <c r="BA35" t="s">
        <v>237</v>
      </c>
      <c r="BB35">
        <v>1.038862</v>
      </c>
      <c r="BE35" s="30" t="s">
        <v>938</v>
      </c>
      <c r="BF35" s="14">
        <f>[1]!FechaTR($I$1,BE35)</f>
        <v>46664</v>
      </c>
      <c r="BG35" s="16">
        <f t="shared" si="3"/>
        <v>46664</v>
      </c>
      <c r="BH35" s="17">
        <f t="shared" si="13"/>
        <v>1.038862</v>
      </c>
      <c r="BK35" t="s">
        <v>1387</v>
      </c>
      <c r="BL35" t="s">
        <v>234</v>
      </c>
      <c r="BM35">
        <v>0.94474719200000001</v>
      </c>
      <c r="BP35" s="30" t="s">
        <v>938</v>
      </c>
      <c r="BQ35" s="14">
        <f>[1]!FechaTR($I$1,BP35)</f>
        <v>46664</v>
      </c>
      <c r="BR35" s="16">
        <f t="shared" si="4"/>
        <v>46664</v>
      </c>
      <c r="BS35" s="17">
        <f t="shared" si="14"/>
        <v>0.94474719200000001</v>
      </c>
      <c r="BV35" t="s">
        <v>1387</v>
      </c>
      <c r="BW35" t="s">
        <v>237</v>
      </c>
      <c r="BX35">
        <v>1.089331</v>
      </c>
      <c r="CA35" s="30" t="s">
        <v>938</v>
      </c>
      <c r="CB35" s="14">
        <f>[1]!FechaTR($I$1,CA35)</f>
        <v>46664</v>
      </c>
      <c r="CC35" s="16">
        <f t="shared" si="5"/>
        <v>46664</v>
      </c>
      <c r="CD35" s="17">
        <f t="shared" si="15"/>
        <v>1.089331</v>
      </c>
      <c r="CG35" t="s">
        <v>1281</v>
      </c>
      <c r="CH35" t="s">
        <v>234</v>
      </c>
      <c r="CI35">
        <v>0.93190695899999998</v>
      </c>
      <c r="CL35" s="30" t="s">
        <v>938</v>
      </c>
      <c r="CM35" s="14">
        <f>[1]!FechaTR($I$1,CL35)</f>
        <v>46664</v>
      </c>
      <c r="CN35" s="16">
        <f t="shared" si="6"/>
        <v>46664</v>
      </c>
      <c r="CO35" s="17">
        <f t="shared" si="16"/>
        <v>0.93190695899999998</v>
      </c>
      <c r="CR35" t="s">
        <v>1281</v>
      </c>
      <c r="CS35" t="s">
        <v>237</v>
      </c>
      <c r="CT35">
        <v>1.0892500000000001</v>
      </c>
      <c r="CW35" s="30" t="s">
        <v>938</v>
      </c>
      <c r="CX35" s="14">
        <f>[1]!FechaTR($I$1,CW35)</f>
        <v>46664</v>
      </c>
      <c r="CY35" s="16">
        <f t="shared" si="7"/>
        <v>46664</v>
      </c>
      <c r="CZ35" s="17">
        <f t="shared" si="17"/>
        <v>1.0892500000000001</v>
      </c>
      <c r="DH35" s="30"/>
      <c r="DI35" s="14">
        <f>[1]!FechaTR($I$1,DH35)</f>
        <v>0</v>
      </c>
      <c r="DJ35" s="16">
        <f t="shared" si="8"/>
        <v>0</v>
      </c>
      <c r="DK35" s="17">
        <f t="shared" si="19"/>
        <v>0</v>
      </c>
      <c r="DS35" s="30"/>
      <c r="DT35" s="14">
        <f>[1]!FechaTR($I$1,DS35)</f>
        <v>0</v>
      </c>
      <c r="DU35" s="16">
        <f t="shared" si="9"/>
        <v>0</v>
      </c>
      <c r="DV35" s="17">
        <f t="shared" si="18"/>
        <v>0</v>
      </c>
    </row>
    <row r="36" spans="1:126" x14ac:dyDescent="0.25">
      <c r="A36" s="11"/>
      <c r="B36" s="13" t="s">
        <v>1278</v>
      </c>
      <c r="C36" s="11">
        <v>1.035887</v>
      </c>
      <c r="D36" s="11">
        <f>+[1]!FechaTR($B$2,$A36)</f>
        <v>0</v>
      </c>
      <c r="E36" s="13" t="s">
        <v>1332</v>
      </c>
      <c r="F36" s="11">
        <f>+[1]!FechaTR($B$2,$A36)</f>
        <v>0</v>
      </c>
      <c r="G36" s="11"/>
      <c r="H36" s="13" t="s">
        <v>1384</v>
      </c>
      <c r="I36" s="11">
        <v>1.0353729999999999</v>
      </c>
      <c r="J36" s="11">
        <f>+[1]!FechaTR($B$2,$A36)</f>
        <v>0</v>
      </c>
      <c r="K36" s="13" t="s">
        <v>1278</v>
      </c>
      <c r="L36" s="11">
        <v>2.2034000000000002</v>
      </c>
      <c r="M36" s="11"/>
      <c r="N36" s="13"/>
      <c r="O36" s="11"/>
      <c r="R36" t="s">
        <v>1282</v>
      </c>
      <c r="S36" t="s">
        <v>234</v>
      </c>
      <c r="T36">
        <v>0.94156986499999995</v>
      </c>
      <c r="W36" s="30" t="s">
        <v>939</v>
      </c>
      <c r="X36" s="14">
        <f>[1]!FechaTR($I$1,W36)</f>
        <v>46755</v>
      </c>
      <c r="Y36" s="16">
        <f t="shared" si="0"/>
        <v>46755</v>
      </c>
      <c r="Z36" s="17">
        <f t="shared" si="10"/>
        <v>0.94156986499999995</v>
      </c>
      <c r="AC36" t="s">
        <v>1282</v>
      </c>
      <c r="AD36" t="s">
        <v>237</v>
      </c>
      <c r="AE36">
        <v>1.108314</v>
      </c>
      <c r="AH36" s="30" t="s">
        <v>939</v>
      </c>
      <c r="AI36" s="14">
        <f>[1]!FechaTR($I$1,AH36)</f>
        <v>46755</v>
      </c>
      <c r="AJ36" s="16">
        <f t="shared" si="1"/>
        <v>46755</v>
      </c>
      <c r="AK36" s="17">
        <f t="shared" si="11"/>
        <v>1.108314</v>
      </c>
      <c r="AN36" s="6"/>
      <c r="AO36" t="s">
        <v>1336</v>
      </c>
      <c r="AP36" t="s">
        <v>234</v>
      </c>
      <c r="AQ36">
        <v>0.93127049900000003</v>
      </c>
      <c r="AT36" s="30" t="s">
        <v>939</v>
      </c>
      <c r="AU36" s="14">
        <f>[1]!FechaTR($I$1,AT36)</f>
        <v>46755</v>
      </c>
      <c r="AV36" s="16">
        <f t="shared" si="2"/>
        <v>46755</v>
      </c>
      <c r="AW36" s="17">
        <f t="shared" si="12"/>
        <v>0.93127049900000003</v>
      </c>
      <c r="AZ36" t="s">
        <v>1336</v>
      </c>
      <c r="BA36" t="s">
        <v>237</v>
      </c>
      <c r="BB36">
        <v>1.0586439999999999</v>
      </c>
      <c r="BE36" s="30" t="s">
        <v>939</v>
      </c>
      <c r="BF36" s="14">
        <f>[1]!FechaTR($I$1,BE36)</f>
        <v>46755</v>
      </c>
      <c r="BG36" s="16">
        <f t="shared" si="3"/>
        <v>46755</v>
      </c>
      <c r="BH36" s="17">
        <f t="shared" si="13"/>
        <v>1.0586439999999999</v>
      </c>
      <c r="BK36" t="s">
        <v>1388</v>
      </c>
      <c r="BL36" t="s">
        <v>234</v>
      </c>
      <c r="BM36">
        <v>0.94154554499999998</v>
      </c>
      <c r="BP36" s="30" t="s">
        <v>939</v>
      </c>
      <c r="BQ36" s="14">
        <f>[1]!FechaTR($I$1,BP36)</f>
        <v>46755</v>
      </c>
      <c r="BR36" s="16">
        <f t="shared" si="4"/>
        <v>46755</v>
      </c>
      <c r="BS36" s="17">
        <f t="shared" si="14"/>
        <v>0.94154554499999998</v>
      </c>
      <c r="BV36" t="s">
        <v>1388</v>
      </c>
      <c r="BW36" t="s">
        <v>237</v>
      </c>
      <c r="BX36">
        <v>1.1083769999999999</v>
      </c>
      <c r="CA36" s="30" t="s">
        <v>939</v>
      </c>
      <c r="CB36" s="14">
        <f>[1]!FechaTR($I$1,CA36)</f>
        <v>46755</v>
      </c>
      <c r="CC36" s="16">
        <f t="shared" si="5"/>
        <v>46755</v>
      </c>
      <c r="CD36" s="17">
        <f t="shared" si="15"/>
        <v>1.1083769999999999</v>
      </c>
      <c r="CG36" t="s">
        <v>1282</v>
      </c>
      <c r="CH36" t="s">
        <v>234</v>
      </c>
      <c r="CI36">
        <v>0.9281814570000001</v>
      </c>
      <c r="CL36" s="30" t="s">
        <v>939</v>
      </c>
      <c r="CM36" s="14">
        <f>[1]!FechaTR($I$1,CL36)</f>
        <v>46755</v>
      </c>
      <c r="CN36" s="16">
        <f t="shared" si="6"/>
        <v>46755</v>
      </c>
      <c r="CO36" s="17">
        <f t="shared" si="16"/>
        <v>0.9281814570000001</v>
      </c>
      <c r="CR36" t="s">
        <v>1282</v>
      </c>
      <c r="CS36" t="s">
        <v>237</v>
      </c>
      <c r="CT36">
        <v>1.108314</v>
      </c>
      <c r="CW36" s="30" t="s">
        <v>939</v>
      </c>
      <c r="CX36" s="14">
        <f>[1]!FechaTR($I$1,CW36)</f>
        <v>46755</v>
      </c>
      <c r="CY36" s="16">
        <f t="shared" si="7"/>
        <v>46755</v>
      </c>
      <c r="CZ36" s="17">
        <f t="shared" si="17"/>
        <v>1.108314</v>
      </c>
      <c r="DH36" s="30"/>
      <c r="DI36" s="14">
        <f>[1]!FechaTR($I$1,DH36)</f>
        <v>0</v>
      </c>
      <c r="DJ36" s="16">
        <f t="shared" si="8"/>
        <v>0</v>
      </c>
      <c r="DK36" s="17">
        <f t="shared" si="19"/>
        <v>0</v>
      </c>
      <c r="DS36" s="30"/>
      <c r="DT36" s="14">
        <f>[1]!FechaTR($I$1,DS36)</f>
        <v>0</v>
      </c>
      <c r="DU36" s="16">
        <f t="shared" si="9"/>
        <v>0</v>
      </c>
      <c r="DV36" s="17">
        <f t="shared" si="18"/>
        <v>0</v>
      </c>
    </row>
    <row r="37" spans="1:126" x14ac:dyDescent="0.25">
      <c r="A37" s="11"/>
      <c r="B37" s="13" t="s">
        <v>1279</v>
      </c>
      <c r="C37" s="11">
        <v>1.0578650000000001</v>
      </c>
      <c r="D37" s="11">
        <f>+[1]!FechaTR($B$2,$A37)</f>
        <v>0</v>
      </c>
      <c r="E37" s="13" t="s">
        <v>1333</v>
      </c>
      <c r="F37" s="11">
        <f>+[1]!FechaTR($B$2,$A37)</f>
        <v>0</v>
      </c>
      <c r="G37" s="11"/>
      <c r="H37" s="13" t="s">
        <v>1385</v>
      </c>
      <c r="I37" s="11">
        <v>1.057437</v>
      </c>
      <c r="J37" s="11">
        <f>+[1]!FechaTR($B$2,$A37)</f>
        <v>0</v>
      </c>
      <c r="K37" s="13" t="s">
        <v>1279</v>
      </c>
      <c r="L37" s="11">
        <v>2.2624</v>
      </c>
      <c r="M37" s="11"/>
      <c r="N37" s="13"/>
      <c r="O37" s="11"/>
      <c r="R37" t="s">
        <v>1283</v>
      </c>
      <c r="S37" t="s">
        <v>234</v>
      </c>
      <c r="T37">
        <v>0.93831926799999998</v>
      </c>
      <c r="W37" s="30" t="s">
        <v>940</v>
      </c>
      <c r="X37" s="14">
        <f>[1]!FechaTR($I$1,W37)</f>
        <v>46846</v>
      </c>
      <c r="Y37" s="16">
        <f t="shared" si="0"/>
        <v>46846</v>
      </c>
      <c r="Z37" s="17">
        <f t="shared" si="10"/>
        <v>0.93831926799999998</v>
      </c>
      <c r="AC37" t="s">
        <v>1283</v>
      </c>
      <c r="AD37" t="s">
        <v>237</v>
      </c>
      <c r="AE37">
        <v>1.126444</v>
      </c>
      <c r="AH37" s="30" t="s">
        <v>940</v>
      </c>
      <c r="AI37" s="14">
        <f>[1]!FechaTR($I$1,AH37)</f>
        <v>46846</v>
      </c>
      <c r="AJ37" s="16">
        <f t="shared" si="1"/>
        <v>46846</v>
      </c>
      <c r="AK37" s="17">
        <f t="shared" si="11"/>
        <v>1.126444</v>
      </c>
      <c r="AN37" s="6"/>
      <c r="AO37" t="s">
        <v>1337</v>
      </c>
      <c r="AP37" t="s">
        <v>234</v>
      </c>
      <c r="AQ37">
        <v>0.92759215399999995</v>
      </c>
      <c r="AT37" s="30" t="s">
        <v>940</v>
      </c>
      <c r="AU37" s="14">
        <f>[1]!FechaTR($I$1,AT37)</f>
        <v>46846</v>
      </c>
      <c r="AV37" s="16">
        <f t="shared" si="2"/>
        <v>46846</v>
      </c>
      <c r="AW37" s="17">
        <f t="shared" si="12"/>
        <v>0.92759215399999995</v>
      </c>
      <c r="AZ37" t="s">
        <v>1337</v>
      </c>
      <c r="BA37" t="s">
        <v>237</v>
      </c>
      <c r="BB37">
        <v>1.0774300000000001</v>
      </c>
      <c r="BE37" s="30" t="s">
        <v>940</v>
      </c>
      <c r="BF37" s="14">
        <f>[1]!FechaTR($I$1,BE37)</f>
        <v>46846</v>
      </c>
      <c r="BG37" s="16">
        <f t="shared" si="3"/>
        <v>46846</v>
      </c>
      <c r="BH37" s="17">
        <f t="shared" si="13"/>
        <v>1.0774300000000001</v>
      </c>
      <c r="BK37" t="s">
        <v>1389</v>
      </c>
      <c r="BL37" t="s">
        <v>234</v>
      </c>
      <c r="BM37">
        <v>0.93829619399999997</v>
      </c>
      <c r="BP37" s="30" t="s">
        <v>940</v>
      </c>
      <c r="BQ37" s="14">
        <f>[1]!FechaTR($I$1,BP37)</f>
        <v>46846</v>
      </c>
      <c r="BR37" s="16">
        <f t="shared" si="4"/>
        <v>46846</v>
      </c>
      <c r="BS37" s="17">
        <f t="shared" si="14"/>
        <v>0.93829619399999997</v>
      </c>
      <c r="BV37" t="s">
        <v>1389</v>
      </c>
      <c r="BW37" t="s">
        <v>237</v>
      </c>
      <c r="BX37">
        <v>1.126487</v>
      </c>
      <c r="CA37" s="30" t="s">
        <v>940</v>
      </c>
      <c r="CB37" s="14">
        <f>[1]!FechaTR($I$1,CA37)</f>
        <v>46846</v>
      </c>
      <c r="CC37" s="16">
        <f t="shared" si="5"/>
        <v>46846</v>
      </c>
      <c r="CD37" s="17">
        <f t="shared" si="15"/>
        <v>1.126487</v>
      </c>
      <c r="CG37" t="s">
        <v>1283</v>
      </c>
      <c r="CH37" t="s">
        <v>234</v>
      </c>
      <c r="CI37">
        <v>0.92444352799999996</v>
      </c>
      <c r="CL37" s="30" t="s">
        <v>940</v>
      </c>
      <c r="CM37" s="14">
        <f>[1]!FechaTR($I$1,CL37)</f>
        <v>46846</v>
      </c>
      <c r="CN37" s="16">
        <f t="shared" si="6"/>
        <v>46846</v>
      </c>
      <c r="CO37" s="17">
        <f t="shared" si="16"/>
        <v>0.92444352799999996</v>
      </c>
      <c r="CR37" t="s">
        <v>1283</v>
      </c>
      <c r="CS37" t="s">
        <v>237</v>
      </c>
      <c r="CT37">
        <v>1.126444</v>
      </c>
      <c r="CW37" s="30" t="s">
        <v>940</v>
      </c>
      <c r="CX37" s="14">
        <f>[1]!FechaTR($I$1,CW37)</f>
        <v>46846</v>
      </c>
      <c r="CY37" s="16">
        <f t="shared" si="7"/>
        <v>46846</v>
      </c>
      <c r="CZ37" s="17">
        <f t="shared" si="17"/>
        <v>1.126444</v>
      </c>
      <c r="DH37" s="30"/>
      <c r="DI37" s="14">
        <f>[1]!FechaTR($I$1,DH37)</f>
        <v>0</v>
      </c>
      <c r="DJ37" s="16">
        <f t="shared" si="8"/>
        <v>0</v>
      </c>
      <c r="DK37" s="17">
        <f t="shared" si="19"/>
        <v>0</v>
      </c>
      <c r="DS37" s="30"/>
      <c r="DT37" s="14">
        <f>[1]!FechaTR($I$1,DS37)</f>
        <v>0</v>
      </c>
      <c r="DU37" s="16">
        <f t="shared" si="9"/>
        <v>0</v>
      </c>
      <c r="DV37" s="17">
        <f t="shared" si="18"/>
        <v>0</v>
      </c>
    </row>
    <row r="38" spans="1:126" x14ac:dyDescent="0.25">
      <c r="A38" s="11"/>
      <c r="B38" s="13" t="s">
        <v>1280</v>
      </c>
      <c r="C38" s="11">
        <v>1.0786609999999999</v>
      </c>
      <c r="D38" s="11">
        <f>+[1]!FechaTR($B$2,$A38)</f>
        <v>0</v>
      </c>
      <c r="E38" s="13" t="s">
        <v>1334</v>
      </c>
      <c r="F38" s="11">
        <f>+[1]!FechaTR($B$2,$A38)</f>
        <v>0</v>
      </c>
      <c r="G38" s="11"/>
      <c r="H38" s="13" t="s">
        <v>1386</v>
      </c>
      <c r="I38" s="11">
        <v>1.0782829999999999</v>
      </c>
      <c r="J38" s="11">
        <f>+[1]!FechaTR($B$2,$A38)</f>
        <v>0</v>
      </c>
      <c r="K38" s="13" t="s">
        <v>1280</v>
      </c>
      <c r="L38" s="11">
        <v>2.3185000000000002</v>
      </c>
      <c r="M38" s="11"/>
      <c r="N38" s="13"/>
      <c r="O38" s="11"/>
      <c r="R38" t="s">
        <v>1284</v>
      </c>
      <c r="S38" t="s">
        <v>234</v>
      </c>
      <c r="T38">
        <v>0.93505648699999999</v>
      </c>
      <c r="W38" s="30" t="s">
        <v>941</v>
      </c>
      <c r="X38" s="14">
        <f>[1]!FechaTR($I$1,W38)</f>
        <v>46937</v>
      </c>
      <c r="Y38" s="16">
        <f t="shared" si="0"/>
        <v>46937</v>
      </c>
      <c r="Z38" s="17">
        <f t="shared" si="10"/>
        <v>0.93505648699999999</v>
      </c>
      <c r="AC38" t="s">
        <v>1284</v>
      </c>
      <c r="AD38" t="s">
        <v>237</v>
      </c>
      <c r="AE38">
        <v>1.1438570000000001</v>
      </c>
      <c r="AH38" s="30" t="s">
        <v>941</v>
      </c>
      <c r="AI38" s="14">
        <f>[1]!FechaTR($I$1,AH38)</f>
        <v>46937</v>
      </c>
      <c r="AJ38" s="16">
        <f t="shared" si="1"/>
        <v>46937</v>
      </c>
      <c r="AK38" s="17">
        <f t="shared" si="11"/>
        <v>1.1438570000000001</v>
      </c>
      <c r="AN38" s="6"/>
      <c r="AO38" t="s">
        <v>1338</v>
      </c>
      <c r="AP38" t="s">
        <v>234</v>
      </c>
      <c r="AQ38">
        <v>0.92394842700000013</v>
      </c>
      <c r="AT38" s="30" t="s">
        <v>941</v>
      </c>
      <c r="AU38" s="14">
        <f>[1]!FechaTR($I$1,AT38)</f>
        <v>46937</v>
      </c>
      <c r="AV38" s="16">
        <f t="shared" si="2"/>
        <v>46937</v>
      </c>
      <c r="AW38" s="17">
        <f t="shared" si="12"/>
        <v>0.92394842700000013</v>
      </c>
      <c r="AZ38" t="s">
        <v>1338</v>
      </c>
      <c r="BA38" t="s">
        <v>237</v>
      </c>
      <c r="BB38">
        <v>1.095434</v>
      </c>
      <c r="BE38" s="30" t="s">
        <v>941</v>
      </c>
      <c r="BF38" s="14">
        <f>[1]!FechaTR($I$1,BE38)</f>
        <v>46937</v>
      </c>
      <c r="BG38" s="16">
        <f t="shared" si="3"/>
        <v>46937</v>
      </c>
      <c r="BH38" s="17">
        <f t="shared" si="13"/>
        <v>1.095434</v>
      </c>
      <c r="BK38" t="s">
        <v>1390</v>
      </c>
      <c r="BL38" t="s">
        <v>234</v>
      </c>
      <c r="BM38">
        <v>0.93503374800000005</v>
      </c>
      <c r="BP38" s="30" t="s">
        <v>941</v>
      </c>
      <c r="BQ38" s="14">
        <f>[1]!FechaTR($I$1,BP38)</f>
        <v>46937</v>
      </c>
      <c r="BR38" s="16">
        <f t="shared" si="4"/>
        <v>46937</v>
      </c>
      <c r="BS38" s="17">
        <f t="shared" si="14"/>
        <v>0.93503374800000005</v>
      </c>
      <c r="BV38" t="s">
        <v>1390</v>
      </c>
      <c r="BW38" t="s">
        <v>237</v>
      </c>
      <c r="BX38">
        <v>1.143893</v>
      </c>
      <c r="CA38" s="30" t="s">
        <v>941</v>
      </c>
      <c r="CB38" s="14">
        <f>[1]!FechaTR($I$1,CA38)</f>
        <v>46937</v>
      </c>
      <c r="CC38" s="16">
        <f t="shared" si="5"/>
        <v>46937</v>
      </c>
      <c r="CD38" s="17">
        <f t="shared" si="15"/>
        <v>1.143893</v>
      </c>
      <c r="CG38" t="s">
        <v>1284</v>
      </c>
      <c r="CH38" t="s">
        <v>234</v>
      </c>
      <c r="CI38">
        <v>0.92074170000000011</v>
      </c>
      <c r="CL38" s="30" t="s">
        <v>941</v>
      </c>
      <c r="CM38" s="14">
        <f>[1]!FechaTR($I$1,CL38)</f>
        <v>46937</v>
      </c>
      <c r="CN38" s="16">
        <f t="shared" si="6"/>
        <v>46937</v>
      </c>
      <c r="CO38" s="17">
        <f t="shared" si="16"/>
        <v>0.92074170000000011</v>
      </c>
      <c r="CR38" t="s">
        <v>1284</v>
      </c>
      <c r="CS38" t="s">
        <v>237</v>
      </c>
      <c r="CT38">
        <v>1.1438570000000001</v>
      </c>
      <c r="CW38" s="30" t="s">
        <v>941</v>
      </c>
      <c r="CX38" s="14">
        <f>[1]!FechaTR($I$1,CW38)</f>
        <v>46937</v>
      </c>
      <c r="CY38" s="16">
        <f t="shared" si="7"/>
        <v>46937</v>
      </c>
      <c r="CZ38" s="17">
        <f t="shared" si="17"/>
        <v>1.1438570000000001</v>
      </c>
      <c r="DH38" s="30"/>
      <c r="DI38" s="14">
        <f>[1]!FechaTR($I$1,DH38)</f>
        <v>0</v>
      </c>
      <c r="DJ38" s="16">
        <f t="shared" si="8"/>
        <v>0</v>
      </c>
      <c r="DK38" s="17">
        <f t="shared" si="19"/>
        <v>0</v>
      </c>
      <c r="DS38" s="30"/>
      <c r="DT38" s="14">
        <f>[1]!FechaTR($I$1,DS38)</f>
        <v>0</v>
      </c>
      <c r="DU38" s="16">
        <f t="shared" si="9"/>
        <v>0</v>
      </c>
      <c r="DV38" s="17">
        <f t="shared" si="18"/>
        <v>0</v>
      </c>
    </row>
    <row r="39" spans="1:126" x14ac:dyDescent="0.25">
      <c r="A39" s="11"/>
      <c r="B39" s="13" t="s">
        <v>1281</v>
      </c>
      <c r="C39" s="11">
        <v>1.0983749999999999</v>
      </c>
      <c r="D39" s="11">
        <f>+[1]!FechaTR($B$2,$A39)</f>
        <v>0</v>
      </c>
      <c r="E39" s="13" t="s">
        <v>1335</v>
      </c>
      <c r="F39" s="11">
        <f>+[1]!FechaTR($B$2,$A39)</f>
        <v>0</v>
      </c>
      <c r="G39" s="11"/>
      <c r="H39" s="13" t="s">
        <v>1387</v>
      </c>
      <c r="I39" s="11">
        <v>1.098017</v>
      </c>
      <c r="J39" s="11">
        <f>+[1]!FechaTR($B$2,$A39)</f>
        <v>0</v>
      </c>
      <c r="K39" s="13" t="s">
        <v>1281</v>
      </c>
      <c r="L39" s="11">
        <v>2.3725000000000001</v>
      </c>
      <c r="M39" s="11"/>
      <c r="N39" s="13"/>
      <c r="O39" s="11"/>
      <c r="R39" t="s">
        <v>1285</v>
      </c>
      <c r="S39" t="s">
        <v>234</v>
      </c>
      <c r="T39">
        <v>0.93174832900000004</v>
      </c>
      <c r="W39" s="30" t="s">
        <v>942</v>
      </c>
      <c r="X39" s="14">
        <f>[1]!FechaTR($I$1,W39)</f>
        <v>47028</v>
      </c>
      <c r="Y39" s="16">
        <f t="shared" si="0"/>
        <v>47028</v>
      </c>
      <c r="Z39" s="17">
        <f t="shared" si="10"/>
        <v>0.93174832900000004</v>
      </c>
      <c r="AC39" t="s">
        <v>1285</v>
      </c>
      <c r="AD39" t="s">
        <v>237</v>
      </c>
      <c r="AE39">
        <v>1.160002</v>
      </c>
      <c r="AH39" s="30" t="s">
        <v>942</v>
      </c>
      <c r="AI39" s="14">
        <f>[1]!FechaTR($I$1,AH39)</f>
        <v>47028</v>
      </c>
      <c r="AJ39" s="16">
        <f t="shared" si="1"/>
        <v>47028</v>
      </c>
      <c r="AK39" s="17">
        <f t="shared" si="11"/>
        <v>1.160002</v>
      </c>
      <c r="AN39" s="6"/>
      <c r="AO39" t="s">
        <v>1339</v>
      </c>
      <c r="AP39" t="s">
        <v>234</v>
      </c>
      <c r="AQ39">
        <v>0.92029841400000012</v>
      </c>
      <c r="AT39" s="30" t="s">
        <v>942</v>
      </c>
      <c r="AU39" s="14">
        <f>[1]!FechaTR($I$1,AT39)</f>
        <v>47028</v>
      </c>
      <c r="AV39" s="16">
        <f t="shared" si="2"/>
        <v>47028</v>
      </c>
      <c r="AW39" s="17">
        <f t="shared" si="12"/>
        <v>0.92029841400000012</v>
      </c>
      <c r="AZ39" t="s">
        <v>1339</v>
      </c>
      <c r="BA39" t="s">
        <v>237</v>
      </c>
      <c r="BB39">
        <v>1.1121559999999999</v>
      </c>
      <c r="BE39" s="30" t="s">
        <v>942</v>
      </c>
      <c r="BF39" s="14">
        <f>[1]!FechaTR($I$1,BE39)</f>
        <v>47028</v>
      </c>
      <c r="BG39" s="16">
        <f t="shared" si="3"/>
        <v>47028</v>
      </c>
      <c r="BH39" s="17">
        <f t="shared" si="13"/>
        <v>1.1121559999999999</v>
      </c>
      <c r="BK39" t="s">
        <v>1391</v>
      </c>
      <c r="BL39" t="s">
        <v>234</v>
      </c>
      <c r="BM39">
        <v>0.93172510500000005</v>
      </c>
      <c r="BP39" s="30" t="s">
        <v>942</v>
      </c>
      <c r="BQ39" s="14">
        <f>[1]!FechaTR($I$1,BP39)</f>
        <v>47028</v>
      </c>
      <c r="BR39" s="16">
        <f t="shared" si="4"/>
        <v>47028</v>
      </c>
      <c r="BS39" s="17">
        <f t="shared" si="14"/>
        <v>0.93172510500000005</v>
      </c>
      <c r="BV39" t="s">
        <v>1391</v>
      </c>
      <c r="BW39" t="s">
        <v>237</v>
      </c>
      <c r="BX39">
        <v>1.160042</v>
      </c>
      <c r="CA39" s="30" t="s">
        <v>942</v>
      </c>
      <c r="CB39" s="14">
        <f>[1]!FechaTR($I$1,CA39)</f>
        <v>47028</v>
      </c>
      <c r="CC39" s="16">
        <f t="shared" si="5"/>
        <v>47028</v>
      </c>
      <c r="CD39" s="17">
        <f t="shared" si="15"/>
        <v>1.160042</v>
      </c>
      <c r="CG39" t="s">
        <v>1285</v>
      </c>
      <c r="CH39" t="s">
        <v>234</v>
      </c>
      <c r="CI39">
        <v>0.91703469000000004</v>
      </c>
      <c r="CL39" s="30" t="s">
        <v>942</v>
      </c>
      <c r="CM39" s="14">
        <f>[1]!FechaTR($I$1,CL39)</f>
        <v>47028</v>
      </c>
      <c r="CN39" s="16">
        <f t="shared" si="6"/>
        <v>47028</v>
      </c>
      <c r="CO39" s="17">
        <f t="shared" si="16"/>
        <v>0.91703469000000004</v>
      </c>
      <c r="CR39" t="s">
        <v>1285</v>
      </c>
      <c r="CS39" t="s">
        <v>237</v>
      </c>
      <c r="CT39">
        <v>1.160002</v>
      </c>
      <c r="CW39" s="30" t="s">
        <v>942</v>
      </c>
      <c r="CX39" s="14">
        <f>[1]!FechaTR($I$1,CW39)</f>
        <v>47028</v>
      </c>
      <c r="CY39" s="16">
        <f t="shared" si="7"/>
        <v>47028</v>
      </c>
      <c r="CZ39" s="17">
        <f t="shared" si="17"/>
        <v>1.160002</v>
      </c>
      <c r="DH39" s="30"/>
      <c r="DI39" s="14">
        <f>[1]!FechaTR($I$1,DH39)</f>
        <v>0</v>
      </c>
      <c r="DJ39" s="16">
        <f t="shared" si="8"/>
        <v>0</v>
      </c>
      <c r="DK39" s="17">
        <f t="shared" si="19"/>
        <v>0</v>
      </c>
      <c r="DS39" s="30"/>
      <c r="DT39" s="14">
        <f>[1]!FechaTR($I$1,DS39)</f>
        <v>0</v>
      </c>
      <c r="DU39" s="16">
        <f t="shared" si="9"/>
        <v>0</v>
      </c>
      <c r="DV39" s="17">
        <f t="shared" si="18"/>
        <v>0</v>
      </c>
    </row>
    <row r="40" spans="1:126" x14ac:dyDescent="0.25">
      <c r="A40" s="11"/>
      <c r="B40" s="13" t="s">
        <v>1282</v>
      </c>
      <c r="C40" s="11">
        <v>1.1170799999999999</v>
      </c>
      <c r="D40" s="11">
        <f>+[1]!FechaTR($B$2,$A40)</f>
        <v>0</v>
      </c>
      <c r="E40" s="13" t="s">
        <v>1336</v>
      </c>
      <c r="F40" s="11">
        <f>+[1]!FechaTR($B$2,$A40)</f>
        <v>0</v>
      </c>
      <c r="G40" s="11"/>
      <c r="H40" s="13" t="s">
        <v>1388</v>
      </c>
      <c r="I40" s="11">
        <v>1.116727</v>
      </c>
      <c r="J40" s="11">
        <f>+[1]!FechaTR($B$2,$A40)</f>
        <v>0</v>
      </c>
      <c r="K40" s="13" t="s">
        <v>1282</v>
      </c>
      <c r="L40" s="11">
        <v>2.4241999999999999</v>
      </c>
      <c r="M40" s="11"/>
      <c r="N40" s="13"/>
      <c r="O40" s="11"/>
      <c r="R40" t="s">
        <v>1286</v>
      </c>
      <c r="S40" t="s">
        <v>234</v>
      </c>
      <c r="T40">
        <v>0.92836016499999996</v>
      </c>
      <c r="W40" s="30" t="s">
        <v>943</v>
      </c>
      <c r="X40" s="14">
        <f>[1]!FechaTR($I$1,W40)</f>
        <v>47120</v>
      </c>
      <c r="Y40" s="16">
        <f t="shared" si="0"/>
        <v>47120</v>
      </c>
      <c r="Z40" s="17">
        <f t="shared" si="10"/>
        <v>0.92836016499999996</v>
      </c>
      <c r="AC40" t="s">
        <v>1286</v>
      </c>
      <c r="AD40" t="s">
        <v>237</v>
      </c>
      <c r="AE40">
        <v>1.1756040000000001</v>
      </c>
      <c r="AH40" s="30" t="s">
        <v>943</v>
      </c>
      <c r="AI40" s="14">
        <f>[1]!FechaTR($I$1,AH40)</f>
        <v>47120</v>
      </c>
      <c r="AJ40" s="16">
        <f t="shared" si="1"/>
        <v>47120</v>
      </c>
      <c r="AK40" s="17">
        <f t="shared" si="11"/>
        <v>1.1756040000000001</v>
      </c>
      <c r="AN40" s="6"/>
      <c r="AO40" t="s">
        <v>1340</v>
      </c>
      <c r="AP40" t="s">
        <v>234</v>
      </c>
      <c r="AQ40">
        <v>0.916598935</v>
      </c>
      <c r="AT40" s="30" t="s">
        <v>943</v>
      </c>
      <c r="AU40" s="14">
        <f>[1]!FechaTR($I$1,AT40)</f>
        <v>47120</v>
      </c>
      <c r="AV40" s="16">
        <f t="shared" si="2"/>
        <v>47120</v>
      </c>
      <c r="AW40" s="17">
        <f t="shared" si="12"/>
        <v>0.916598935</v>
      </c>
      <c r="AZ40" t="s">
        <v>1340</v>
      </c>
      <c r="BA40" t="s">
        <v>237</v>
      </c>
      <c r="BB40">
        <v>1.1283129999999999</v>
      </c>
      <c r="BE40" s="30" t="s">
        <v>943</v>
      </c>
      <c r="BF40" s="14">
        <f>[1]!FechaTR($I$1,BE40)</f>
        <v>47120</v>
      </c>
      <c r="BG40" s="16">
        <f t="shared" si="3"/>
        <v>47120</v>
      </c>
      <c r="BH40" s="17">
        <f t="shared" si="13"/>
        <v>1.1283129999999999</v>
      </c>
      <c r="BK40" t="s">
        <v>1392</v>
      </c>
      <c r="BL40" t="s">
        <v>234</v>
      </c>
      <c r="BM40">
        <v>0.92833600699999996</v>
      </c>
      <c r="BP40" s="30" t="s">
        <v>943</v>
      </c>
      <c r="BQ40" s="14">
        <f>[1]!FechaTR($I$1,BP40)</f>
        <v>47120</v>
      </c>
      <c r="BR40" s="16">
        <f t="shared" si="4"/>
        <v>47120</v>
      </c>
      <c r="BS40" s="17">
        <f t="shared" si="14"/>
        <v>0.92833600699999996</v>
      </c>
      <c r="BV40" t="s">
        <v>1392</v>
      </c>
      <c r="BW40" t="s">
        <v>237</v>
      </c>
      <c r="BX40">
        <v>1.175654</v>
      </c>
      <c r="CA40" s="30" t="s">
        <v>943</v>
      </c>
      <c r="CB40" s="14">
        <f>[1]!FechaTR($I$1,CA40)</f>
        <v>47120</v>
      </c>
      <c r="CC40" s="16">
        <f t="shared" si="5"/>
        <v>47120</v>
      </c>
      <c r="CD40" s="17">
        <f t="shared" si="15"/>
        <v>1.175654</v>
      </c>
      <c r="CG40" t="s">
        <v>1286</v>
      </c>
      <c r="CH40" t="s">
        <v>234</v>
      </c>
      <c r="CI40">
        <v>0.91327884500000001</v>
      </c>
      <c r="CL40" s="30" t="s">
        <v>943</v>
      </c>
      <c r="CM40" s="14">
        <f>[1]!FechaTR($I$1,CL40)</f>
        <v>47120</v>
      </c>
      <c r="CN40" s="16">
        <f t="shared" si="6"/>
        <v>47120</v>
      </c>
      <c r="CO40" s="17">
        <f t="shared" si="16"/>
        <v>0.91327884500000001</v>
      </c>
      <c r="CR40" t="s">
        <v>1286</v>
      </c>
      <c r="CS40" t="s">
        <v>237</v>
      </c>
      <c r="CT40">
        <v>1.1756040000000001</v>
      </c>
      <c r="CW40" s="30" t="s">
        <v>943</v>
      </c>
      <c r="CX40" s="14">
        <f>[1]!FechaTR($I$1,CW40)</f>
        <v>47120</v>
      </c>
      <c r="CY40" s="16">
        <f t="shared" si="7"/>
        <v>47120</v>
      </c>
      <c r="CZ40" s="17">
        <f t="shared" si="17"/>
        <v>1.1756040000000001</v>
      </c>
      <c r="DH40" s="30"/>
      <c r="DI40" s="14">
        <f>[1]!FechaTR($I$1,DH40)</f>
        <v>0</v>
      </c>
      <c r="DJ40" s="16">
        <f t="shared" si="8"/>
        <v>0</v>
      </c>
      <c r="DK40" s="17">
        <f t="shared" si="19"/>
        <v>0</v>
      </c>
      <c r="DS40" s="30"/>
      <c r="DT40" s="14">
        <f>[1]!FechaTR($I$1,DS40)</f>
        <v>0</v>
      </c>
      <c r="DU40" s="16">
        <f t="shared" si="9"/>
        <v>0</v>
      </c>
      <c r="DV40" s="17">
        <f t="shared" si="18"/>
        <v>0</v>
      </c>
    </row>
    <row r="41" spans="1:126" x14ac:dyDescent="0.25">
      <c r="A41" s="11"/>
      <c r="B41" s="13" t="s">
        <v>1283</v>
      </c>
      <c r="C41" s="11">
        <v>1.135041</v>
      </c>
      <c r="D41" s="11">
        <f>+[1]!FechaTR($B$2,$A41)</f>
        <v>0</v>
      </c>
      <c r="E41" s="13" t="s">
        <v>1337</v>
      </c>
      <c r="F41" s="11">
        <f>+[1]!FechaTR($B$2,$A41)</f>
        <v>0</v>
      </c>
      <c r="G41" s="11"/>
      <c r="H41" s="13" t="s">
        <v>1389</v>
      </c>
      <c r="I41" s="11">
        <v>1.134692</v>
      </c>
      <c r="J41" s="11">
        <f>+[1]!FechaTR($B$2,$A41)</f>
        <v>0</v>
      </c>
      <c r="K41" s="13" t="s">
        <v>1283</v>
      </c>
      <c r="L41" s="11">
        <v>2.4741</v>
      </c>
      <c r="M41" s="11"/>
      <c r="N41" s="13"/>
      <c r="O41" s="11"/>
      <c r="R41" t="s">
        <v>1287</v>
      </c>
      <c r="S41" t="s">
        <v>234</v>
      </c>
      <c r="T41">
        <v>0.92485561299999997</v>
      </c>
      <c r="W41" s="30" t="s">
        <v>944</v>
      </c>
      <c r="X41" s="14">
        <f>[1]!FechaTR($I$1,W41)</f>
        <v>47210</v>
      </c>
      <c r="Y41" s="16">
        <f t="shared" si="0"/>
        <v>47210</v>
      </c>
      <c r="Z41" s="17">
        <f t="shared" si="10"/>
        <v>0.92485561299999997</v>
      </c>
      <c r="AC41" t="s">
        <v>1287</v>
      </c>
      <c r="AD41" t="s">
        <v>237</v>
      </c>
      <c r="AE41">
        <v>1.190599</v>
      </c>
      <c r="AH41" s="30" t="s">
        <v>944</v>
      </c>
      <c r="AI41" s="14">
        <f>[1]!FechaTR($I$1,AH41)</f>
        <v>47210</v>
      </c>
      <c r="AJ41" s="16">
        <f t="shared" si="1"/>
        <v>47210</v>
      </c>
      <c r="AK41" s="17">
        <f t="shared" si="11"/>
        <v>1.190599</v>
      </c>
      <c r="AN41" s="6"/>
      <c r="AO41" t="s">
        <v>1341</v>
      </c>
      <c r="AP41" t="s">
        <v>234</v>
      </c>
      <c r="AQ41">
        <v>0.91288705600000009</v>
      </c>
      <c r="AT41" s="30" t="s">
        <v>944</v>
      </c>
      <c r="AU41" s="14">
        <f>[1]!FechaTR($I$1,AT41)</f>
        <v>47210</v>
      </c>
      <c r="AV41" s="16">
        <f t="shared" si="2"/>
        <v>47210</v>
      </c>
      <c r="AW41" s="17">
        <f t="shared" si="12"/>
        <v>0.91288705600000009</v>
      </c>
      <c r="AZ41" t="s">
        <v>1341</v>
      </c>
      <c r="BA41" t="s">
        <v>237</v>
      </c>
      <c r="BB41">
        <v>1.1438390000000001</v>
      </c>
      <c r="BE41" s="30" t="s">
        <v>944</v>
      </c>
      <c r="BF41" s="14">
        <f>[1]!FechaTR($I$1,BE41)</f>
        <v>47210</v>
      </c>
      <c r="BG41" s="16">
        <f t="shared" si="3"/>
        <v>47210</v>
      </c>
      <c r="BH41" s="17">
        <f t="shared" si="13"/>
        <v>1.1438390000000001</v>
      </c>
      <c r="BK41" t="s">
        <v>1393</v>
      </c>
      <c r="BL41" t="s">
        <v>234</v>
      </c>
      <c r="BM41">
        <v>0.92483044999999997</v>
      </c>
      <c r="BP41" s="30" t="s">
        <v>944</v>
      </c>
      <c r="BQ41" s="14">
        <f>[1]!FechaTR($I$1,BP41)</f>
        <v>47210</v>
      </c>
      <c r="BR41" s="16">
        <f t="shared" si="4"/>
        <v>47210</v>
      </c>
      <c r="BS41" s="17">
        <f t="shared" si="14"/>
        <v>0.92483044999999997</v>
      </c>
      <c r="BV41" t="s">
        <v>1393</v>
      </c>
      <c r="BW41" t="s">
        <v>237</v>
      </c>
      <c r="BX41">
        <v>1.1906589999999999</v>
      </c>
      <c r="CA41" s="30" t="s">
        <v>944</v>
      </c>
      <c r="CB41" s="14">
        <f>[1]!FechaTR($I$1,CA41)</f>
        <v>47210</v>
      </c>
      <c r="CC41" s="16">
        <f t="shared" si="5"/>
        <v>47210</v>
      </c>
      <c r="CD41" s="17">
        <f t="shared" si="15"/>
        <v>1.1906589999999999</v>
      </c>
      <c r="CG41" t="s">
        <v>1287</v>
      </c>
      <c r="CH41" t="s">
        <v>234</v>
      </c>
      <c r="CI41">
        <v>0.9095120029999999</v>
      </c>
      <c r="CL41" s="30" t="s">
        <v>944</v>
      </c>
      <c r="CM41" s="14">
        <f>[1]!FechaTR($I$1,CL41)</f>
        <v>47210</v>
      </c>
      <c r="CN41" s="16">
        <f t="shared" si="6"/>
        <v>47210</v>
      </c>
      <c r="CO41" s="17">
        <f t="shared" si="16"/>
        <v>0.9095120029999999</v>
      </c>
      <c r="CR41" t="s">
        <v>1287</v>
      </c>
      <c r="CS41" t="s">
        <v>237</v>
      </c>
      <c r="CT41">
        <v>1.190599</v>
      </c>
      <c r="CW41" s="30" t="s">
        <v>944</v>
      </c>
      <c r="CX41" s="14">
        <f>[1]!FechaTR($I$1,CW41)</f>
        <v>47210</v>
      </c>
      <c r="CY41" s="16">
        <f t="shared" si="7"/>
        <v>47210</v>
      </c>
      <c r="CZ41" s="17">
        <f t="shared" si="17"/>
        <v>1.190599</v>
      </c>
      <c r="DH41" s="30"/>
      <c r="DI41" s="14">
        <f>[1]!FechaTR($I$1,DH41)</f>
        <v>0</v>
      </c>
      <c r="DJ41" s="16">
        <f t="shared" si="8"/>
        <v>0</v>
      </c>
      <c r="DK41" s="17">
        <f t="shared" si="19"/>
        <v>0</v>
      </c>
      <c r="DS41" s="30"/>
      <c r="DT41" s="14">
        <f>[1]!FechaTR($I$1,DS41)</f>
        <v>0</v>
      </c>
      <c r="DU41" s="16">
        <f t="shared" si="9"/>
        <v>0</v>
      </c>
      <c r="DV41" s="17">
        <f t="shared" si="18"/>
        <v>0</v>
      </c>
    </row>
    <row r="42" spans="1:126" x14ac:dyDescent="0.25">
      <c r="A42" s="11"/>
      <c r="B42" s="13" t="s">
        <v>1284</v>
      </c>
      <c r="C42" s="11">
        <v>1.152358</v>
      </c>
      <c r="D42" s="11">
        <f>+[1]!FechaTR($B$2,$A42)</f>
        <v>0</v>
      </c>
      <c r="E42" s="13" t="s">
        <v>1338</v>
      </c>
      <c r="F42" s="11">
        <f>+[1]!FechaTR($B$2,$A42)</f>
        <v>0</v>
      </c>
      <c r="G42" s="11"/>
      <c r="H42" s="13" t="s">
        <v>1390</v>
      </c>
      <c r="I42" s="11">
        <v>1.152018</v>
      </c>
      <c r="J42" s="11">
        <f>+[1]!FechaTR($B$2,$A42)</f>
        <v>0</v>
      </c>
      <c r="K42" s="13" t="s">
        <v>1284</v>
      </c>
      <c r="L42" s="11">
        <v>2.5215000000000001</v>
      </c>
      <c r="M42" s="11"/>
      <c r="N42" s="13"/>
      <c r="O42" s="11"/>
      <c r="R42" t="s">
        <v>1288</v>
      </c>
      <c r="S42" t="s">
        <v>234</v>
      </c>
      <c r="T42">
        <v>0.92142624399999995</v>
      </c>
      <c r="W42" s="30" t="s">
        <v>958</v>
      </c>
      <c r="X42" s="14">
        <f>[1]!FechaTR($I$1,W42)</f>
        <v>47301</v>
      </c>
      <c r="Y42" s="16">
        <f t="shared" si="0"/>
        <v>47301</v>
      </c>
      <c r="Z42" s="17">
        <f t="shared" si="10"/>
        <v>0.92142624399999995</v>
      </c>
      <c r="AC42" t="s">
        <v>1288</v>
      </c>
      <c r="AD42" t="s">
        <v>237</v>
      </c>
      <c r="AE42">
        <v>1.204753</v>
      </c>
      <c r="AH42" s="30" t="s">
        <v>958</v>
      </c>
      <c r="AI42" s="14">
        <f>[1]!FechaTR($I$1,AH42)</f>
        <v>47301</v>
      </c>
      <c r="AJ42" s="16">
        <f t="shared" si="1"/>
        <v>47301</v>
      </c>
      <c r="AK42" s="17">
        <f t="shared" si="11"/>
        <v>1.204753</v>
      </c>
      <c r="AN42" s="6"/>
      <c r="AO42" t="s">
        <v>1342</v>
      </c>
      <c r="AP42" t="s">
        <v>234</v>
      </c>
      <c r="AQ42">
        <v>0.90924184900000005</v>
      </c>
      <c r="AT42" s="30" t="s">
        <v>958</v>
      </c>
      <c r="AU42" s="14">
        <f>[1]!FechaTR($I$1,AT42)</f>
        <v>47301</v>
      </c>
      <c r="AV42" s="16">
        <f t="shared" si="2"/>
        <v>47301</v>
      </c>
      <c r="AW42" s="17">
        <f t="shared" si="12"/>
        <v>0.90924184900000005</v>
      </c>
      <c r="AZ42" t="s">
        <v>1342</v>
      </c>
      <c r="BA42" t="s">
        <v>237</v>
      </c>
      <c r="BB42">
        <v>1.158487</v>
      </c>
      <c r="BE42" s="30" t="s">
        <v>958</v>
      </c>
      <c r="BF42" s="14">
        <f>[1]!FechaTR($I$1,BE42)</f>
        <v>47301</v>
      </c>
      <c r="BG42" s="16">
        <f t="shared" si="3"/>
        <v>47301</v>
      </c>
      <c r="BH42" s="17">
        <f t="shared" si="13"/>
        <v>1.158487</v>
      </c>
      <c r="BK42" t="s">
        <v>1394</v>
      </c>
      <c r="BL42" t="s">
        <v>234</v>
      </c>
      <c r="BM42">
        <v>0.92140037200000002</v>
      </c>
      <c r="BP42" s="30" t="s">
        <v>958</v>
      </c>
      <c r="BQ42" s="14">
        <f>[1]!FechaTR($I$1,BP42)</f>
        <v>47301</v>
      </c>
      <c r="BR42" s="16">
        <f t="shared" si="4"/>
        <v>47301</v>
      </c>
      <c r="BS42" s="17">
        <f t="shared" si="14"/>
        <v>0.92140037200000002</v>
      </c>
      <c r="BV42" t="s">
        <v>1394</v>
      </c>
      <c r="BW42" t="s">
        <v>237</v>
      </c>
      <c r="BX42">
        <v>1.2048179999999999</v>
      </c>
      <c r="CA42" s="30" t="s">
        <v>958</v>
      </c>
      <c r="CB42" s="14">
        <f>[1]!FechaTR($I$1,CA42)</f>
        <v>47301</v>
      </c>
      <c r="CC42" s="16">
        <f t="shared" si="5"/>
        <v>47301</v>
      </c>
      <c r="CD42" s="17">
        <f t="shared" si="15"/>
        <v>1.2048179999999999</v>
      </c>
      <c r="CG42" t="s">
        <v>1288</v>
      </c>
      <c r="CH42" t="s">
        <v>234</v>
      </c>
      <c r="CI42">
        <v>0.90581409700000004</v>
      </c>
      <c r="CL42" s="30" t="s">
        <v>958</v>
      </c>
      <c r="CM42" s="14">
        <f>[1]!FechaTR($I$1,CL42)</f>
        <v>47301</v>
      </c>
      <c r="CN42" s="16">
        <f t="shared" si="6"/>
        <v>47301</v>
      </c>
      <c r="CO42" s="17">
        <f t="shared" si="16"/>
        <v>0.90581409700000004</v>
      </c>
      <c r="CR42" t="s">
        <v>1288</v>
      </c>
      <c r="CS42" t="s">
        <v>237</v>
      </c>
      <c r="CT42">
        <v>1.204753</v>
      </c>
      <c r="CW42" s="30" t="s">
        <v>958</v>
      </c>
      <c r="CX42" s="14">
        <f>[1]!FechaTR($I$1,CW42)</f>
        <v>47301</v>
      </c>
      <c r="CY42" s="16">
        <f t="shared" si="7"/>
        <v>47301</v>
      </c>
      <c r="CZ42" s="17">
        <f t="shared" si="17"/>
        <v>1.204753</v>
      </c>
      <c r="DH42" s="30"/>
      <c r="DI42" s="14">
        <f>[1]!FechaTR($I$1,DH42)</f>
        <v>0</v>
      </c>
      <c r="DJ42" s="16">
        <f t="shared" si="8"/>
        <v>0</v>
      </c>
      <c r="DK42" s="17">
        <f t="shared" si="19"/>
        <v>0</v>
      </c>
      <c r="DS42" s="30"/>
      <c r="DT42" s="14">
        <f>[1]!FechaTR($I$1,DS42)</f>
        <v>0</v>
      </c>
      <c r="DU42" s="16">
        <f t="shared" si="9"/>
        <v>0</v>
      </c>
      <c r="DV42" s="17">
        <f t="shared" si="18"/>
        <v>0</v>
      </c>
    </row>
    <row r="43" spans="1:126" x14ac:dyDescent="0.25">
      <c r="A43" s="11"/>
      <c r="B43" s="13" t="s">
        <v>1285</v>
      </c>
      <c r="C43" s="11">
        <v>1.168474</v>
      </c>
      <c r="D43" s="11">
        <f>+[1]!FechaTR($B$2,$A43)</f>
        <v>0</v>
      </c>
      <c r="E43" s="13" t="s">
        <v>1339</v>
      </c>
      <c r="F43" s="11">
        <f>+[1]!FechaTR($B$2,$A43)</f>
        <v>0</v>
      </c>
      <c r="G43" s="11"/>
      <c r="H43" s="13" t="s">
        <v>1391</v>
      </c>
      <c r="I43" s="11">
        <v>1.168148</v>
      </c>
      <c r="J43" s="11">
        <f>+[1]!FechaTR($B$2,$A43)</f>
        <v>0</v>
      </c>
      <c r="K43" s="13" t="s">
        <v>1285</v>
      </c>
      <c r="L43" s="11">
        <v>2.5693000000000001</v>
      </c>
      <c r="M43" s="11"/>
      <c r="N43" s="13"/>
      <c r="O43" s="11"/>
      <c r="R43" t="s">
        <v>1289</v>
      </c>
      <c r="S43" t="s">
        <v>234</v>
      </c>
      <c r="T43">
        <v>0.91808724399999997</v>
      </c>
      <c r="W43" s="30" t="s">
        <v>945</v>
      </c>
      <c r="X43" s="14">
        <f>[1]!FechaTR($I$1,W43)</f>
        <v>47393</v>
      </c>
      <c r="Y43" s="16">
        <f t="shared" si="0"/>
        <v>47393</v>
      </c>
      <c r="Z43" s="17">
        <f t="shared" si="10"/>
        <v>0.91808724399999997</v>
      </c>
      <c r="AC43" t="s">
        <v>1289</v>
      </c>
      <c r="AD43" t="s">
        <v>237</v>
      </c>
      <c r="AE43">
        <v>1.2186159999999999</v>
      </c>
      <c r="AH43" s="30" t="s">
        <v>945</v>
      </c>
      <c r="AI43" s="14">
        <f>[1]!FechaTR($I$1,AH43)</f>
        <v>47393</v>
      </c>
      <c r="AJ43" s="16">
        <f t="shared" si="1"/>
        <v>47393</v>
      </c>
      <c r="AK43" s="17">
        <f t="shared" si="11"/>
        <v>1.2186159999999999</v>
      </c>
      <c r="AN43" s="6"/>
      <c r="AO43" t="s">
        <v>1343</v>
      </c>
      <c r="AP43" t="s">
        <v>234</v>
      </c>
      <c r="AQ43">
        <v>0.90554357499999993</v>
      </c>
      <c r="AT43" s="30" t="s">
        <v>945</v>
      </c>
      <c r="AU43" s="14">
        <f>[1]!FechaTR($I$1,AT43)</f>
        <v>47393</v>
      </c>
      <c r="AV43" s="16">
        <f t="shared" si="2"/>
        <v>47393</v>
      </c>
      <c r="AW43" s="17">
        <f t="shared" si="12"/>
        <v>0.90554357499999993</v>
      </c>
      <c r="AZ43" t="s">
        <v>1343</v>
      </c>
      <c r="BA43" t="s">
        <v>237</v>
      </c>
      <c r="BB43">
        <v>1.172801</v>
      </c>
      <c r="BE43" s="30" t="s">
        <v>945</v>
      </c>
      <c r="BF43" s="14">
        <f>[1]!FechaTR($I$1,BE43)</f>
        <v>47393</v>
      </c>
      <c r="BG43" s="16">
        <f t="shared" si="3"/>
        <v>47393</v>
      </c>
      <c r="BH43" s="17">
        <f t="shared" si="13"/>
        <v>1.172801</v>
      </c>
      <c r="BK43" t="s">
        <v>1395</v>
      </c>
      <c r="BL43" t="s">
        <v>234</v>
      </c>
      <c r="BM43">
        <v>0.91806091899999998</v>
      </c>
      <c r="BP43" s="30" t="s">
        <v>945</v>
      </c>
      <c r="BQ43" s="14">
        <f>[1]!FechaTR($I$1,BP43)</f>
        <v>47393</v>
      </c>
      <c r="BR43" s="16">
        <f t="shared" si="4"/>
        <v>47393</v>
      </c>
      <c r="BS43" s="17">
        <f t="shared" si="14"/>
        <v>0.91806091899999998</v>
      </c>
      <c r="BV43" t="s">
        <v>1395</v>
      </c>
      <c r="BW43" t="s">
        <v>237</v>
      </c>
      <c r="BX43">
        <v>1.218685</v>
      </c>
      <c r="CA43" s="30" t="s">
        <v>945</v>
      </c>
      <c r="CB43" s="14">
        <f>[1]!FechaTR($I$1,CA43)</f>
        <v>47393</v>
      </c>
      <c r="CC43" s="16">
        <f t="shared" si="5"/>
        <v>47393</v>
      </c>
      <c r="CD43" s="17">
        <f t="shared" si="15"/>
        <v>1.218685</v>
      </c>
      <c r="CG43" t="s">
        <v>1289</v>
      </c>
      <c r="CH43" t="s">
        <v>234</v>
      </c>
      <c r="CI43">
        <v>0.90206158699999994</v>
      </c>
      <c r="CL43" s="30" t="s">
        <v>945</v>
      </c>
      <c r="CM43" s="14">
        <f>[1]!FechaTR($I$1,CL43)</f>
        <v>47393</v>
      </c>
      <c r="CN43" s="16">
        <f t="shared" si="6"/>
        <v>47393</v>
      </c>
      <c r="CO43" s="17">
        <f t="shared" si="16"/>
        <v>0.90206158699999994</v>
      </c>
      <c r="CR43" t="s">
        <v>1289</v>
      </c>
      <c r="CS43" t="s">
        <v>237</v>
      </c>
      <c r="CT43">
        <v>1.2186159999999999</v>
      </c>
      <c r="CW43" s="30" t="s">
        <v>945</v>
      </c>
      <c r="CX43" s="14">
        <f>[1]!FechaTR($I$1,CW43)</f>
        <v>47393</v>
      </c>
      <c r="CY43" s="16">
        <f t="shared" si="7"/>
        <v>47393</v>
      </c>
      <c r="CZ43" s="17">
        <f t="shared" si="17"/>
        <v>1.2186159999999999</v>
      </c>
      <c r="DH43" s="30"/>
      <c r="DI43" s="14">
        <f>[1]!FechaTR($I$1,DH43)</f>
        <v>0</v>
      </c>
      <c r="DJ43" s="16">
        <f t="shared" si="8"/>
        <v>0</v>
      </c>
      <c r="DK43" s="17">
        <f t="shared" si="19"/>
        <v>0</v>
      </c>
      <c r="DS43" s="30"/>
      <c r="DT43" s="14">
        <f>[1]!FechaTR($I$1,DS43)</f>
        <v>0</v>
      </c>
      <c r="DU43" s="16">
        <f t="shared" si="9"/>
        <v>0</v>
      </c>
      <c r="DV43" s="17">
        <f t="shared" si="18"/>
        <v>0</v>
      </c>
    </row>
    <row r="44" spans="1:126" x14ac:dyDescent="0.25">
      <c r="A44" s="11"/>
      <c r="B44" s="13" t="s">
        <v>1286</v>
      </c>
      <c r="C44" s="11">
        <v>1.184099</v>
      </c>
      <c r="D44" s="11">
        <f>+[1]!FechaTR($B$2,$A44)</f>
        <v>0</v>
      </c>
      <c r="E44" s="13" t="s">
        <v>1340</v>
      </c>
      <c r="F44" s="11">
        <f>+[1]!FechaTR($B$2,$A44)</f>
        <v>0</v>
      </c>
      <c r="G44" s="11"/>
      <c r="H44" s="13" t="s">
        <v>1392</v>
      </c>
      <c r="I44" s="11">
        <v>1.183791</v>
      </c>
      <c r="J44" s="11">
        <f>+[1]!FechaTR($B$2,$A44)</f>
        <v>0</v>
      </c>
      <c r="K44" s="13" t="s">
        <v>1286</v>
      </c>
      <c r="L44" s="11">
        <v>2.6135000000000002</v>
      </c>
      <c r="M44" s="11"/>
      <c r="N44" s="13"/>
      <c r="O44" s="11"/>
      <c r="R44" t="s">
        <v>1290</v>
      </c>
      <c r="S44" t="s">
        <v>234</v>
      </c>
      <c r="T44">
        <v>0.91451070999999995</v>
      </c>
      <c r="W44" s="30" t="s">
        <v>959</v>
      </c>
      <c r="X44" s="14">
        <f>[1]!FechaTR($I$1,W44)</f>
        <v>47485</v>
      </c>
      <c r="Y44" s="16">
        <f t="shared" si="0"/>
        <v>47485</v>
      </c>
      <c r="Z44" s="17">
        <f t="shared" si="10"/>
        <v>0.91451070999999995</v>
      </c>
      <c r="AC44" t="s">
        <v>1290</v>
      </c>
      <c r="AD44" t="s">
        <v>237</v>
      </c>
      <c r="AE44">
        <v>1.232213</v>
      </c>
      <c r="AH44" s="30" t="s">
        <v>959</v>
      </c>
      <c r="AI44" s="14">
        <f>[1]!FechaTR($I$1,AH44)</f>
        <v>47485</v>
      </c>
      <c r="AJ44" s="16">
        <f t="shared" si="1"/>
        <v>47485</v>
      </c>
      <c r="AK44" s="17">
        <f t="shared" si="11"/>
        <v>1.232213</v>
      </c>
      <c r="AN44" s="6"/>
      <c r="AO44" t="s">
        <v>1344</v>
      </c>
      <c r="AP44" t="s">
        <v>234</v>
      </c>
      <c r="AQ44">
        <v>0.90179431700000012</v>
      </c>
      <c r="AT44" s="30" t="s">
        <v>959</v>
      </c>
      <c r="AU44" s="14">
        <f>[1]!FechaTR($I$1,AT44)</f>
        <v>47485</v>
      </c>
      <c r="AV44" s="16">
        <f t="shared" si="2"/>
        <v>47485</v>
      </c>
      <c r="AW44" s="17">
        <f t="shared" si="12"/>
        <v>0.90179431700000012</v>
      </c>
      <c r="AZ44" t="s">
        <v>1344</v>
      </c>
      <c r="BA44" t="s">
        <v>237</v>
      </c>
      <c r="BB44">
        <v>1.1867749999999999</v>
      </c>
      <c r="BE44" s="30" t="s">
        <v>959</v>
      </c>
      <c r="BF44" s="14">
        <f>[1]!FechaTR($I$1,BE44)</f>
        <v>47485</v>
      </c>
      <c r="BG44" s="16">
        <f t="shared" si="3"/>
        <v>47485</v>
      </c>
      <c r="BH44" s="17">
        <f t="shared" si="13"/>
        <v>1.1867749999999999</v>
      </c>
      <c r="BK44" t="s">
        <v>1396</v>
      </c>
      <c r="BL44" t="s">
        <v>234</v>
      </c>
      <c r="BM44">
        <v>0.91448404900000002</v>
      </c>
      <c r="BP44" s="30" t="s">
        <v>959</v>
      </c>
      <c r="BQ44" s="14">
        <f>[1]!FechaTR($I$1,BP44)</f>
        <v>47485</v>
      </c>
      <c r="BR44" s="16">
        <f t="shared" si="4"/>
        <v>47485</v>
      </c>
      <c r="BS44" s="17">
        <f t="shared" si="14"/>
        <v>0.91448404900000002</v>
      </c>
      <c r="BV44" t="s">
        <v>1396</v>
      </c>
      <c r="BW44" t="s">
        <v>237</v>
      </c>
      <c r="BX44">
        <v>1.232283</v>
      </c>
      <c r="CA44" s="30" t="s">
        <v>959</v>
      </c>
      <c r="CB44" s="14">
        <f>[1]!FechaTR($I$1,CA44)</f>
        <v>47485</v>
      </c>
      <c r="CC44" s="16">
        <f t="shared" si="5"/>
        <v>47485</v>
      </c>
      <c r="CD44" s="17">
        <f t="shared" si="15"/>
        <v>1.232283</v>
      </c>
      <c r="CG44" t="s">
        <v>1290</v>
      </c>
      <c r="CH44" t="s">
        <v>234</v>
      </c>
      <c r="CI44">
        <v>0.89825399699999997</v>
      </c>
      <c r="CL44" s="30" t="s">
        <v>959</v>
      </c>
      <c r="CM44" s="14">
        <f>[1]!FechaTR($I$1,CL44)</f>
        <v>47485</v>
      </c>
      <c r="CN44" s="16">
        <f t="shared" si="6"/>
        <v>47485</v>
      </c>
      <c r="CO44" s="17">
        <f t="shared" si="16"/>
        <v>0.89825399699999997</v>
      </c>
      <c r="CR44" t="s">
        <v>1290</v>
      </c>
      <c r="CS44" t="s">
        <v>237</v>
      </c>
      <c r="CT44">
        <v>1.232213</v>
      </c>
      <c r="CW44" s="30" t="s">
        <v>959</v>
      </c>
      <c r="CX44" s="14">
        <f>[1]!FechaTR($I$1,CW44)</f>
        <v>47485</v>
      </c>
      <c r="CY44" s="16">
        <f t="shared" si="7"/>
        <v>47485</v>
      </c>
      <c r="CZ44" s="17">
        <f t="shared" si="17"/>
        <v>1.232213</v>
      </c>
      <c r="DH44" s="30"/>
      <c r="DI44" s="14">
        <f>[1]!FechaTR($I$1,DH44)</f>
        <v>0</v>
      </c>
      <c r="DJ44" s="16">
        <f t="shared" si="8"/>
        <v>0</v>
      </c>
      <c r="DK44" s="17">
        <f t="shared" si="19"/>
        <v>0</v>
      </c>
      <c r="DS44" s="30"/>
      <c r="DT44" s="14">
        <f>[1]!FechaTR($I$1,DS44)</f>
        <v>0</v>
      </c>
      <c r="DU44" s="16">
        <f t="shared" si="9"/>
        <v>0</v>
      </c>
      <c r="DV44" s="17">
        <f t="shared" si="18"/>
        <v>0</v>
      </c>
    </row>
    <row r="45" spans="1:126" x14ac:dyDescent="0.25">
      <c r="A45" s="11"/>
      <c r="B45" s="13" t="s">
        <v>1287</v>
      </c>
      <c r="C45" s="11">
        <v>1.1991559999999999</v>
      </c>
      <c r="D45" s="11">
        <f>+[1]!FechaTR($B$2,$A45)</f>
        <v>0</v>
      </c>
      <c r="E45" s="13" t="s">
        <v>1341</v>
      </c>
      <c r="F45" s="11">
        <f>+[1]!FechaTR($B$2,$A45)</f>
        <v>0</v>
      </c>
      <c r="G45" s="11"/>
      <c r="H45" s="13" t="s">
        <v>1393</v>
      </c>
      <c r="I45" s="11">
        <v>1.1988639999999999</v>
      </c>
      <c r="J45" s="11">
        <f>+[1]!FechaTR($B$2,$A45)</f>
        <v>0</v>
      </c>
      <c r="K45" s="13" t="s">
        <v>1287</v>
      </c>
      <c r="L45" s="11">
        <v>2.6556000000000002</v>
      </c>
      <c r="M45" s="11"/>
      <c r="N45" s="13"/>
      <c r="O45" s="11"/>
      <c r="R45" t="s">
        <v>1291</v>
      </c>
      <c r="S45" t="s">
        <v>234</v>
      </c>
      <c r="T45">
        <v>0.91105312900000002</v>
      </c>
      <c r="W45" s="30" t="s">
        <v>946</v>
      </c>
      <c r="X45" s="14">
        <f>[1]!FechaTR($I$1,W45)</f>
        <v>47575</v>
      </c>
      <c r="Y45" s="16">
        <f t="shared" si="0"/>
        <v>47575</v>
      </c>
      <c r="Z45" s="17">
        <f t="shared" si="10"/>
        <v>0.91105312900000002</v>
      </c>
      <c r="AC45" t="s">
        <v>1291</v>
      </c>
      <c r="AD45" t="s">
        <v>237</v>
      </c>
      <c r="AE45">
        <v>1.245719</v>
      </c>
      <c r="AH45" s="30" t="s">
        <v>946</v>
      </c>
      <c r="AI45" s="14">
        <f>[1]!FechaTR($I$1,AH45)</f>
        <v>47575</v>
      </c>
      <c r="AJ45" s="16">
        <f t="shared" si="1"/>
        <v>47575</v>
      </c>
      <c r="AK45" s="17">
        <f t="shared" si="11"/>
        <v>1.245719</v>
      </c>
      <c r="AN45" s="6"/>
      <c r="AO45" t="s">
        <v>1345</v>
      </c>
      <c r="AP45" t="s">
        <v>234</v>
      </c>
      <c r="AQ45">
        <v>0.8979554420000001</v>
      </c>
      <c r="AT45" s="30" t="s">
        <v>946</v>
      </c>
      <c r="AU45" s="14">
        <f>[1]!FechaTR($I$1,AT45)</f>
        <v>47575</v>
      </c>
      <c r="AV45" s="16">
        <f t="shared" si="2"/>
        <v>47575</v>
      </c>
      <c r="AW45" s="17">
        <f t="shared" si="12"/>
        <v>0.8979554420000001</v>
      </c>
      <c r="AZ45" t="s">
        <v>1345</v>
      </c>
      <c r="BA45" t="s">
        <v>237</v>
      </c>
      <c r="BB45">
        <v>1.200556</v>
      </c>
      <c r="BE45" s="30" t="s">
        <v>946</v>
      </c>
      <c r="BF45" s="14">
        <f>[1]!FechaTR($I$1,BE45)</f>
        <v>47575</v>
      </c>
      <c r="BG45" s="16">
        <f t="shared" si="3"/>
        <v>47575</v>
      </c>
      <c r="BH45" s="17">
        <f t="shared" si="13"/>
        <v>1.200556</v>
      </c>
      <c r="BK45" t="s">
        <v>1397</v>
      </c>
      <c r="BL45" t="s">
        <v>234</v>
      </c>
      <c r="BM45">
        <v>0.91102619100000004</v>
      </c>
      <c r="BP45" s="30" t="s">
        <v>946</v>
      </c>
      <c r="BQ45" s="14">
        <f>[1]!FechaTR($I$1,BP45)</f>
        <v>47575</v>
      </c>
      <c r="BR45" s="16">
        <f t="shared" si="4"/>
        <v>47575</v>
      </c>
      <c r="BS45" s="17">
        <f t="shared" si="14"/>
        <v>0.91102619100000004</v>
      </c>
      <c r="BV45" t="s">
        <v>1397</v>
      </c>
      <c r="BW45" t="s">
        <v>237</v>
      </c>
      <c r="BX45">
        <v>1.24579</v>
      </c>
      <c r="CA45" s="30" t="s">
        <v>946</v>
      </c>
      <c r="CB45" s="14">
        <f>[1]!FechaTR($I$1,CA45)</f>
        <v>47575</v>
      </c>
      <c r="CC45" s="16">
        <f t="shared" si="5"/>
        <v>47575</v>
      </c>
      <c r="CD45" s="17">
        <f t="shared" si="15"/>
        <v>1.24579</v>
      </c>
      <c r="CG45" t="s">
        <v>1291</v>
      </c>
      <c r="CH45" t="s">
        <v>234</v>
      </c>
      <c r="CI45">
        <v>0.89434922600000011</v>
      </c>
      <c r="CL45" s="30" t="s">
        <v>946</v>
      </c>
      <c r="CM45" s="14">
        <f>[1]!FechaTR($I$1,CL45)</f>
        <v>47575</v>
      </c>
      <c r="CN45" s="16">
        <f t="shared" si="6"/>
        <v>47575</v>
      </c>
      <c r="CO45" s="17">
        <f t="shared" si="16"/>
        <v>0.89434922600000011</v>
      </c>
      <c r="CR45" t="s">
        <v>1291</v>
      </c>
      <c r="CS45" t="s">
        <v>237</v>
      </c>
      <c r="CT45">
        <v>1.245719</v>
      </c>
      <c r="CW45" s="30" t="s">
        <v>946</v>
      </c>
      <c r="CX45" s="14">
        <f>[1]!FechaTR($I$1,CW45)</f>
        <v>47575</v>
      </c>
      <c r="CY45" s="16">
        <f t="shared" si="7"/>
        <v>47575</v>
      </c>
      <c r="CZ45" s="17">
        <f t="shared" si="17"/>
        <v>1.245719</v>
      </c>
      <c r="DH45" s="30"/>
      <c r="DI45" s="14">
        <f>[1]!FechaTR($I$1,DH45)</f>
        <v>0</v>
      </c>
      <c r="DJ45" s="16">
        <f t="shared" si="8"/>
        <v>0</v>
      </c>
      <c r="DK45" s="17">
        <f t="shared" si="19"/>
        <v>0</v>
      </c>
      <c r="DS45" s="30"/>
      <c r="DT45" s="14">
        <f>[1]!FechaTR($I$1,DS45)</f>
        <v>0</v>
      </c>
      <c r="DU45" s="16">
        <f t="shared" si="9"/>
        <v>0</v>
      </c>
      <c r="DV45" s="17">
        <f t="shared" si="18"/>
        <v>0</v>
      </c>
    </row>
    <row r="46" spans="1:126" x14ac:dyDescent="0.25">
      <c r="A46" s="11"/>
      <c r="B46" s="13" t="s">
        <v>1288</v>
      </c>
      <c r="C46" s="11">
        <v>1.2133909999999999</v>
      </c>
      <c r="D46" s="11">
        <f>+[1]!FechaTR($B$2,$A46)</f>
        <v>0</v>
      </c>
      <c r="E46" s="13" t="s">
        <v>1342</v>
      </c>
      <c r="F46" s="11">
        <f>+[1]!FechaTR($B$2,$A46)</f>
        <v>0</v>
      </c>
      <c r="G46" s="11"/>
      <c r="H46" s="13" t="s">
        <v>1394</v>
      </c>
      <c r="I46" s="11">
        <v>1.213112</v>
      </c>
      <c r="J46" s="11">
        <f>+[1]!FechaTR($B$2,$A46)</f>
        <v>0</v>
      </c>
      <c r="K46" s="13" t="s">
        <v>1288</v>
      </c>
      <c r="L46" s="11">
        <v>2.6949000000000001</v>
      </c>
      <c r="M46" s="11"/>
      <c r="N46" s="13"/>
      <c r="O46" s="11"/>
      <c r="R46" t="s">
        <v>1292</v>
      </c>
      <c r="S46" t="s">
        <v>234</v>
      </c>
      <c r="T46">
        <v>0.90761008600000004</v>
      </c>
      <c r="W46" s="30" t="s">
        <v>960</v>
      </c>
      <c r="X46" s="14">
        <f>[1]!FechaTR($I$1,W46)</f>
        <v>47666</v>
      </c>
      <c r="Y46" s="16">
        <f t="shared" si="0"/>
        <v>47666</v>
      </c>
      <c r="Z46" s="17">
        <f t="shared" si="10"/>
        <v>0.90761008600000004</v>
      </c>
      <c r="AC46" t="s">
        <v>1292</v>
      </c>
      <c r="AD46" t="s">
        <v>237</v>
      </c>
      <c r="AE46">
        <v>1.2580210000000001</v>
      </c>
      <c r="AH46" s="30" t="s">
        <v>960</v>
      </c>
      <c r="AI46" s="14">
        <f>[1]!FechaTR($I$1,AH46)</f>
        <v>47666</v>
      </c>
      <c r="AJ46" s="16">
        <f t="shared" si="1"/>
        <v>47666</v>
      </c>
      <c r="AK46" s="17">
        <f t="shared" si="11"/>
        <v>1.2580210000000001</v>
      </c>
      <c r="AN46" s="6"/>
      <c r="AO46" t="s">
        <v>1346</v>
      </c>
      <c r="AP46" t="s">
        <v>234</v>
      </c>
      <c r="AQ46">
        <v>0.89435585100000004</v>
      </c>
      <c r="AT46" s="30" t="s">
        <v>960</v>
      </c>
      <c r="AU46" s="14">
        <f>[1]!FechaTR($I$1,AT46)</f>
        <v>47666</v>
      </c>
      <c r="AV46" s="16">
        <f t="shared" si="2"/>
        <v>47666</v>
      </c>
      <c r="AW46" s="17">
        <f t="shared" si="12"/>
        <v>0.89435585100000004</v>
      </c>
      <c r="AZ46" t="s">
        <v>1346</v>
      </c>
      <c r="BA46" t="s">
        <v>237</v>
      </c>
      <c r="BB46">
        <v>1.2130019999999999</v>
      </c>
      <c r="BE46" s="30" t="s">
        <v>960</v>
      </c>
      <c r="BF46" s="14">
        <f>[1]!FechaTR($I$1,BE46)</f>
        <v>47666</v>
      </c>
      <c r="BG46" s="16">
        <f t="shared" si="3"/>
        <v>47666</v>
      </c>
      <c r="BH46" s="17">
        <f t="shared" si="13"/>
        <v>1.2130019999999999</v>
      </c>
      <c r="BK46" t="s">
        <v>1398</v>
      </c>
      <c r="BL46" t="s">
        <v>234</v>
      </c>
      <c r="BM46">
        <v>0.90758283500000003</v>
      </c>
      <c r="BP46" s="30" t="s">
        <v>960</v>
      </c>
      <c r="BQ46" s="14">
        <f>[1]!FechaTR($I$1,BP46)</f>
        <v>47666</v>
      </c>
      <c r="BR46" s="16">
        <f t="shared" si="4"/>
        <v>47666</v>
      </c>
      <c r="BS46" s="17">
        <f t="shared" si="14"/>
        <v>0.90758283500000003</v>
      </c>
      <c r="BV46" t="s">
        <v>1398</v>
      </c>
      <c r="BW46" t="s">
        <v>237</v>
      </c>
      <c r="BX46">
        <v>1.2580929999999999</v>
      </c>
      <c r="CA46" s="30" t="s">
        <v>960</v>
      </c>
      <c r="CB46" s="14">
        <f>[1]!FechaTR($I$1,CA46)</f>
        <v>47666</v>
      </c>
      <c r="CC46" s="16">
        <f t="shared" si="5"/>
        <v>47666</v>
      </c>
      <c r="CD46" s="17">
        <f t="shared" si="15"/>
        <v>1.2580929999999999</v>
      </c>
      <c r="CG46" t="s">
        <v>1292</v>
      </c>
      <c r="CH46" t="s">
        <v>234</v>
      </c>
      <c r="CI46">
        <v>0.89068047500000003</v>
      </c>
      <c r="CL46" s="30" t="s">
        <v>960</v>
      </c>
      <c r="CM46" s="14">
        <f>[1]!FechaTR($I$1,CL46)</f>
        <v>47666</v>
      </c>
      <c r="CN46" s="16">
        <f t="shared" si="6"/>
        <v>47666</v>
      </c>
      <c r="CO46" s="17">
        <f t="shared" si="16"/>
        <v>0.89068047500000003</v>
      </c>
      <c r="CR46" t="s">
        <v>1292</v>
      </c>
      <c r="CS46" t="s">
        <v>237</v>
      </c>
      <c r="CT46">
        <v>1.2580210000000001</v>
      </c>
      <c r="CW46" s="30" t="s">
        <v>960</v>
      </c>
      <c r="CX46" s="14">
        <f>[1]!FechaTR($I$1,CW46)</f>
        <v>47666</v>
      </c>
      <c r="CY46" s="16">
        <f t="shared" si="7"/>
        <v>47666</v>
      </c>
      <c r="CZ46" s="17">
        <f t="shared" si="17"/>
        <v>1.2580210000000001</v>
      </c>
      <c r="DH46" s="30"/>
      <c r="DI46" s="14">
        <f>[1]!FechaTR($I$1,DH46)</f>
        <v>0</v>
      </c>
      <c r="DJ46" s="16">
        <f t="shared" si="8"/>
        <v>0</v>
      </c>
      <c r="DK46" s="17">
        <f t="shared" si="19"/>
        <v>0</v>
      </c>
      <c r="DS46" s="30"/>
      <c r="DT46" s="14">
        <f>[1]!FechaTR($I$1,DS46)</f>
        <v>0</v>
      </c>
      <c r="DU46" s="16">
        <f t="shared" si="9"/>
        <v>0</v>
      </c>
      <c r="DV46" s="17">
        <f t="shared" si="18"/>
        <v>0</v>
      </c>
    </row>
    <row r="47" spans="1:126" x14ac:dyDescent="0.25">
      <c r="A47" s="11"/>
      <c r="B47" s="13" t="s">
        <v>1289</v>
      </c>
      <c r="C47" s="11">
        <v>1.227338</v>
      </c>
      <c r="D47" s="11">
        <f>+[1]!FechaTR($B$2,$A47)</f>
        <v>0</v>
      </c>
      <c r="E47" s="13" t="s">
        <v>1343</v>
      </c>
      <c r="F47" s="11">
        <f>+[1]!FechaTR($B$2,$A47)</f>
        <v>0</v>
      </c>
      <c r="G47" s="11"/>
      <c r="H47" s="13" t="s">
        <v>1395</v>
      </c>
      <c r="I47" s="11">
        <v>1.2270699999999999</v>
      </c>
      <c r="J47" s="11">
        <f>+[1]!FechaTR($B$2,$A47)</f>
        <v>0</v>
      </c>
      <c r="K47" s="13" t="s">
        <v>1289</v>
      </c>
      <c r="L47" s="11">
        <v>2.7349000000000001</v>
      </c>
      <c r="M47" s="11"/>
      <c r="N47" s="13"/>
      <c r="O47" s="11"/>
      <c r="R47" t="s">
        <v>1293</v>
      </c>
      <c r="S47" t="s">
        <v>234</v>
      </c>
      <c r="T47">
        <v>0.90417265899999999</v>
      </c>
      <c r="W47" s="30" t="s">
        <v>947</v>
      </c>
      <c r="X47" s="14">
        <f>[1]!FechaTR($I$1,W47)</f>
        <v>47758</v>
      </c>
      <c r="Y47" s="16">
        <f t="shared" si="0"/>
        <v>47758</v>
      </c>
      <c r="Z47" s="17">
        <f t="shared" si="10"/>
        <v>0.90417265899999999</v>
      </c>
      <c r="AC47" t="s">
        <v>1293</v>
      </c>
      <c r="AD47" t="s">
        <v>237</v>
      </c>
      <c r="AE47">
        <v>1.2704469999999999</v>
      </c>
      <c r="AH47" s="30" t="s">
        <v>947</v>
      </c>
      <c r="AI47" s="14">
        <f>[1]!FechaTR($I$1,AH47)</f>
        <v>47758</v>
      </c>
      <c r="AJ47" s="16">
        <f t="shared" si="1"/>
        <v>47758</v>
      </c>
      <c r="AK47" s="17">
        <f t="shared" si="11"/>
        <v>1.2704469999999999</v>
      </c>
      <c r="AN47" s="6"/>
      <c r="AO47" t="s">
        <v>1347</v>
      </c>
      <c r="AP47" t="s">
        <v>234</v>
      </c>
      <c r="AQ47">
        <v>0.89062633499999999</v>
      </c>
      <c r="AT47" s="30" t="s">
        <v>947</v>
      </c>
      <c r="AU47" s="14">
        <f>[1]!FechaTR($I$1,AT47)</f>
        <v>47758</v>
      </c>
      <c r="AV47" s="16">
        <f t="shared" si="2"/>
        <v>47758</v>
      </c>
      <c r="AW47" s="17">
        <f t="shared" si="12"/>
        <v>0.89062633499999999</v>
      </c>
      <c r="AZ47" t="s">
        <v>1347</v>
      </c>
      <c r="BA47" t="s">
        <v>237</v>
      </c>
      <c r="BB47">
        <v>1.2254849999999999</v>
      </c>
      <c r="BE47" s="30" t="s">
        <v>947</v>
      </c>
      <c r="BF47" s="14">
        <f>[1]!FechaTR($I$1,BE47)</f>
        <v>47758</v>
      </c>
      <c r="BG47" s="16">
        <f t="shared" si="3"/>
        <v>47758</v>
      </c>
      <c r="BH47" s="17">
        <f t="shared" si="13"/>
        <v>1.2254849999999999</v>
      </c>
      <c r="BK47" t="s">
        <v>1399</v>
      </c>
      <c r="BL47" t="s">
        <v>234</v>
      </c>
      <c r="BM47">
        <v>0.90414505899999997</v>
      </c>
      <c r="BP47" s="30" t="s">
        <v>947</v>
      </c>
      <c r="BQ47" s="14">
        <f>[1]!FechaTR($I$1,BP47)</f>
        <v>47758</v>
      </c>
      <c r="BR47" s="16">
        <f t="shared" si="4"/>
        <v>47758</v>
      </c>
      <c r="BS47" s="17">
        <f t="shared" si="14"/>
        <v>0.90414505899999997</v>
      </c>
      <c r="BV47" t="s">
        <v>1399</v>
      </c>
      <c r="BW47" t="s">
        <v>237</v>
      </c>
      <c r="BX47">
        <v>1.2705200000000001</v>
      </c>
      <c r="CA47" s="30" t="s">
        <v>947</v>
      </c>
      <c r="CB47" s="14">
        <f>[1]!FechaTR($I$1,CA47)</f>
        <v>47758</v>
      </c>
      <c r="CC47" s="16">
        <f t="shared" si="5"/>
        <v>47758</v>
      </c>
      <c r="CD47" s="17">
        <f t="shared" si="15"/>
        <v>1.2705200000000001</v>
      </c>
      <c r="CG47" t="s">
        <v>1293</v>
      </c>
      <c r="CH47" t="s">
        <v>234</v>
      </c>
      <c r="CI47">
        <v>0.88687319499999995</v>
      </c>
      <c r="CL47" s="30" t="s">
        <v>947</v>
      </c>
      <c r="CM47" s="14">
        <f>[1]!FechaTR($I$1,CL47)</f>
        <v>47758</v>
      </c>
      <c r="CN47" s="16">
        <f t="shared" si="6"/>
        <v>47758</v>
      </c>
      <c r="CO47" s="17">
        <f t="shared" si="16"/>
        <v>0.88687319499999995</v>
      </c>
      <c r="CR47" t="s">
        <v>1293</v>
      </c>
      <c r="CS47" t="s">
        <v>237</v>
      </c>
      <c r="CT47">
        <v>1.2704469999999999</v>
      </c>
      <c r="CW47" s="30" t="s">
        <v>947</v>
      </c>
      <c r="CX47" s="14">
        <f>[1]!FechaTR($I$1,CW47)</f>
        <v>47758</v>
      </c>
      <c r="CY47" s="16">
        <f t="shared" si="7"/>
        <v>47758</v>
      </c>
      <c r="CZ47" s="17">
        <f t="shared" si="17"/>
        <v>1.2704469999999999</v>
      </c>
      <c r="DH47" s="30"/>
      <c r="DI47" s="14">
        <f>[1]!FechaTR($I$1,DH47)</f>
        <v>0</v>
      </c>
      <c r="DJ47" s="16">
        <f t="shared" si="8"/>
        <v>0</v>
      </c>
      <c r="DK47" s="17">
        <f t="shared" si="19"/>
        <v>0</v>
      </c>
      <c r="DS47" s="30"/>
      <c r="DT47" s="14">
        <f>[1]!FechaTR($I$1,DS47)</f>
        <v>0</v>
      </c>
      <c r="DU47" s="16">
        <f t="shared" si="9"/>
        <v>0</v>
      </c>
      <c r="DV47" s="17">
        <f t="shared" si="18"/>
        <v>0</v>
      </c>
    </row>
    <row r="48" spans="1:126" x14ac:dyDescent="0.25">
      <c r="A48" s="11"/>
      <c r="B48" s="13" t="s">
        <v>1290</v>
      </c>
      <c r="C48" s="11">
        <v>1.240999</v>
      </c>
      <c r="D48" s="11">
        <f>+[1]!FechaTR($B$2,$A48)</f>
        <v>0</v>
      </c>
      <c r="E48" s="13" t="s">
        <v>1344</v>
      </c>
      <c r="F48" s="11">
        <f>+[1]!FechaTR($B$2,$A48)</f>
        <v>0</v>
      </c>
      <c r="G48" s="11"/>
      <c r="H48" s="13" t="s">
        <v>1396</v>
      </c>
      <c r="I48" s="11">
        <v>1.24074</v>
      </c>
      <c r="J48" s="11">
        <f>+[1]!FechaTR($B$2,$A48)</f>
        <v>0</v>
      </c>
      <c r="K48" s="13" t="s">
        <v>1290</v>
      </c>
      <c r="L48" s="11">
        <v>2.7743000000000002</v>
      </c>
      <c r="M48" s="11"/>
      <c r="N48" s="13"/>
      <c r="O48" s="11"/>
      <c r="R48" t="s">
        <v>1294</v>
      </c>
      <c r="S48" t="s">
        <v>234</v>
      </c>
      <c r="T48">
        <v>0.90072728400000002</v>
      </c>
      <c r="W48" s="30" t="s">
        <v>961</v>
      </c>
      <c r="X48" s="14">
        <f>[1]!FechaTR($I$1,W48)</f>
        <v>47850</v>
      </c>
      <c r="Y48" s="16">
        <f t="shared" si="0"/>
        <v>47850</v>
      </c>
      <c r="Z48" s="17">
        <f t="shared" si="10"/>
        <v>0.90072728400000002</v>
      </c>
      <c r="AC48" t="s">
        <v>1294</v>
      </c>
      <c r="AD48" t="s">
        <v>237</v>
      </c>
      <c r="AE48">
        <v>1.2829870000000001</v>
      </c>
      <c r="AH48" s="30" t="s">
        <v>961</v>
      </c>
      <c r="AI48" s="14">
        <f>[1]!FechaTR($I$1,AH48)</f>
        <v>47850</v>
      </c>
      <c r="AJ48" s="16">
        <f t="shared" si="1"/>
        <v>47850</v>
      </c>
      <c r="AK48" s="17">
        <f t="shared" si="11"/>
        <v>1.2829870000000001</v>
      </c>
      <c r="AN48" s="6"/>
      <c r="AO48" t="s">
        <v>1348</v>
      </c>
      <c r="AP48" t="s">
        <v>234</v>
      </c>
      <c r="AQ48">
        <v>0.886763839</v>
      </c>
      <c r="AT48" s="30" t="s">
        <v>961</v>
      </c>
      <c r="AU48" s="14">
        <f>[1]!FechaTR($I$1,AT48)</f>
        <v>47850</v>
      </c>
      <c r="AV48" s="16">
        <f t="shared" si="2"/>
        <v>47850</v>
      </c>
      <c r="AW48" s="17">
        <f t="shared" si="12"/>
        <v>0.886763839</v>
      </c>
      <c r="AZ48" t="s">
        <v>1348</v>
      </c>
      <c r="BA48" t="s">
        <v>237</v>
      </c>
      <c r="BB48">
        <v>1.2380200000000001</v>
      </c>
      <c r="BE48" s="30" t="s">
        <v>961</v>
      </c>
      <c r="BF48" s="14">
        <f>[1]!FechaTR($I$1,BE48)</f>
        <v>47850</v>
      </c>
      <c r="BG48" s="16">
        <f t="shared" si="3"/>
        <v>47850</v>
      </c>
      <c r="BH48" s="17">
        <f t="shared" si="13"/>
        <v>1.2380200000000001</v>
      </c>
      <c r="BK48" t="s">
        <v>1400</v>
      </c>
      <c r="BL48" t="s">
        <v>234</v>
      </c>
      <c r="BM48">
        <v>0.90069931700000005</v>
      </c>
      <c r="BP48" s="30" t="s">
        <v>961</v>
      </c>
      <c r="BQ48" s="14">
        <f>[1]!FechaTR($I$1,BP48)</f>
        <v>47850</v>
      </c>
      <c r="BR48" s="16">
        <f t="shared" si="4"/>
        <v>47850</v>
      </c>
      <c r="BS48" s="17">
        <f t="shared" si="14"/>
        <v>0.90069931700000005</v>
      </c>
      <c r="BV48" t="s">
        <v>1400</v>
      </c>
      <c r="BW48" t="s">
        <v>237</v>
      </c>
      <c r="BX48">
        <v>1.2830630000000001</v>
      </c>
      <c r="CA48" s="30" t="s">
        <v>961</v>
      </c>
      <c r="CB48" s="14">
        <f>[1]!FechaTR($I$1,CA48)</f>
        <v>47850</v>
      </c>
      <c r="CC48" s="16">
        <f t="shared" si="5"/>
        <v>47850</v>
      </c>
      <c r="CD48" s="17">
        <f t="shared" si="15"/>
        <v>1.2830630000000001</v>
      </c>
      <c r="CG48" t="s">
        <v>1294</v>
      </c>
      <c r="CH48" t="s">
        <v>234</v>
      </c>
      <c r="CI48">
        <v>0.882926023</v>
      </c>
      <c r="CL48" s="30" t="s">
        <v>961</v>
      </c>
      <c r="CM48" s="14">
        <f>[1]!FechaTR($I$1,CL48)</f>
        <v>47850</v>
      </c>
      <c r="CN48" s="16">
        <f t="shared" si="6"/>
        <v>47850</v>
      </c>
      <c r="CO48" s="17">
        <f t="shared" si="16"/>
        <v>0.882926023</v>
      </c>
      <c r="CR48" t="s">
        <v>1294</v>
      </c>
      <c r="CS48" t="s">
        <v>237</v>
      </c>
      <c r="CT48">
        <v>1.2829870000000001</v>
      </c>
      <c r="CW48" s="30" t="s">
        <v>961</v>
      </c>
      <c r="CX48" s="14">
        <f>[1]!FechaTR($I$1,CW48)</f>
        <v>47850</v>
      </c>
      <c r="CY48" s="16">
        <f t="shared" si="7"/>
        <v>47850</v>
      </c>
      <c r="CZ48" s="17">
        <f t="shared" si="17"/>
        <v>1.2829870000000001</v>
      </c>
      <c r="DH48" s="30"/>
      <c r="DI48" s="14">
        <f>[1]!FechaTR($I$1,DH48)</f>
        <v>0</v>
      </c>
      <c r="DJ48" s="16">
        <f t="shared" si="8"/>
        <v>0</v>
      </c>
      <c r="DK48" s="17">
        <f t="shared" si="19"/>
        <v>0</v>
      </c>
      <c r="DS48" s="30"/>
      <c r="DT48" s="14">
        <f>[1]!FechaTR($I$1,DS48)</f>
        <v>0</v>
      </c>
      <c r="DU48" s="16">
        <f t="shared" si="9"/>
        <v>0</v>
      </c>
      <c r="DV48" s="17">
        <f t="shared" si="18"/>
        <v>0</v>
      </c>
    </row>
    <row r="49" spans="1:126" x14ac:dyDescent="0.25">
      <c r="A49" s="11"/>
      <c r="B49" s="13" t="s">
        <v>1291</v>
      </c>
      <c r="C49" s="11">
        <v>1.254243</v>
      </c>
      <c r="D49" s="11">
        <f>+[1]!FechaTR($B$2,$A49)</f>
        <v>0</v>
      </c>
      <c r="E49" s="13" t="s">
        <v>1345</v>
      </c>
      <c r="F49" s="11">
        <f>+[1]!FechaTR($B$2,$A49)</f>
        <v>0</v>
      </c>
      <c r="G49" s="11"/>
      <c r="H49" s="13" t="s">
        <v>1397</v>
      </c>
      <c r="I49" s="11">
        <v>1.2539940000000001</v>
      </c>
      <c r="J49" s="11">
        <f>+[1]!FechaTR($B$2,$A49)</f>
        <v>0</v>
      </c>
      <c r="K49" s="13" t="s">
        <v>1291</v>
      </c>
      <c r="L49" s="11">
        <v>2.8109999999999999</v>
      </c>
      <c r="M49" s="11"/>
      <c r="N49" s="13"/>
      <c r="O49" s="11"/>
      <c r="R49" t="s">
        <v>1295</v>
      </c>
      <c r="S49" t="s">
        <v>234</v>
      </c>
      <c r="T49">
        <v>0.89726039599999996</v>
      </c>
      <c r="W49" s="30" t="s">
        <v>948</v>
      </c>
      <c r="X49" s="14">
        <f>[1]!FechaTR($I$1,W49)</f>
        <v>47940</v>
      </c>
      <c r="Y49" s="16">
        <f t="shared" si="0"/>
        <v>47940</v>
      </c>
      <c r="Z49" s="17">
        <f t="shared" si="10"/>
        <v>0.89726039599999996</v>
      </c>
      <c r="AC49" t="s">
        <v>1295</v>
      </c>
      <c r="AD49" t="s">
        <v>237</v>
      </c>
      <c r="AE49">
        <v>1.294872</v>
      </c>
      <c r="AH49" s="30" t="s">
        <v>948</v>
      </c>
      <c r="AI49" s="14">
        <f>[1]!FechaTR($I$1,AH49)</f>
        <v>47940</v>
      </c>
      <c r="AJ49" s="16">
        <f t="shared" si="1"/>
        <v>47940</v>
      </c>
      <c r="AK49" s="17">
        <f t="shared" si="11"/>
        <v>1.294872</v>
      </c>
      <c r="AN49" s="6"/>
      <c r="AO49" t="s">
        <v>1349</v>
      </c>
      <c r="AP49" t="s">
        <v>234</v>
      </c>
      <c r="AQ49">
        <v>0.88301262399999991</v>
      </c>
      <c r="AT49" s="30" t="s">
        <v>948</v>
      </c>
      <c r="AU49" s="14">
        <f>[1]!FechaTR($I$1,AT49)</f>
        <v>47940</v>
      </c>
      <c r="AV49" s="16">
        <f t="shared" si="2"/>
        <v>47940</v>
      </c>
      <c r="AW49" s="17">
        <f t="shared" si="12"/>
        <v>0.88301262399999991</v>
      </c>
      <c r="AZ49" t="s">
        <v>1349</v>
      </c>
      <c r="BA49" t="s">
        <v>237</v>
      </c>
      <c r="BB49">
        <v>1.249868</v>
      </c>
      <c r="BE49" s="30" t="s">
        <v>948</v>
      </c>
      <c r="BF49" s="14">
        <f>[1]!FechaTR($I$1,BE49)</f>
        <v>47940</v>
      </c>
      <c r="BG49" s="16">
        <f t="shared" si="3"/>
        <v>47940</v>
      </c>
      <c r="BH49" s="17">
        <f t="shared" si="13"/>
        <v>1.249868</v>
      </c>
      <c r="BK49" t="s">
        <v>1401</v>
      </c>
      <c r="BL49" t="s">
        <v>234</v>
      </c>
      <c r="BM49">
        <v>0.89723206300000002</v>
      </c>
      <c r="BP49" s="30" t="s">
        <v>948</v>
      </c>
      <c r="BQ49" s="14">
        <f>[1]!FechaTR($I$1,BP49)</f>
        <v>47940</v>
      </c>
      <c r="BR49" s="16">
        <f t="shared" si="4"/>
        <v>47940</v>
      </c>
      <c r="BS49" s="17">
        <f t="shared" si="14"/>
        <v>0.89723206300000002</v>
      </c>
      <c r="BV49" t="s">
        <v>1401</v>
      </c>
      <c r="BW49" t="s">
        <v>237</v>
      </c>
      <c r="BX49">
        <v>1.29495</v>
      </c>
      <c r="CA49" s="30" t="s">
        <v>948</v>
      </c>
      <c r="CB49" s="14">
        <f>[1]!FechaTR($I$1,CA49)</f>
        <v>47940</v>
      </c>
      <c r="CC49" s="16">
        <f t="shared" si="5"/>
        <v>47940</v>
      </c>
      <c r="CD49" s="17">
        <f t="shared" si="15"/>
        <v>1.29495</v>
      </c>
      <c r="CG49" t="s">
        <v>1295</v>
      </c>
      <c r="CH49" t="s">
        <v>234</v>
      </c>
      <c r="CI49">
        <v>0.87909089800000018</v>
      </c>
      <c r="CL49" s="30" t="s">
        <v>948</v>
      </c>
      <c r="CM49" s="14">
        <f>[1]!FechaTR($I$1,CL49)</f>
        <v>47940</v>
      </c>
      <c r="CN49" s="16">
        <f t="shared" si="6"/>
        <v>47940</v>
      </c>
      <c r="CO49" s="17">
        <f t="shared" si="16"/>
        <v>0.87909089800000018</v>
      </c>
      <c r="CR49" t="s">
        <v>1295</v>
      </c>
      <c r="CS49" t="s">
        <v>237</v>
      </c>
      <c r="CT49">
        <v>1.294872</v>
      </c>
      <c r="CW49" s="30" t="s">
        <v>948</v>
      </c>
      <c r="CX49" s="14">
        <f>[1]!FechaTR($I$1,CW49)</f>
        <v>47940</v>
      </c>
      <c r="CY49" s="16">
        <f t="shared" si="7"/>
        <v>47940</v>
      </c>
      <c r="CZ49" s="17">
        <f t="shared" si="17"/>
        <v>1.294872</v>
      </c>
      <c r="DH49" s="30"/>
      <c r="DI49" s="14">
        <f>[1]!FechaTR($I$1,DH49)</f>
        <v>0</v>
      </c>
      <c r="DJ49" s="16">
        <f t="shared" si="8"/>
        <v>0</v>
      </c>
      <c r="DK49" s="17">
        <f t="shared" si="19"/>
        <v>0</v>
      </c>
      <c r="DS49" s="30"/>
      <c r="DT49" s="14">
        <f>[1]!FechaTR($I$1,DS49)</f>
        <v>0</v>
      </c>
      <c r="DU49" s="16">
        <f t="shared" si="9"/>
        <v>0</v>
      </c>
      <c r="DV49" s="17">
        <f t="shared" si="18"/>
        <v>0</v>
      </c>
    </row>
    <row r="50" spans="1:126" x14ac:dyDescent="0.25">
      <c r="A50" s="11"/>
      <c r="B50" s="13" t="s">
        <v>1292</v>
      </c>
      <c r="C50" s="11">
        <v>1.2668009999999998</v>
      </c>
      <c r="D50" s="11">
        <f>+[1]!FechaTR($B$2,$A50)</f>
        <v>0</v>
      </c>
      <c r="E50" s="13" t="s">
        <v>1346</v>
      </c>
      <c r="F50" s="11">
        <f>+[1]!FechaTR($B$2,$A50)</f>
        <v>0</v>
      </c>
      <c r="G50" s="11"/>
      <c r="H50" s="13" t="s">
        <v>1398</v>
      </c>
      <c r="I50" s="11">
        <v>1.2665599999999999</v>
      </c>
      <c r="J50" s="11">
        <f>+[1]!FechaTR($B$2,$A50)</f>
        <v>0</v>
      </c>
      <c r="K50" s="13" t="s">
        <v>1292</v>
      </c>
      <c r="L50" s="11">
        <v>2.8451</v>
      </c>
      <c r="M50" s="11"/>
      <c r="N50" s="13"/>
      <c r="O50" s="11"/>
      <c r="R50" t="s">
        <v>1296</v>
      </c>
      <c r="S50" t="s">
        <v>234</v>
      </c>
      <c r="T50">
        <v>0.86878087699999995</v>
      </c>
      <c r="W50" s="30" t="s">
        <v>949</v>
      </c>
      <c r="X50" s="14">
        <f>[1]!FechaTR($I$1,W50)</f>
        <v>48673</v>
      </c>
      <c r="Y50" s="16">
        <f t="shared" si="0"/>
        <v>48673</v>
      </c>
      <c r="Z50" s="17">
        <f t="shared" si="10"/>
        <v>0.86878087699999995</v>
      </c>
      <c r="AC50" t="s">
        <v>1296</v>
      </c>
      <c r="AD50" t="s">
        <v>237</v>
      </c>
      <c r="AE50">
        <v>1.379229</v>
      </c>
      <c r="AH50" s="30" t="s">
        <v>949</v>
      </c>
      <c r="AI50" s="14">
        <f>[1]!FechaTR($I$1,AH50)</f>
        <v>48673</v>
      </c>
      <c r="AJ50" s="16">
        <f t="shared" si="1"/>
        <v>48673</v>
      </c>
      <c r="AK50" s="17">
        <f t="shared" si="11"/>
        <v>1.379229</v>
      </c>
      <c r="AN50" s="6"/>
      <c r="AO50" t="s">
        <v>1350</v>
      </c>
      <c r="AP50" t="s">
        <v>234</v>
      </c>
      <c r="AQ50">
        <v>0.85286496600000006</v>
      </c>
      <c r="AT50" s="30" t="s">
        <v>949</v>
      </c>
      <c r="AU50" s="14">
        <f>[1]!FechaTR($I$1,AT50)</f>
        <v>48673</v>
      </c>
      <c r="AV50" s="16">
        <f t="shared" si="2"/>
        <v>48673</v>
      </c>
      <c r="AW50" s="17">
        <f t="shared" si="12"/>
        <v>0.85286496600000006</v>
      </c>
      <c r="AZ50" t="s">
        <v>1350</v>
      </c>
      <c r="BA50" t="s">
        <v>237</v>
      </c>
      <c r="BB50">
        <v>1.3335900000000001</v>
      </c>
      <c r="BE50" s="30" t="s">
        <v>949</v>
      </c>
      <c r="BF50" s="14">
        <f>[1]!FechaTR($I$1,BE50)</f>
        <v>48673</v>
      </c>
      <c r="BG50" s="16">
        <f t="shared" si="3"/>
        <v>48673</v>
      </c>
      <c r="BH50" s="17">
        <f t="shared" si="13"/>
        <v>1.3335900000000001</v>
      </c>
      <c r="BK50" t="s">
        <v>1402</v>
      </c>
      <c r="BL50" t="s">
        <v>234</v>
      </c>
      <c r="BM50">
        <v>0.86875025900000002</v>
      </c>
      <c r="BP50" s="30" t="s">
        <v>949</v>
      </c>
      <c r="BQ50" s="14">
        <f>[1]!FechaTR($I$1,BP50)</f>
        <v>48673</v>
      </c>
      <c r="BR50" s="16">
        <f t="shared" si="4"/>
        <v>48673</v>
      </c>
      <c r="BS50" s="17">
        <f t="shared" si="14"/>
        <v>0.86875025900000002</v>
      </c>
      <c r="BV50" t="s">
        <v>1402</v>
      </c>
      <c r="BW50" t="s">
        <v>237</v>
      </c>
      <c r="BX50">
        <v>1.3793150000000001</v>
      </c>
      <c r="CA50" s="30" t="s">
        <v>949</v>
      </c>
      <c r="CB50" s="14">
        <f>[1]!FechaTR($I$1,CA50)</f>
        <v>48673</v>
      </c>
      <c r="CC50" s="16">
        <f t="shared" si="5"/>
        <v>48673</v>
      </c>
      <c r="CD50" s="17">
        <f t="shared" si="15"/>
        <v>1.3793150000000001</v>
      </c>
      <c r="CG50" t="s">
        <v>1296</v>
      </c>
      <c r="CH50" t="s">
        <v>234</v>
      </c>
      <c r="CI50">
        <v>0.84826373300000002</v>
      </c>
      <c r="CL50" s="30" t="s">
        <v>949</v>
      </c>
      <c r="CM50" s="14">
        <f>[1]!FechaTR($I$1,CL50)</f>
        <v>48673</v>
      </c>
      <c r="CN50" s="16">
        <f t="shared" si="6"/>
        <v>48673</v>
      </c>
      <c r="CO50" s="17">
        <f t="shared" si="16"/>
        <v>0.84826373300000002</v>
      </c>
      <c r="CR50" t="s">
        <v>1296</v>
      </c>
      <c r="CS50" t="s">
        <v>237</v>
      </c>
      <c r="CT50">
        <v>1.379229</v>
      </c>
      <c r="CW50" s="30" t="s">
        <v>949</v>
      </c>
      <c r="CX50" s="14">
        <f>[1]!FechaTR($I$1,CW50)</f>
        <v>48673</v>
      </c>
      <c r="CY50" s="16">
        <f t="shared" si="7"/>
        <v>48673</v>
      </c>
      <c r="CZ50" s="17">
        <f t="shared" si="17"/>
        <v>1.379229</v>
      </c>
      <c r="DH50" s="30"/>
      <c r="DI50" s="14">
        <f>[1]!FechaTR($I$1,DH50)</f>
        <v>0</v>
      </c>
      <c r="DJ50" s="16">
        <f t="shared" si="8"/>
        <v>0</v>
      </c>
      <c r="DK50" s="17">
        <f t="shared" si="19"/>
        <v>0</v>
      </c>
      <c r="DS50" s="30"/>
      <c r="DT50" s="14">
        <f>[1]!FechaTR($I$1,DS50)</f>
        <v>0</v>
      </c>
      <c r="DU50" s="16">
        <f t="shared" si="9"/>
        <v>0</v>
      </c>
      <c r="DV50" s="17">
        <f t="shared" si="18"/>
        <v>0</v>
      </c>
    </row>
    <row r="51" spans="1:126" x14ac:dyDescent="0.25">
      <c r="A51" s="11"/>
      <c r="B51" s="13" t="s">
        <v>1293</v>
      </c>
      <c r="C51" s="11">
        <v>1.2791429999999999</v>
      </c>
      <c r="D51" s="11">
        <f>+[1]!FechaTR($B$2,$A51)</f>
        <v>0</v>
      </c>
      <c r="E51" s="13" t="s">
        <v>1347</v>
      </c>
      <c r="F51" s="11">
        <f>+[1]!FechaTR($B$2,$A51)</f>
        <v>0</v>
      </c>
      <c r="G51" s="11"/>
      <c r="H51" s="13" t="s">
        <v>1399</v>
      </c>
      <c r="I51" s="11">
        <v>1.2789109999999999</v>
      </c>
      <c r="J51" s="11">
        <f>+[1]!FechaTR($B$2,$A51)</f>
        <v>0</v>
      </c>
      <c r="K51" s="13" t="s">
        <v>1293</v>
      </c>
      <c r="L51" s="11">
        <v>2.8803000000000001</v>
      </c>
      <c r="M51" s="11"/>
      <c r="N51" s="13"/>
      <c r="O51" s="11"/>
      <c r="R51" t="s">
        <v>1297</v>
      </c>
      <c r="S51" t="s">
        <v>234</v>
      </c>
      <c r="T51">
        <v>0.82901764200000005</v>
      </c>
      <c r="W51" s="30" t="s">
        <v>950</v>
      </c>
      <c r="X51" s="14">
        <f>[1]!FechaTR($I$1,W51)</f>
        <v>49767</v>
      </c>
      <c r="Y51" s="16">
        <f t="shared" si="0"/>
        <v>49767</v>
      </c>
      <c r="Z51" s="17">
        <f t="shared" si="10"/>
        <v>0.82901764200000005</v>
      </c>
      <c r="AC51" t="s">
        <v>1297</v>
      </c>
      <c r="AD51" t="s">
        <v>237</v>
      </c>
      <c r="AE51">
        <v>1.4641500000000001</v>
      </c>
      <c r="AH51" s="30" t="s">
        <v>950</v>
      </c>
      <c r="AI51" s="14">
        <f>[1]!FechaTR($I$1,AH51)</f>
        <v>49767</v>
      </c>
      <c r="AJ51" s="16">
        <f t="shared" si="1"/>
        <v>49767</v>
      </c>
      <c r="AK51" s="17">
        <f t="shared" si="11"/>
        <v>1.4641500000000001</v>
      </c>
      <c r="AN51" s="6"/>
      <c r="AO51" t="s">
        <v>1351</v>
      </c>
      <c r="AP51" t="s">
        <v>234</v>
      </c>
      <c r="AQ51">
        <v>0.80958351499999992</v>
      </c>
      <c r="AT51" s="30" t="s">
        <v>950</v>
      </c>
      <c r="AU51" s="14">
        <f>[1]!FechaTR($I$1,AT51)</f>
        <v>49767</v>
      </c>
      <c r="AV51" s="16">
        <f t="shared" si="2"/>
        <v>49767</v>
      </c>
      <c r="AW51" s="17">
        <f t="shared" si="12"/>
        <v>0.80958351499999992</v>
      </c>
      <c r="AZ51" t="s">
        <v>1351</v>
      </c>
      <c r="BA51" t="s">
        <v>237</v>
      </c>
      <c r="BB51">
        <v>1.4163790000000001</v>
      </c>
      <c r="BE51" s="30" t="s">
        <v>950</v>
      </c>
      <c r="BF51" s="14">
        <f>[1]!FechaTR($I$1,BE51)</f>
        <v>49767</v>
      </c>
      <c r="BG51" s="16">
        <f t="shared" si="3"/>
        <v>49767</v>
      </c>
      <c r="BH51" s="17">
        <f t="shared" si="13"/>
        <v>1.4163790000000001</v>
      </c>
      <c r="BK51" t="s">
        <v>1403</v>
      </c>
      <c r="BL51" t="s">
        <v>234</v>
      </c>
      <c r="BM51">
        <v>0.82898561400000004</v>
      </c>
      <c r="BP51" s="30" t="s">
        <v>950</v>
      </c>
      <c r="BQ51" s="14">
        <f>[1]!FechaTR($I$1,BP51)</f>
        <v>49767</v>
      </c>
      <c r="BR51" s="16">
        <f t="shared" si="4"/>
        <v>49767</v>
      </c>
      <c r="BS51" s="17">
        <f t="shared" si="14"/>
        <v>0.82898561400000004</v>
      </c>
      <c r="BV51" t="s">
        <v>1403</v>
      </c>
      <c r="BW51" t="s">
        <v>237</v>
      </c>
      <c r="BX51">
        <v>1.4642360000000001</v>
      </c>
      <c r="CA51" s="30" t="s">
        <v>950</v>
      </c>
      <c r="CB51" s="14">
        <f>[1]!FechaTR($I$1,CA51)</f>
        <v>49767</v>
      </c>
      <c r="CC51" s="16">
        <f t="shared" si="5"/>
        <v>49767</v>
      </c>
      <c r="CD51" s="17">
        <f t="shared" si="15"/>
        <v>1.4642360000000001</v>
      </c>
      <c r="CG51" t="s">
        <v>1297</v>
      </c>
      <c r="CH51" t="s">
        <v>234</v>
      </c>
      <c r="CI51">
        <v>0.80387764500000003</v>
      </c>
      <c r="CL51" s="30" t="s">
        <v>950</v>
      </c>
      <c r="CM51" s="14">
        <f>[1]!FechaTR($I$1,CL51)</f>
        <v>49767</v>
      </c>
      <c r="CN51" s="16">
        <f t="shared" si="6"/>
        <v>49767</v>
      </c>
      <c r="CO51" s="17">
        <f t="shared" si="16"/>
        <v>0.80387764500000003</v>
      </c>
      <c r="CR51" t="s">
        <v>1297</v>
      </c>
      <c r="CS51" t="s">
        <v>237</v>
      </c>
      <c r="CT51">
        <v>1.4641500000000001</v>
      </c>
      <c r="CW51" s="30" t="s">
        <v>950</v>
      </c>
      <c r="CX51" s="14">
        <f>[1]!FechaTR($I$1,CW51)</f>
        <v>49767</v>
      </c>
      <c r="CY51" s="16">
        <f t="shared" si="7"/>
        <v>49767</v>
      </c>
      <c r="CZ51" s="17">
        <f t="shared" si="17"/>
        <v>1.4641500000000001</v>
      </c>
      <c r="DH51" s="30"/>
      <c r="DI51" s="14">
        <f>[1]!FechaTR($I$1,DH51)</f>
        <v>0</v>
      </c>
      <c r="DJ51" s="16">
        <f t="shared" si="8"/>
        <v>0</v>
      </c>
      <c r="DK51" s="17">
        <f t="shared" si="19"/>
        <v>0</v>
      </c>
      <c r="DS51" s="30"/>
      <c r="DT51" s="14">
        <f>[1]!FechaTR($I$1,DS51)</f>
        <v>0</v>
      </c>
      <c r="DU51" s="16">
        <f t="shared" si="9"/>
        <v>0</v>
      </c>
      <c r="DV51" s="17">
        <f t="shared" si="18"/>
        <v>0</v>
      </c>
    </row>
    <row r="52" spans="1:126" x14ac:dyDescent="0.25">
      <c r="A52" s="11"/>
      <c r="B52" s="13" t="s">
        <v>1294</v>
      </c>
      <c r="C52" s="11">
        <v>1.291283</v>
      </c>
      <c r="D52" s="11"/>
      <c r="E52" s="13" t="s">
        <v>1348</v>
      </c>
      <c r="F52" s="11">
        <v>0.897096</v>
      </c>
      <c r="G52" s="11"/>
      <c r="H52" s="13" t="s">
        <v>1400</v>
      </c>
      <c r="I52" s="11">
        <v>1.291059</v>
      </c>
      <c r="J52" s="11"/>
      <c r="K52" s="13" t="s">
        <v>1294</v>
      </c>
      <c r="L52" s="11">
        <v>2.9122000000000003</v>
      </c>
      <c r="M52" s="11"/>
      <c r="N52" s="13"/>
      <c r="O52" s="11"/>
      <c r="R52" t="s">
        <v>1298</v>
      </c>
      <c r="S52" t="s">
        <v>234</v>
      </c>
      <c r="T52">
        <v>0.77803741400000004</v>
      </c>
      <c r="W52" s="30" t="s">
        <v>951</v>
      </c>
      <c r="X52" s="14">
        <f>[1]!FechaTR($I$1,W52)</f>
        <v>51593</v>
      </c>
      <c r="Y52" s="16">
        <f t="shared" si="0"/>
        <v>51593</v>
      </c>
      <c r="Z52" s="17">
        <f t="shared" si="10"/>
        <v>0.77803741400000004</v>
      </c>
      <c r="AC52" t="s">
        <v>1298</v>
      </c>
      <c r="AD52" t="s">
        <v>237</v>
      </c>
      <c r="AE52">
        <v>1.4780489999999999</v>
      </c>
      <c r="AH52" s="30" t="s">
        <v>951</v>
      </c>
      <c r="AI52" s="14">
        <f>[1]!FechaTR($I$1,AH52)</f>
        <v>51593</v>
      </c>
      <c r="AJ52" s="16">
        <f t="shared" si="1"/>
        <v>51593</v>
      </c>
      <c r="AK52" s="17">
        <f t="shared" si="11"/>
        <v>1.4780489999999999</v>
      </c>
      <c r="AN52" s="6"/>
      <c r="AO52" t="s">
        <v>1352</v>
      </c>
      <c r="AP52" t="s">
        <v>234</v>
      </c>
      <c r="AQ52">
        <v>0.75313477600000001</v>
      </c>
      <c r="AT52" s="30" t="s">
        <v>951</v>
      </c>
      <c r="AU52" s="14">
        <f>[1]!FechaTR($I$1,AT52)</f>
        <v>51593</v>
      </c>
      <c r="AV52" s="16">
        <f t="shared" si="2"/>
        <v>51593</v>
      </c>
      <c r="AW52" s="17">
        <f t="shared" si="12"/>
        <v>0.75313477600000001</v>
      </c>
      <c r="AZ52" t="s">
        <v>1352</v>
      </c>
      <c r="BA52" t="s">
        <v>237</v>
      </c>
      <c r="BB52">
        <v>1.426277</v>
      </c>
      <c r="BE52" s="30" t="s">
        <v>951</v>
      </c>
      <c r="BF52" s="14">
        <f>[1]!FechaTR($I$1,BE52)</f>
        <v>51593</v>
      </c>
      <c r="BG52" s="16">
        <f t="shared" si="3"/>
        <v>51593</v>
      </c>
      <c r="BH52" s="17">
        <f t="shared" si="13"/>
        <v>1.426277</v>
      </c>
      <c r="BK52" t="s">
        <v>1404</v>
      </c>
      <c r="BL52" t="s">
        <v>234</v>
      </c>
      <c r="BM52">
        <v>0.77800703299999996</v>
      </c>
      <c r="BP52" s="30" t="s">
        <v>951</v>
      </c>
      <c r="BQ52" s="14">
        <f>[1]!FechaTR($I$1,BP52)</f>
        <v>51593</v>
      </c>
      <c r="BR52" s="16">
        <f t="shared" si="4"/>
        <v>51593</v>
      </c>
      <c r="BS52" s="17">
        <f t="shared" si="14"/>
        <v>0.77800703299999996</v>
      </c>
      <c r="BV52" t="s">
        <v>1404</v>
      </c>
      <c r="BW52" t="s">
        <v>237</v>
      </c>
      <c r="BX52">
        <v>1.4776880000000001</v>
      </c>
      <c r="CA52" s="30" t="s">
        <v>951</v>
      </c>
      <c r="CB52" s="14">
        <f>[1]!FechaTR($I$1,CA52)</f>
        <v>51593</v>
      </c>
      <c r="CC52" s="16">
        <f t="shared" si="5"/>
        <v>51593</v>
      </c>
      <c r="CD52" s="17">
        <f t="shared" si="15"/>
        <v>1.4776880000000001</v>
      </c>
      <c r="CG52" t="s">
        <v>1298</v>
      </c>
      <c r="CH52" t="s">
        <v>234</v>
      </c>
      <c r="CI52">
        <v>0.74547991000000002</v>
      </c>
      <c r="CL52" s="30" t="s">
        <v>951</v>
      </c>
      <c r="CM52" s="14">
        <f>[1]!FechaTR($I$1,CL52)</f>
        <v>51593</v>
      </c>
      <c r="CN52" s="16">
        <f t="shared" si="6"/>
        <v>51593</v>
      </c>
      <c r="CO52" s="17">
        <f t="shared" si="16"/>
        <v>0.74547991000000002</v>
      </c>
      <c r="CR52" t="s">
        <v>1298</v>
      </c>
      <c r="CS52" t="s">
        <v>237</v>
      </c>
      <c r="CT52">
        <v>1.4780489999999999</v>
      </c>
      <c r="CW52" s="30" t="s">
        <v>951</v>
      </c>
      <c r="CX52" s="14">
        <f>[1]!FechaTR($I$1,CW52)</f>
        <v>51593</v>
      </c>
      <c r="CY52" s="16">
        <f t="shared" si="7"/>
        <v>51593</v>
      </c>
      <c r="CZ52" s="17">
        <f t="shared" si="17"/>
        <v>1.4780489999999999</v>
      </c>
      <c r="DH52" s="30"/>
      <c r="DI52" s="14">
        <f>[1]!FechaTR($I$1,DH52)</f>
        <v>0</v>
      </c>
      <c r="DJ52" s="16">
        <f t="shared" si="8"/>
        <v>0</v>
      </c>
      <c r="DK52" s="17">
        <f t="shared" si="19"/>
        <v>0</v>
      </c>
      <c r="DS52" s="30"/>
      <c r="DT52" s="14">
        <f>[1]!FechaTR($I$1,DS52)</f>
        <v>0</v>
      </c>
      <c r="DU52" s="16">
        <f t="shared" si="9"/>
        <v>0</v>
      </c>
      <c r="DV52" s="17">
        <f t="shared" si="18"/>
        <v>0</v>
      </c>
    </row>
    <row r="53" spans="1:126" x14ac:dyDescent="0.25">
      <c r="A53" s="11"/>
      <c r="B53" s="13" t="s">
        <v>1295</v>
      </c>
      <c r="C53" s="11">
        <v>1.3033699999999999</v>
      </c>
      <c r="D53" s="11"/>
      <c r="E53" s="13" t="s">
        <v>1349</v>
      </c>
      <c r="F53" s="11">
        <v>0.90929599999999999</v>
      </c>
      <c r="G53" s="11"/>
      <c r="H53" s="13" t="s">
        <v>1401</v>
      </c>
      <c r="I53" s="11">
        <v>1.3031539999999999</v>
      </c>
      <c r="J53" s="11"/>
      <c r="K53" s="13" t="s">
        <v>1295</v>
      </c>
      <c r="L53" s="11">
        <v>2.9429000000000003</v>
      </c>
      <c r="M53" s="11"/>
      <c r="N53" s="13"/>
      <c r="O53" s="11"/>
      <c r="R53" t="s">
        <v>1299</v>
      </c>
      <c r="S53" t="s">
        <v>234</v>
      </c>
      <c r="T53">
        <v>0.73123968800000005</v>
      </c>
      <c r="W53" s="30" t="s">
        <v>952</v>
      </c>
      <c r="X53" s="14">
        <f>[1]!FechaTR($I$1,W53)</f>
        <v>53419</v>
      </c>
      <c r="Y53" s="16">
        <f t="shared" si="0"/>
        <v>53419</v>
      </c>
      <c r="Z53" s="17">
        <f t="shared" si="10"/>
        <v>0.73123968800000005</v>
      </c>
      <c r="AC53" t="s">
        <v>1299</v>
      </c>
      <c r="AD53" t="s">
        <v>237</v>
      </c>
      <c r="AE53">
        <v>1.4744980000000001</v>
      </c>
      <c r="AH53" s="30" t="s">
        <v>952</v>
      </c>
      <c r="AI53" s="14">
        <f>[1]!FechaTR($I$1,AH53)</f>
        <v>53419</v>
      </c>
      <c r="AJ53" s="16">
        <f t="shared" si="1"/>
        <v>53419</v>
      </c>
      <c r="AK53" s="17">
        <f t="shared" si="11"/>
        <v>1.4744980000000001</v>
      </c>
      <c r="AN53" s="6"/>
      <c r="AO53" t="s">
        <v>1353</v>
      </c>
      <c r="AP53" t="s">
        <v>234</v>
      </c>
      <c r="AQ53">
        <v>0.70311951499999992</v>
      </c>
      <c r="AT53" s="30" t="s">
        <v>952</v>
      </c>
      <c r="AU53" s="14">
        <f>[1]!FechaTR($I$1,AT53)</f>
        <v>53419</v>
      </c>
      <c r="AV53" s="16">
        <f t="shared" si="2"/>
        <v>53419</v>
      </c>
      <c r="AW53" s="17">
        <f t="shared" si="12"/>
        <v>0.70311951499999992</v>
      </c>
      <c r="AZ53" t="s">
        <v>1353</v>
      </c>
      <c r="BA53" t="s">
        <v>237</v>
      </c>
      <c r="BB53">
        <v>1.4181049999999999</v>
      </c>
      <c r="BE53" s="30" t="s">
        <v>952</v>
      </c>
      <c r="BF53" s="14">
        <f>[1]!FechaTR($I$1,BE53)</f>
        <v>53419</v>
      </c>
      <c r="BG53" s="16">
        <f t="shared" si="3"/>
        <v>53419</v>
      </c>
      <c r="BH53" s="17">
        <f t="shared" si="13"/>
        <v>1.4181049999999999</v>
      </c>
      <c r="BK53" t="s">
        <v>1405</v>
      </c>
      <c r="BL53" t="s">
        <v>234</v>
      </c>
      <c r="BM53">
        <v>0.73121113199999999</v>
      </c>
      <c r="BP53" s="30" t="s">
        <v>952</v>
      </c>
      <c r="BQ53" s="14">
        <f>[1]!FechaTR($I$1,BP53)</f>
        <v>53419</v>
      </c>
      <c r="BR53" s="16">
        <f t="shared" si="4"/>
        <v>53419</v>
      </c>
      <c r="BS53" s="17">
        <f t="shared" si="14"/>
        <v>0.73121113199999999</v>
      </c>
      <c r="BV53" t="s">
        <v>1405</v>
      </c>
      <c r="BW53" t="s">
        <v>237</v>
      </c>
      <c r="BX53">
        <v>1.4742090000000001</v>
      </c>
      <c r="CA53" s="30" t="s">
        <v>952</v>
      </c>
      <c r="CB53" s="14">
        <f>[1]!FechaTR($I$1,CA53)</f>
        <v>53419</v>
      </c>
      <c r="CC53" s="16">
        <f t="shared" si="5"/>
        <v>53419</v>
      </c>
      <c r="CD53" s="17">
        <f t="shared" si="15"/>
        <v>1.4742090000000001</v>
      </c>
      <c r="CG53" t="s">
        <v>1299</v>
      </c>
      <c r="CH53" t="s">
        <v>234</v>
      </c>
      <c r="CI53">
        <v>0.69341045499999987</v>
      </c>
      <c r="CL53" s="30" t="s">
        <v>952</v>
      </c>
      <c r="CM53" s="14">
        <f>[1]!FechaTR($I$1,CL53)</f>
        <v>53419</v>
      </c>
      <c r="CN53" s="16">
        <f t="shared" si="6"/>
        <v>53419</v>
      </c>
      <c r="CO53" s="17">
        <f t="shared" si="16"/>
        <v>0.69341045499999987</v>
      </c>
      <c r="CR53" t="s">
        <v>1299</v>
      </c>
      <c r="CS53" t="s">
        <v>237</v>
      </c>
      <c r="CT53">
        <v>1.4744980000000001</v>
      </c>
      <c r="CW53" s="30" t="s">
        <v>952</v>
      </c>
      <c r="CX53" s="14">
        <f>[1]!FechaTR($I$1,CW53)</f>
        <v>53419</v>
      </c>
      <c r="CY53" s="16">
        <f t="shared" si="7"/>
        <v>53419</v>
      </c>
      <c r="CZ53" s="17">
        <f t="shared" si="17"/>
        <v>1.4744980000000001</v>
      </c>
      <c r="DH53" s="30"/>
      <c r="DI53" s="14">
        <f>[1]!FechaTR($I$1,DH53)</f>
        <v>0</v>
      </c>
      <c r="DJ53" s="16">
        <f t="shared" si="8"/>
        <v>0</v>
      </c>
      <c r="DK53" s="17">
        <f t="shared" si="19"/>
        <v>0</v>
      </c>
      <c r="DS53" s="30"/>
      <c r="DT53" s="14">
        <f>[1]!FechaTR($I$1,DS53)</f>
        <v>0</v>
      </c>
      <c r="DU53" s="16">
        <f t="shared" si="9"/>
        <v>0</v>
      </c>
      <c r="DV53" s="17">
        <f t="shared" si="18"/>
        <v>0</v>
      </c>
    </row>
    <row r="54" spans="1:126" x14ac:dyDescent="0.25">
      <c r="A54" s="11"/>
      <c r="B54" s="13" t="s">
        <v>1296</v>
      </c>
      <c r="C54" s="11">
        <v>1.3877079999999999</v>
      </c>
      <c r="D54" s="11"/>
      <c r="E54" s="13" t="s">
        <v>1350</v>
      </c>
      <c r="F54" s="11">
        <v>0.99725999999999992</v>
      </c>
      <c r="G54" s="11"/>
      <c r="H54" s="13" t="s">
        <v>1402</v>
      </c>
      <c r="I54" s="11">
        <v>1.38754</v>
      </c>
      <c r="J54" s="11"/>
      <c r="K54" s="13" t="s">
        <v>1296</v>
      </c>
      <c r="L54" s="11">
        <v>3.1421000000000001</v>
      </c>
      <c r="M54" s="11"/>
      <c r="N54" s="13"/>
      <c r="O54" s="11"/>
      <c r="R54" t="s">
        <v>1300</v>
      </c>
      <c r="S54" t="s">
        <v>234</v>
      </c>
      <c r="T54">
        <v>0.68733231699999997</v>
      </c>
      <c r="W54" s="30" t="s">
        <v>953</v>
      </c>
      <c r="X54" s="14">
        <f>[1]!FechaTR($I$1,W54)</f>
        <v>55246</v>
      </c>
      <c r="Y54" s="16">
        <f t="shared" si="0"/>
        <v>55246</v>
      </c>
      <c r="Z54" s="17">
        <f t="shared" si="10"/>
        <v>0.68733231699999997</v>
      </c>
      <c r="AC54" t="s">
        <v>1300</v>
      </c>
      <c r="AD54" t="s">
        <v>237</v>
      </c>
      <c r="AE54">
        <v>1.472099</v>
      </c>
      <c r="AH54" s="30" t="s">
        <v>953</v>
      </c>
      <c r="AI54" s="14">
        <f>[1]!FechaTR($I$1,AH54)</f>
        <v>55246</v>
      </c>
      <c r="AJ54" s="16">
        <f t="shared" si="1"/>
        <v>55246</v>
      </c>
      <c r="AK54" s="17">
        <f t="shared" si="11"/>
        <v>1.472099</v>
      </c>
      <c r="AN54" s="6"/>
      <c r="AO54" t="s">
        <v>1354</v>
      </c>
      <c r="AP54" t="s">
        <v>234</v>
      </c>
      <c r="AQ54">
        <v>0.65673158399999998</v>
      </c>
      <c r="AT54" s="30" t="s">
        <v>953</v>
      </c>
      <c r="AU54" s="14">
        <f>[1]!FechaTR($I$1,AT54)</f>
        <v>55246</v>
      </c>
      <c r="AV54" s="16">
        <f t="shared" si="2"/>
        <v>55246</v>
      </c>
      <c r="AW54" s="17">
        <f t="shared" si="12"/>
        <v>0.65673158399999998</v>
      </c>
      <c r="AZ54" t="s">
        <v>1354</v>
      </c>
      <c r="BA54" t="s">
        <v>237</v>
      </c>
      <c r="BB54">
        <v>1.4108210000000001</v>
      </c>
      <c r="BE54" s="30" t="s">
        <v>953</v>
      </c>
      <c r="BF54" s="14">
        <f>[1]!FechaTR($I$1,BE54)</f>
        <v>55246</v>
      </c>
      <c r="BG54" s="16">
        <f t="shared" si="3"/>
        <v>55246</v>
      </c>
      <c r="BH54" s="17">
        <f t="shared" si="13"/>
        <v>1.4108210000000001</v>
      </c>
      <c r="BK54" t="s">
        <v>1406</v>
      </c>
      <c r="BL54" t="s">
        <v>234</v>
      </c>
      <c r="BM54">
        <v>0.68730547600000003</v>
      </c>
      <c r="BP54" s="30" t="s">
        <v>953</v>
      </c>
      <c r="BQ54" s="14">
        <f>[1]!FechaTR($I$1,BP54)</f>
        <v>55246</v>
      </c>
      <c r="BR54" s="16">
        <f t="shared" si="4"/>
        <v>55246</v>
      </c>
      <c r="BS54" s="17">
        <f t="shared" si="14"/>
        <v>0.68730547600000003</v>
      </c>
      <c r="BV54" t="s">
        <v>1406</v>
      </c>
      <c r="BW54" t="s">
        <v>237</v>
      </c>
      <c r="BX54">
        <v>1.471859</v>
      </c>
      <c r="CA54" s="30" t="s">
        <v>953</v>
      </c>
      <c r="CB54" s="14">
        <f>[1]!FechaTR($I$1,CA54)</f>
        <v>55246</v>
      </c>
      <c r="CC54" s="16">
        <f t="shared" si="5"/>
        <v>55246</v>
      </c>
      <c r="CD54" s="17">
        <f t="shared" si="15"/>
        <v>1.471859</v>
      </c>
      <c r="CG54" t="s">
        <v>1300</v>
      </c>
      <c r="CH54" t="s">
        <v>234</v>
      </c>
      <c r="CI54">
        <v>0.64493200399999995</v>
      </c>
      <c r="CL54" s="30" t="s">
        <v>953</v>
      </c>
      <c r="CM54" s="14">
        <f>[1]!FechaTR($I$1,CL54)</f>
        <v>55246</v>
      </c>
      <c r="CN54" s="16">
        <f t="shared" si="6"/>
        <v>55246</v>
      </c>
      <c r="CO54" s="17">
        <f t="shared" si="16"/>
        <v>0.64493200399999995</v>
      </c>
      <c r="CR54" t="s">
        <v>1300</v>
      </c>
      <c r="CS54" t="s">
        <v>237</v>
      </c>
      <c r="CT54">
        <v>1.472099</v>
      </c>
      <c r="CW54" s="30" t="s">
        <v>953</v>
      </c>
      <c r="CX54" s="14">
        <f>[1]!FechaTR($I$1,CW54)</f>
        <v>55246</v>
      </c>
      <c r="CY54" s="16">
        <f t="shared" si="7"/>
        <v>55246</v>
      </c>
      <c r="CZ54" s="17">
        <f t="shared" si="17"/>
        <v>1.472099</v>
      </c>
      <c r="DH54" s="30"/>
      <c r="DI54" s="14">
        <f>[1]!FechaTR($I$1,DH54)</f>
        <v>0</v>
      </c>
      <c r="DJ54" s="16">
        <f t="shared" si="8"/>
        <v>0</v>
      </c>
      <c r="DK54" s="17">
        <f t="shared" si="19"/>
        <v>0</v>
      </c>
      <c r="DS54" s="30"/>
      <c r="DT54" s="14">
        <f>[1]!FechaTR($I$1,DS54)</f>
        <v>0</v>
      </c>
      <c r="DU54" s="16">
        <f t="shared" si="9"/>
        <v>0</v>
      </c>
      <c r="DV54" s="17">
        <f t="shared" si="18"/>
        <v>0</v>
      </c>
    </row>
    <row r="55" spans="1:126" x14ac:dyDescent="0.25">
      <c r="A55" s="11"/>
      <c r="B55" s="13" t="s">
        <v>1297</v>
      </c>
      <c r="C55" s="11">
        <v>1.4724869999999999</v>
      </c>
      <c r="D55" s="11"/>
      <c r="E55" s="13" t="s">
        <v>1351</v>
      </c>
      <c r="F55" s="11">
        <v>1.0730579999999998</v>
      </c>
      <c r="G55" s="11"/>
      <c r="H55" s="13" t="s">
        <v>1403</v>
      </c>
      <c r="I55" s="11">
        <v>1.472364</v>
      </c>
      <c r="J55" s="11"/>
      <c r="K55" s="13" t="s">
        <v>1297</v>
      </c>
      <c r="L55" s="11">
        <v>3.3331</v>
      </c>
      <c r="M55" s="11"/>
      <c r="N55" s="13"/>
      <c r="O55" s="11"/>
      <c r="W55" s="30"/>
      <c r="X55" s="14">
        <f>[1]!FechaTR($I$1,W55)</f>
        <v>0</v>
      </c>
      <c r="Y55" s="16">
        <f t="shared" si="0"/>
        <v>0</v>
      </c>
      <c r="Z55" s="17">
        <f t="shared" si="10"/>
        <v>0</v>
      </c>
      <c r="AH55" s="30"/>
      <c r="AI55" s="14">
        <f>[1]!FechaTR($I$1,AH55)</f>
        <v>0</v>
      </c>
      <c r="AJ55" s="16">
        <f t="shared" si="1"/>
        <v>0</v>
      </c>
      <c r="AK55" s="17">
        <f t="shared" si="11"/>
        <v>0</v>
      </c>
      <c r="AT55" s="30"/>
      <c r="AU55" s="14">
        <f>[1]!FechaTR($I$1,AT55)</f>
        <v>0</v>
      </c>
      <c r="AV55" s="16">
        <f t="shared" si="2"/>
        <v>0</v>
      </c>
      <c r="AW55" s="17">
        <f t="shared" si="12"/>
        <v>0</v>
      </c>
      <c r="BE55" s="30"/>
      <c r="BF55" s="14">
        <f>[1]!FechaTR($I$1,BE55)</f>
        <v>0</v>
      </c>
      <c r="BG55" s="16">
        <f t="shared" si="3"/>
        <v>0</v>
      </c>
      <c r="BH55" s="17">
        <f t="shared" si="13"/>
        <v>0</v>
      </c>
      <c r="BP55" s="30"/>
      <c r="BQ55" s="14">
        <f>[1]!FechaTR($I$1,BP55)</f>
        <v>0</v>
      </c>
      <c r="BR55" s="16">
        <f t="shared" si="4"/>
        <v>0</v>
      </c>
      <c r="BS55" s="17">
        <f t="shared" si="14"/>
        <v>0</v>
      </c>
      <c r="CA55" s="30"/>
      <c r="CB55" s="14">
        <f>[1]!FechaTR($I$1,CA55)</f>
        <v>0</v>
      </c>
      <c r="CC55" s="16">
        <f t="shared" si="5"/>
        <v>0</v>
      </c>
      <c r="CD55" s="17">
        <f t="shared" si="15"/>
        <v>0</v>
      </c>
      <c r="CG55" t="s">
        <v>1301</v>
      </c>
      <c r="CH55" t="s">
        <v>973</v>
      </c>
      <c r="CI55" t="e">
        <v>#N/A</v>
      </c>
      <c r="CL55" s="6" t="s">
        <v>954</v>
      </c>
      <c r="CM55" s="14">
        <f>[1]!FechaTR($I$1,CL55)</f>
        <v>58900</v>
      </c>
      <c r="CN55" s="16">
        <f t="shared" si="6"/>
        <v>58900</v>
      </c>
      <c r="CO55" s="17" t="e">
        <f t="shared" si="16"/>
        <v>#N/A</v>
      </c>
      <c r="CR55" t="s">
        <v>1301</v>
      </c>
      <c r="CS55" t="s">
        <v>1243</v>
      </c>
      <c r="CT55" t="e">
        <v>#N/A</v>
      </c>
      <c r="CW55" s="6" t="s">
        <v>954</v>
      </c>
      <c r="CX55" s="14">
        <f>[1]!FechaTR($I$1,CW55)</f>
        <v>58900</v>
      </c>
      <c r="CY55" s="16">
        <f t="shared" si="7"/>
        <v>58900</v>
      </c>
      <c r="CZ55" s="17" t="e">
        <f t="shared" si="17"/>
        <v>#N/A</v>
      </c>
      <c r="DH55" s="30"/>
      <c r="DI55" s="14">
        <f>[1]!FechaTR($I$1,DH55)</f>
        <v>0</v>
      </c>
      <c r="DJ55" s="16">
        <f t="shared" si="8"/>
        <v>0</v>
      </c>
      <c r="DK55" s="17">
        <f t="shared" si="19"/>
        <v>0</v>
      </c>
      <c r="DS55" s="30"/>
      <c r="DT55" s="14">
        <f>[1]!FechaTR($I$1,DS55)</f>
        <v>0</v>
      </c>
      <c r="DU55" s="16">
        <f t="shared" si="9"/>
        <v>0</v>
      </c>
      <c r="DV55" s="17">
        <f t="shared" si="18"/>
        <v>0</v>
      </c>
    </row>
    <row r="56" spans="1:126" x14ac:dyDescent="0.25">
      <c r="A56" s="11"/>
      <c r="B56" s="13" t="s">
        <v>1298</v>
      </c>
      <c r="C56" s="11">
        <v>1.170059</v>
      </c>
      <c r="D56" s="11"/>
      <c r="E56" s="13" t="s">
        <v>1352</v>
      </c>
      <c r="F56" s="11">
        <v>1.1072769999999998</v>
      </c>
      <c r="G56" s="11"/>
      <c r="H56" s="13" t="s">
        <v>1404</v>
      </c>
      <c r="I56" s="11">
        <v>1.1700249999999999</v>
      </c>
      <c r="J56" s="11"/>
      <c r="K56" s="13" t="s">
        <v>1298</v>
      </c>
      <c r="L56" s="11">
        <v>3.4610000000000003</v>
      </c>
      <c r="M56" s="11"/>
      <c r="N56" s="13"/>
      <c r="O56" s="11"/>
      <c r="W56" s="1"/>
      <c r="X56" s="14">
        <f>[1]!FechaTR($I$1,W56)</f>
        <v>0</v>
      </c>
      <c r="Y56" s="16">
        <f t="shared" si="0"/>
        <v>0</v>
      </c>
      <c r="Z56" s="17">
        <f t="shared" si="10"/>
        <v>0</v>
      </c>
      <c r="AH56" s="1"/>
      <c r="AI56" s="14">
        <f>[1]!FechaTR($I$1,AH56)</f>
        <v>0</v>
      </c>
      <c r="AJ56" s="16"/>
      <c r="AK56" s="17"/>
      <c r="AT56" s="30"/>
      <c r="AU56" s="14">
        <f>[1]!FechaTR($I$1,AT56)</f>
        <v>0</v>
      </c>
      <c r="AV56" s="16">
        <f t="shared" si="2"/>
        <v>0</v>
      </c>
      <c r="AW56" s="17">
        <f t="shared" si="12"/>
        <v>0</v>
      </c>
      <c r="BE56" s="30"/>
      <c r="BF56" s="14">
        <f>[1]!FechaTR($I$1,BE56)</f>
        <v>0</v>
      </c>
      <c r="BG56" s="16">
        <f t="shared" si="3"/>
        <v>0</v>
      </c>
      <c r="BH56" s="17">
        <f t="shared" si="13"/>
        <v>0</v>
      </c>
      <c r="BP56" s="30"/>
      <c r="BQ56" s="14">
        <f>[1]!FechaTR($I$1,BP56)</f>
        <v>0</v>
      </c>
      <c r="BR56" s="16">
        <f t="shared" si="4"/>
        <v>0</v>
      </c>
      <c r="BS56" s="17">
        <f t="shared" si="14"/>
        <v>0</v>
      </c>
      <c r="CA56" s="30"/>
      <c r="CB56" s="14">
        <f>[1]!FechaTR($I$1,CA56)</f>
        <v>0</v>
      </c>
      <c r="CC56" s="16">
        <f t="shared" si="5"/>
        <v>0</v>
      </c>
      <c r="CD56" s="17">
        <f t="shared" si="15"/>
        <v>0</v>
      </c>
      <c r="CG56" t="s">
        <v>1302</v>
      </c>
      <c r="CH56" t="s">
        <v>973</v>
      </c>
      <c r="CI56" t="e">
        <v>#N/A</v>
      </c>
      <c r="CL56" s="6" t="s">
        <v>955</v>
      </c>
      <c r="CM56" s="14">
        <f>[1]!FechaTR($I$1,CL56)</f>
        <v>62550</v>
      </c>
      <c r="CN56" s="16">
        <f t="shared" si="6"/>
        <v>62550</v>
      </c>
      <c r="CO56" s="17" t="e">
        <f t="shared" si="16"/>
        <v>#N/A</v>
      </c>
      <c r="CR56" t="s">
        <v>1302</v>
      </c>
      <c r="CS56" t="s">
        <v>1243</v>
      </c>
      <c r="CT56" t="e">
        <v>#N/A</v>
      </c>
      <c r="CW56" s="6" t="s">
        <v>955</v>
      </c>
      <c r="CX56" s="14">
        <f>[1]!FechaTR($I$1,CW56)</f>
        <v>62550</v>
      </c>
      <c r="CY56" s="16">
        <f t="shared" si="7"/>
        <v>62550</v>
      </c>
      <c r="CZ56" s="17" t="e">
        <f t="shared" si="17"/>
        <v>#N/A</v>
      </c>
      <c r="DH56" s="30"/>
      <c r="DI56" s="14">
        <f>[1]!FechaTR($I$1,DH56)</f>
        <v>0</v>
      </c>
      <c r="DJ56" s="16">
        <f t="shared" si="8"/>
        <v>0</v>
      </c>
      <c r="DK56" s="17">
        <f t="shared" si="19"/>
        <v>0</v>
      </c>
      <c r="DS56" s="30"/>
      <c r="DT56" s="14">
        <f>[1]!FechaTR($I$1,DS56)</f>
        <v>0</v>
      </c>
      <c r="DU56" s="16">
        <f t="shared" si="9"/>
        <v>0</v>
      </c>
      <c r="DV56" s="17">
        <f t="shared" si="18"/>
        <v>0</v>
      </c>
    </row>
    <row r="57" spans="1:126" x14ac:dyDescent="0.25">
      <c r="A57" s="11"/>
      <c r="B57" s="13" t="s">
        <v>1299</v>
      </c>
      <c r="C57" s="11">
        <v>1.1599089999999999</v>
      </c>
      <c r="D57" s="11"/>
      <c r="E57" s="13" t="s">
        <v>1353</v>
      </c>
      <c r="F57" s="11">
        <v>1.0925099999999999</v>
      </c>
      <c r="G57" s="11"/>
      <c r="H57" s="13" t="s">
        <v>1405</v>
      </c>
      <c r="I57" s="11">
        <v>1.1598809999999999</v>
      </c>
      <c r="J57" s="11"/>
      <c r="K57" s="13" t="s">
        <v>1299</v>
      </c>
      <c r="L57" s="11">
        <v>3.4748000000000001</v>
      </c>
      <c r="M57" s="11"/>
      <c r="N57" s="13"/>
      <c r="O57" s="11"/>
      <c r="X57" s="14">
        <f>[1]!FechaTR($I$1,W57)</f>
        <v>0</v>
      </c>
      <c r="Y57" s="16">
        <f t="shared" si="0"/>
        <v>0</v>
      </c>
      <c r="Z57" s="17">
        <f t="shared" si="10"/>
        <v>0</v>
      </c>
      <c r="AI57" s="14">
        <f>[1]!FechaTR($I$1,AH57)</f>
        <v>0</v>
      </c>
      <c r="AJ57" s="16"/>
      <c r="AK57" s="17"/>
      <c r="AT57" s="6"/>
      <c r="AU57" s="14">
        <f>[1]!FechaTR($I$1,AT57)</f>
        <v>0</v>
      </c>
      <c r="AV57" s="16">
        <f t="shared" si="2"/>
        <v>0</v>
      </c>
      <c r="AW57" s="17">
        <f t="shared" si="12"/>
        <v>0</v>
      </c>
      <c r="BE57" s="6"/>
      <c r="BF57" s="14">
        <f>[1]!FechaTR($I$1,BE57)</f>
        <v>0</v>
      </c>
      <c r="BG57" s="16">
        <f t="shared" si="3"/>
        <v>0</v>
      </c>
      <c r="BH57" s="17">
        <f t="shared" si="13"/>
        <v>0</v>
      </c>
      <c r="BP57" s="6"/>
      <c r="BQ57" s="14">
        <f>[1]!FechaTR($I$1,BP57)</f>
        <v>0</v>
      </c>
      <c r="BR57" s="16">
        <f t="shared" si="4"/>
        <v>0</v>
      </c>
      <c r="BS57" s="17">
        <f t="shared" si="14"/>
        <v>0</v>
      </c>
      <c r="CA57" s="6"/>
      <c r="CB57" s="14">
        <f>[1]!FechaTR($I$1,CA57)</f>
        <v>0</v>
      </c>
      <c r="CC57" s="16">
        <f t="shared" si="5"/>
        <v>0</v>
      </c>
      <c r="CD57" s="17">
        <f t="shared" si="15"/>
        <v>0</v>
      </c>
      <c r="CG57" t="s">
        <v>1303</v>
      </c>
      <c r="CH57" t="s">
        <v>973</v>
      </c>
      <c r="CI57" t="s">
        <v>893</v>
      </c>
      <c r="CL57" s="6" t="s">
        <v>1407</v>
      </c>
      <c r="CM57" s="14">
        <f>[1]!FechaTR($I$1,CL57)</f>
        <v>0</v>
      </c>
      <c r="CN57" s="16">
        <f t="shared" si="6"/>
        <v>0</v>
      </c>
      <c r="CO57" s="17" t="str">
        <f t="shared" si="16"/>
        <v>Invalid RIC.</v>
      </c>
      <c r="CR57" t="s">
        <v>1303</v>
      </c>
      <c r="CS57" t="s">
        <v>1243</v>
      </c>
      <c r="CT57" t="s">
        <v>893</v>
      </c>
      <c r="CW57" s="6" t="s">
        <v>1407</v>
      </c>
      <c r="CX57" s="14">
        <f>[1]!FechaTR($I$1,CW57)</f>
        <v>0</v>
      </c>
      <c r="CY57" s="16">
        <f t="shared" si="7"/>
        <v>0</v>
      </c>
      <c r="CZ57" s="17" t="str">
        <f t="shared" si="17"/>
        <v>Invalid RIC.</v>
      </c>
      <c r="DH57" s="6"/>
      <c r="DI57" s="14">
        <f>[1]!FechaTR($I$1,DH57)</f>
        <v>0</v>
      </c>
      <c r="DJ57" s="16">
        <f t="shared" si="8"/>
        <v>0</v>
      </c>
      <c r="DK57" s="17">
        <f>DE57</f>
        <v>0</v>
      </c>
      <c r="DS57" s="6"/>
      <c r="DT57" s="14">
        <f>[1]!FechaTR($I$1,DS57)</f>
        <v>0</v>
      </c>
      <c r="DU57" s="16">
        <f t="shared" si="9"/>
        <v>0</v>
      </c>
      <c r="DV57" s="17">
        <f t="shared" si="18"/>
        <v>0</v>
      </c>
    </row>
    <row r="58" spans="1:126" x14ac:dyDescent="0.25">
      <c r="A58" s="11"/>
      <c r="B58" s="13" t="s">
        <v>1300</v>
      </c>
      <c r="C58" s="11">
        <v>1.1450749999999998</v>
      </c>
      <c r="D58" s="11"/>
      <c r="E58" s="13" t="s">
        <v>1354</v>
      </c>
      <c r="F58" s="11">
        <v>1.074031</v>
      </c>
      <c r="G58" s="11"/>
      <c r="H58" s="13" t="s">
        <v>1406</v>
      </c>
      <c r="I58" s="11">
        <v>1.145051</v>
      </c>
      <c r="J58" s="11"/>
      <c r="K58" s="13" t="s">
        <v>1300</v>
      </c>
      <c r="L58" s="11">
        <v>3.4510000000000001</v>
      </c>
      <c r="M58" s="11"/>
      <c r="N58" s="13"/>
      <c r="O58" s="11"/>
      <c r="AU58" s="14">
        <f>[1]!FechaTR($I$1,AT58)</f>
        <v>0</v>
      </c>
      <c r="AV58" s="16"/>
      <c r="AW58" s="17"/>
      <c r="BF58" s="14">
        <f>[1]!FechaTR($I$1,BE58)</f>
        <v>0</v>
      </c>
      <c r="BG58" s="16">
        <f t="shared" si="3"/>
        <v>0</v>
      </c>
      <c r="BH58" s="17">
        <f t="shared" si="13"/>
        <v>0</v>
      </c>
      <c r="BQ58" s="14">
        <f>[1]!FechaTR($I$1,BP58)</f>
        <v>0</v>
      </c>
      <c r="BR58" s="16"/>
      <c r="BS58" s="17"/>
      <c r="CB58" s="14">
        <f>[1]!FechaTR($I$1,CA58)</f>
        <v>0</v>
      </c>
      <c r="CC58" s="16"/>
      <c r="CD58" s="17"/>
      <c r="DH58" s="6"/>
      <c r="DI58" s="14">
        <f>[1]!FechaTR($I$1,DH58)</f>
        <v>0</v>
      </c>
      <c r="DJ58" s="16">
        <f t="shared" si="8"/>
        <v>0</v>
      </c>
      <c r="DK58" s="17">
        <f>DE58</f>
        <v>0</v>
      </c>
      <c r="DS58" s="6"/>
      <c r="DT58" s="14">
        <f>[1]!FechaTR($I$1,DS58)</f>
        <v>0</v>
      </c>
      <c r="DU58" s="16">
        <f t="shared" si="9"/>
        <v>0</v>
      </c>
      <c r="DV58" s="17">
        <f t="shared" si="18"/>
        <v>0</v>
      </c>
    </row>
    <row r="59" spans="1:126" x14ac:dyDescent="0.25">
      <c r="A59" s="11"/>
      <c r="B59" s="13"/>
      <c r="C59" s="11"/>
      <c r="D59" s="11"/>
      <c r="E59" s="13"/>
      <c r="F59" s="11"/>
      <c r="G59" s="11"/>
      <c r="H59" s="13"/>
      <c r="I59" s="11"/>
      <c r="J59" s="11"/>
      <c r="K59" s="13" t="s">
        <v>1301</v>
      </c>
      <c r="L59" s="11">
        <v>3.3694000000000002</v>
      </c>
      <c r="M59" s="11"/>
      <c r="N59" s="13"/>
      <c r="O59" s="11"/>
      <c r="AU59" s="14">
        <f>[1]!FechaTR($I$1,AT59)</f>
        <v>0</v>
      </c>
      <c r="AV59" s="16"/>
      <c r="AW59" s="17"/>
      <c r="BF59" s="14">
        <f>[1]!FechaTR($I$1,BE59)</f>
        <v>0</v>
      </c>
      <c r="BG59" s="16">
        <f t="shared" si="3"/>
        <v>0</v>
      </c>
      <c r="BH59" s="17">
        <f t="shared" si="13"/>
        <v>0</v>
      </c>
      <c r="BQ59" s="14">
        <f>[1]!FechaTR($I$1,BP59)</f>
        <v>0</v>
      </c>
      <c r="BR59" s="16"/>
      <c r="BS59" s="17"/>
      <c r="CB59" s="14">
        <f>[1]!FechaTR($I$1,CA59)</f>
        <v>0</v>
      </c>
      <c r="CC59" s="16"/>
      <c r="CD59" s="17"/>
      <c r="DC59" t="s">
        <v>1302</v>
      </c>
      <c r="DD59" t="s">
        <v>973</v>
      </c>
      <c r="DE59" t="e">
        <v>#N/A</v>
      </c>
      <c r="DH59" s="6" t="s">
        <v>955</v>
      </c>
      <c r="DI59" s="14">
        <f>[1]!FechaTR($I$1,DH59)</f>
        <v>62550</v>
      </c>
      <c r="DJ59" s="16">
        <f t="shared" si="8"/>
        <v>62550</v>
      </c>
      <c r="DK59" s="17" t="e">
        <f>DE59</f>
        <v>#N/A</v>
      </c>
      <c r="DN59" t="s">
        <v>1302</v>
      </c>
      <c r="DO59" t="s">
        <v>1243</v>
      </c>
      <c r="DP59" t="e">
        <v>#N/A</v>
      </c>
      <c r="DS59" s="6" t="s">
        <v>955</v>
      </c>
      <c r="DT59" s="14">
        <f>[1]!FechaTR($I$1,DS59)</f>
        <v>62550</v>
      </c>
      <c r="DU59" s="16">
        <f t="shared" si="9"/>
        <v>62550</v>
      </c>
      <c r="DV59" s="17" t="e">
        <f t="shared" si="18"/>
        <v>#N/A</v>
      </c>
    </row>
    <row r="60" spans="1:126" x14ac:dyDescent="0.25">
      <c r="A60" s="11"/>
      <c r="B60" s="13"/>
      <c r="C60" s="11"/>
      <c r="D60" s="11"/>
      <c r="E60" s="13"/>
      <c r="F60" s="11"/>
      <c r="G60" s="11"/>
      <c r="H60" s="13"/>
      <c r="I60" s="11"/>
      <c r="J60" s="11"/>
      <c r="K60" s="13" t="s">
        <v>1302</v>
      </c>
      <c r="L60" s="11">
        <v>3.3489</v>
      </c>
      <c r="M60" s="11"/>
      <c r="N60" s="13"/>
      <c r="O60" s="11"/>
    </row>
    <row r="61" spans="1:126" x14ac:dyDescent="0.25">
      <c r="B61" s="6"/>
      <c r="E61" s="6"/>
      <c r="H61" s="6"/>
      <c r="K61" s="6" t="s">
        <v>1303</v>
      </c>
      <c r="L61">
        <v>3.3980000000000001</v>
      </c>
      <c r="N61" s="6"/>
    </row>
    <row r="62" spans="1:126" x14ac:dyDescent="0.25">
      <c r="E62" s="6"/>
      <c r="H62" s="6"/>
      <c r="N62" s="6"/>
    </row>
    <row r="63" spans="1:126" x14ac:dyDescent="0.25">
      <c r="E63" s="6"/>
      <c r="H63" s="6"/>
      <c r="N63" s="6" t="s">
        <v>1302</v>
      </c>
      <c r="O63">
        <v>2.7015000000000002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AL33"/>
  <sheetViews>
    <sheetView zoomScale="85" zoomScaleNormal="85" workbookViewId="0">
      <selection activeCell="AK2" sqref="AK2"/>
    </sheetView>
  </sheetViews>
  <sheetFormatPr defaultColWidth="9.42578125" defaultRowHeight="15" x14ac:dyDescent="0.25"/>
  <cols>
    <col min="1" max="1" width="11" style="20" bestFit="1" customWidth="1"/>
    <col min="2" max="2" width="9.42578125" style="22"/>
    <col min="3" max="3" width="13.42578125" style="20" customWidth="1"/>
    <col min="4" max="4" width="11.42578125" style="22" bestFit="1" customWidth="1"/>
    <col min="5" max="5" width="14.5703125" style="20" customWidth="1"/>
    <col min="6" max="6" width="8.5703125" style="22" customWidth="1"/>
    <col min="7" max="7" width="16.42578125" style="20" customWidth="1"/>
    <col min="8" max="8" width="8.140625" style="22" bestFit="1" customWidth="1"/>
    <col min="9" max="9" width="16.5703125" style="20" customWidth="1"/>
    <col min="10" max="10" width="12.28515625" style="22" customWidth="1"/>
    <col min="11" max="11" width="14.42578125" style="20" customWidth="1"/>
    <col min="12" max="12" width="11.85546875" style="22" customWidth="1"/>
    <col min="13" max="13" width="17.42578125" style="20" customWidth="1"/>
    <col min="14" max="14" width="11.28515625" style="22" customWidth="1"/>
    <col min="15" max="15" width="14.5703125" style="20" customWidth="1"/>
    <col min="16" max="16" width="10.5703125" style="22" customWidth="1"/>
    <col min="17" max="17" width="14.5703125" style="20" customWidth="1"/>
    <col min="18" max="18" width="9.85546875" style="22" customWidth="1"/>
    <col min="19" max="19" width="12.42578125" style="20" customWidth="1"/>
    <col min="20" max="20" width="10.5703125" style="22" customWidth="1"/>
    <col min="21" max="21" width="12.42578125" style="20" customWidth="1"/>
    <col min="22" max="22" width="7.85546875" style="22" bestFit="1" customWidth="1"/>
    <col min="23" max="23" width="13.42578125" style="20" customWidth="1"/>
    <col min="24" max="24" width="7.42578125" style="22" bestFit="1" customWidth="1"/>
    <col min="25" max="25" width="15.42578125" style="20" customWidth="1"/>
    <col min="26" max="26" width="7.42578125" style="22" bestFit="1" customWidth="1"/>
    <col min="27" max="27" width="13.5703125" style="20" customWidth="1"/>
    <col min="28" max="28" width="8.140625" style="22" bestFit="1" customWidth="1"/>
    <col min="29" max="29" width="13.5703125" style="20" customWidth="1"/>
    <col min="30" max="30" width="10.5703125" style="22" customWidth="1"/>
    <col min="31" max="31" width="14.5703125" style="20" customWidth="1"/>
    <col min="32" max="32" width="8.140625" style="22" bestFit="1" customWidth="1"/>
    <col min="33" max="33" width="14.5703125" style="20" customWidth="1"/>
    <col min="34" max="34" width="7.42578125" style="22" bestFit="1" customWidth="1"/>
    <col min="35" max="35" width="11.85546875" customWidth="1"/>
    <col min="37" max="37" width="13.140625" style="58" customWidth="1"/>
    <col min="38" max="38" width="9.42578125" style="57"/>
  </cols>
  <sheetData>
    <row r="1" spans="1:38" ht="15.75" thickBot="1" x14ac:dyDescent="0.3">
      <c r="A1" s="49" t="s">
        <v>871</v>
      </c>
      <c r="B1" s="50" t="s">
        <v>1676</v>
      </c>
      <c r="C1" s="49" t="str">
        <f>'FX Curves'!D4</f>
        <v>EUR</v>
      </c>
      <c r="D1" s="50" t="s">
        <v>1677</v>
      </c>
      <c r="E1" s="49" t="str">
        <f>'FX Curves'!H4</f>
        <v>GBP</v>
      </c>
      <c r="F1" s="50" t="s">
        <v>1678</v>
      </c>
      <c r="G1" s="49" t="str">
        <f>'FX Curves'!L4</f>
        <v>SEK</v>
      </c>
      <c r="H1" s="50" t="s">
        <v>1679</v>
      </c>
      <c r="I1" s="49" t="str">
        <f>'FX Curves'!P4</f>
        <v>NOK</v>
      </c>
      <c r="J1" s="50" t="s">
        <v>1680</v>
      </c>
      <c r="K1" s="49" t="str">
        <f>'FX Curves'!T4</f>
        <v>CHF</v>
      </c>
      <c r="L1" s="50" t="s">
        <v>1681</v>
      </c>
      <c r="M1" s="49" t="str">
        <f>'FX Curves'!X4</f>
        <v>CNY</v>
      </c>
      <c r="N1" s="50" t="s">
        <v>1682</v>
      </c>
      <c r="O1" s="49" t="str">
        <f>'FX Curves'!AB4</f>
        <v>JPY</v>
      </c>
      <c r="P1" s="50" t="s">
        <v>1683</v>
      </c>
      <c r="Q1" s="49" t="str">
        <f>'FX Curves'!AF4</f>
        <v>MXN</v>
      </c>
      <c r="R1" s="50" t="s">
        <v>1684</v>
      </c>
      <c r="S1" s="49" t="str">
        <f>'FX Curves'!AJ4</f>
        <v>CAD</v>
      </c>
      <c r="T1" s="50" t="s">
        <v>1685</v>
      </c>
      <c r="U1" s="49" t="str">
        <f>'FX Curves'!AN4</f>
        <v>AUD</v>
      </c>
      <c r="V1" s="50" t="s">
        <v>1686</v>
      </c>
      <c r="W1" s="49" t="str">
        <f>'FX Curves'!AR4</f>
        <v>AED</v>
      </c>
      <c r="X1" s="50" t="s">
        <v>1687</v>
      </c>
      <c r="Y1" s="49" t="str">
        <f>'FX Curves'!AV4</f>
        <v>TRY</v>
      </c>
      <c r="Z1" s="50" t="s">
        <v>1688</v>
      </c>
      <c r="AA1" s="49" t="str">
        <f>'FX Curves'!AZ4</f>
        <v>SGD</v>
      </c>
      <c r="AB1" s="50" t="s">
        <v>1689</v>
      </c>
      <c r="AC1" s="49" t="str">
        <f>'FX Curves'!BD4</f>
        <v>RUB</v>
      </c>
      <c r="AD1" s="50" t="s">
        <v>1690</v>
      </c>
      <c r="AE1" s="49" t="str">
        <f>'FX Curves'!BH4</f>
        <v>RON</v>
      </c>
      <c r="AF1" s="50" t="s">
        <v>1691</v>
      </c>
      <c r="AG1" s="49" t="str">
        <f>'FX Curves'!BL4</f>
        <v>PLN</v>
      </c>
      <c r="AH1" s="50" t="s">
        <v>1692</v>
      </c>
      <c r="AI1" s="49" t="s">
        <v>1674</v>
      </c>
      <c r="AJ1" s="51" t="s">
        <v>1693</v>
      </c>
      <c r="AK1" s="52" t="s">
        <v>1675</v>
      </c>
      <c r="AL1" s="53" t="s">
        <v>1694</v>
      </c>
    </row>
    <row r="2" spans="1:38" ht="15.75" thickTop="1" x14ac:dyDescent="0.25">
      <c r="A2" s="54">
        <f>+C2</f>
        <v>44286</v>
      </c>
      <c r="B2" s="22">
        <v>1</v>
      </c>
      <c r="C2" s="54">
        <f>'FX Curves'!D7</f>
        <v>44286</v>
      </c>
      <c r="D2" s="55">
        <f>'FX Curves'!E7</f>
        <v>1.2213000000000001</v>
      </c>
      <c r="E2" s="54">
        <f>'FX Curves'!H7</f>
        <v>44286</v>
      </c>
      <c r="F2" s="55">
        <f>'FX Curves'!I7</f>
        <v>1.3673</v>
      </c>
      <c r="G2" s="54">
        <f>IF(H2="","",'FX Curves'!L7)</f>
        <v>44286</v>
      </c>
      <c r="H2" s="55">
        <f>IFERROR(1/'FX Curves'!M7,"")</f>
        <v>0.12173150898378536</v>
      </c>
      <c r="I2" s="54">
        <f>'FX Curves'!P7</f>
        <v>44286</v>
      </c>
      <c r="J2" s="55">
        <f>1/'FX Curves'!Q7</f>
        <v>0.11233809272386173</v>
      </c>
      <c r="K2" s="54">
        <f>'FX Curves'!T7</f>
        <v>44286</v>
      </c>
      <c r="L2" s="55">
        <f>1/'FX Curves'!U7</f>
        <v>1.1298158400180771</v>
      </c>
      <c r="M2" s="54">
        <f>'FX Curves'!X7</f>
        <v>44286</v>
      </c>
      <c r="N2" s="55">
        <f>1/'FX Curves'!Y7</f>
        <v>0.1532567049808429</v>
      </c>
      <c r="O2" s="54">
        <f>'FX Curves'!AB7</f>
        <v>44286</v>
      </c>
      <c r="P2" s="55">
        <f>1/'FX Curves'!AC7</f>
        <v>9.6861681518791171E-3</v>
      </c>
      <c r="Q2" s="54">
        <f>'FX Curves'!AF7</f>
        <v>44286</v>
      </c>
      <c r="R2" s="55">
        <f>1/'FX Curves'!AG7</f>
        <v>5.0324593628906449E-2</v>
      </c>
      <c r="S2" s="54">
        <f>'FX Curves'!AJ7</f>
        <v>44286</v>
      </c>
      <c r="T2" s="55">
        <f>1/'FX Curves'!AK7</f>
        <v>0.78554595443833475</v>
      </c>
      <c r="U2" s="54">
        <f>'FX Curves'!AN7</f>
        <v>44286</v>
      </c>
      <c r="V2" s="55">
        <f>1/'FX Curves'!AO7</f>
        <v>1.2997140629061608</v>
      </c>
      <c r="W2" s="54">
        <f>'FX Curves'!AR7</f>
        <v>44286</v>
      </c>
      <c r="X2" s="55">
        <f>1/'FX Curves'!AS7</f>
        <v>0.27227183620126333</v>
      </c>
      <c r="Y2" s="54">
        <f>'FX Curves'!AV7</f>
        <v>44286</v>
      </c>
      <c r="Z2" s="55">
        <f>1/'FX Curves'!AW7</f>
        <v>0.13455328310010764</v>
      </c>
      <c r="AA2" s="54">
        <f>'FX Curves'!AZ7</f>
        <v>44286</v>
      </c>
      <c r="AB2" s="55">
        <f>1/'FX Curves'!BA7</f>
        <v>0.75705958058899236</v>
      </c>
      <c r="AC2" s="54">
        <f>'FX Curves'!BD7</f>
        <v>44286</v>
      </c>
      <c r="AD2" s="55">
        <f>1/'FX Curves'!BE7</f>
        <v>1.3551971811898629E-2</v>
      </c>
      <c r="AE2" s="54">
        <f>'FX Curves'!BH7</f>
        <v>44286</v>
      </c>
      <c r="AF2" s="55">
        <f>1/'FX Curves'!BI7</f>
        <v>0.25124996859375393</v>
      </c>
      <c r="AG2" s="54">
        <f>'FX Curves'!BL7</f>
        <v>44286</v>
      </c>
      <c r="AH2" s="55">
        <f>1/'FX Curves'!BM7</f>
        <v>0.26830511657857314</v>
      </c>
      <c r="AI2" s="1">
        <f>'FX Curves'!BQ7</f>
        <v>44286</v>
      </c>
      <c r="AJ2">
        <f>1/'FX Curves'!BR7</f>
        <v>3.3696128314856626E-3</v>
      </c>
      <c r="AK2" s="56">
        <f>'FX Curves'!BV7</f>
        <v>44286</v>
      </c>
      <c r="AL2" s="57">
        <f>1/'FX Curves'!BW7</f>
        <v>0.27472527472527469</v>
      </c>
    </row>
    <row r="3" spans="1:38" x14ac:dyDescent="0.25">
      <c r="A3" s="54"/>
      <c r="C3" s="54">
        <f>'FX Curves'!D8</f>
        <v>44288</v>
      </c>
      <c r="D3" s="55">
        <f>'FX Curves'!E8</f>
        <v>1.2220960000000001</v>
      </c>
      <c r="E3" s="54">
        <f>'FX Curves'!H8</f>
        <v>44288</v>
      </c>
      <c r="F3" s="55">
        <f>'FX Curves'!I8</f>
        <v>1.367334</v>
      </c>
      <c r="G3" s="54">
        <f>IF(H3="","",'FX Curves'!L8)</f>
        <v>44288</v>
      </c>
      <c r="H3" s="55">
        <f>IFERROR(1/'FX Curves'!M8,"")</f>
        <v>0.12160886090804121</v>
      </c>
      <c r="I3" s="54">
        <f>'FX Curves'!P8</f>
        <v>44288</v>
      </c>
      <c r="J3" s="55">
        <f>1/'FX Curves'!Q8</f>
        <v>0.11233418070750313</v>
      </c>
      <c r="K3" s="54">
        <f>'FX Curves'!T8</f>
        <v>44288</v>
      </c>
      <c r="L3" s="55">
        <f>1/'FX Curves'!U8</f>
        <v>1.1304378298758893</v>
      </c>
      <c r="M3" s="54">
        <f>'FX Curves'!X8</f>
        <v>44288</v>
      </c>
      <c r="N3" s="55">
        <f>1/'FX Curves'!Y8</f>
        <v>0.15327079884740361</v>
      </c>
      <c r="O3" s="54">
        <f>'FX Curves'!AB8</f>
        <v>44288</v>
      </c>
      <c r="P3" s="55">
        <f>1/'FX Curves'!AC8</f>
        <v>9.6859992754872552E-3</v>
      </c>
      <c r="Q3" s="54">
        <f>'FX Curves'!AF8</f>
        <v>44288</v>
      </c>
      <c r="R3" s="55">
        <f>1/'FX Curves'!AG8</f>
        <v>5.0318009822075516E-2</v>
      </c>
      <c r="S3" s="54">
        <f>'FX Curves'!AJ8</f>
        <v>44288</v>
      </c>
      <c r="T3" s="55">
        <f>1/'FX Curves'!AK8</f>
        <v>0.78629642588959614</v>
      </c>
      <c r="U3" s="54">
        <f>'FX Curves'!AN8</f>
        <v>44288</v>
      </c>
      <c r="V3" s="55">
        <f>1/'FX Curves'!AO8</f>
        <v>1.2972103491441653</v>
      </c>
      <c r="W3" s="54">
        <f>'FX Curves'!AR8</f>
        <v>44288</v>
      </c>
      <c r="X3" s="55">
        <f>1/'FX Curves'!AS8</f>
        <v>0.27227287405255846</v>
      </c>
      <c r="Y3" s="54">
        <f>'FX Curves'!AV8</f>
        <v>44288</v>
      </c>
      <c r="Z3" s="55">
        <f>1/'FX Curves'!AW8</f>
        <v>0.13449768879171581</v>
      </c>
      <c r="AA3" s="54">
        <f>'FX Curves'!AZ8</f>
        <v>44288</v>
      </c>
      <c r="AB3" s="55">
        <f>1/'FX Curves'!BA8</f>
        <v>0.75681321093141007</v>
      </c>
      <c r="AC3" s="54">
        <f>'FX Curves'!BD8</f>
        <v>44288</v>
      </c>
      <c r="AD3" s="55">
        <f>1/'FX Curves'!BE8</f>
        <v>1.3536103624179396E-2</v>
      </c>
      <c r="AE3" s="54">
        <f>'FX Curves'!BH8</f>
        <v>44288</v>
      </c>
      <c r="AF3" s="55">
        <f>1/'FX Curves'!BI8</f>
        <v>0.25136497465361279</v>
      </c>
      <c r="AG3" s="54">
        <f>'FX Curves'!BL8</f>
        <v>44288</v>
      </c>
      <c r="AH3" s="55">
        <f>1/'FX Curves'!BM8</f>
        <v>0.26827999524607848</v>
      </c>
      <c r="AI3" s="1">
        <f>'FX Curves'!BQ8</f>
        <v>44288</v>
      </c>
      <c r="AJ3">
        <f>1/'FX Curves'!BR8</f>
        <v>3.3734731660450476E-3</v>
      </c>
      <c r="AK3" s="56">
        <f>'FX Curves'!BV8</f>
        <v>44288</v>
      </c>
      <c r="AL3" s="57">
        <f>1/'FX Curves'!BW8</f>
        <v>0.27472602946711394</v>
      </c>
    </row>
    <row r="4" spans="1:38" x14ac:dyDescent="0.25">
      <c r="C4" s="54">
        <f>'FX Curves'!D9</f>
        <v>44293</v>
      </c>
      <c r="D4" s="55">
        <f>'FX Curves'!E9</f>
        <v>1.2222280000000001</v>
      </c>
      <c r="E4" s="54">
        <f>'FX Curves'!H9</f>
        <v>44293</v>
      </c>
      <c r="F4" s="55">
        <f>'FX Curves'!I9</f>
        <v>1.367443</v>
      </c>
      <c r="G4" s="54">
        <f>IF(H4="","",'FX Curves'!L9)</f>
        <v>44293</v>
      </c>
      <c r="H4" s="55">
        <f>IFERROR(1/'FX Curves'!M9,"")</f>
        <v>0.12161418507854756</v>
      </c>
      <c r="I4" s="54">
        <f>'FX Curves'!P9</f>
        <v>44300</v>
      </c>
      <c r="J4" s="55">
        <f>1/'FX Curves'!Q9</f>
        <v>0.11231159729553673</v>
      </c>
      <c r="K4" s="54">
        <f>'FX Curves'!T9</f>
        <v>44293</v>
      </c>
      <c r="L4" s="55">
        <f>1/'FX Curves'!U9</f>
        <v>1.1305132303963354</v>
      </c>
      <c r="M4" s="54">
        <f>'FX Curves'!X9</f>
        <v>44293</v>
      </c>
      <c r="N4" s="55">
        <f>1/'FX Curves'!Y9</f>
        <v>0.15324731050970056</v>
      </c>
      <c r="O4" s="54">
        <f>'FX Curves'!AB9</f>
        <v>44293</v>
      </c>
      <c r="P4" s="55">
        <f>1/'FX Curves'!AC9</f>
        <v>9.6865622196951068E-3</v>
      </c>
      <c r="Q4" s="54">
        <f>'FX Curves'!AF9</f>
        <v>44293</v>
      </c>
      <c r="R4" s="55">
        <f>1/'FX Curves'!AG9</f>
        <v>5.0306112695753663E-2</v>
      </c>
      <c r="S4" s="54">
        <f>'FX Curves'!AJ9</f>
        <v>44293</v>
      </c>
      <c r="T4" s="55">
        <f>1/'FX Curves'!AK9</f>
        <v>0.78630137201726402</v>
      </c>
      <c r="U4" s="54">
        <f>'FX Curves'!AN9</f>
        <v>44293</v>
      </c>
      <c r="V4" s="55">
        <f>1/'FX Curves'!AO9</f>
        <v>1.2970118144806182</v>
      </c>
      <c r="W4" s="54">
        <f>'FX Curves'!AR9</f>
        <v>44293</v>
      </c>
      <c r="X4" s="55">
        <f>1/'FX Curves'!AS9</f>
        <v>0.27227368951269815</v>
      </c>
      <c r="Y4" s="54">
        <f>'FX Curves'!AV9</f>
        <v>44293</v>
      </c>
      <c r="Z4" s="55">
        <f>1/'FX Curves'!AW9</f>
        <v>0.13450275407839252</v>
      </c>
      <c r="AA4" s="54">
        <f>'FX Curves'!AZ9</f>
        <v>44293</v>
      </c>
      <c r="AB4" s="55">
        <f>1/'FX Curves'!BA9</f>
        <v>0.75672043417591628</v>
      </c>
      <c r="AC4" s="54">
        <f>'FX Curves'!BD9</f>
        <v>44300</v>
      </c>
      <c r="AD4" s="55">
        <f>1/'FX Curves'!BE9</f>
        <v>1.3525961053347742E-2</v>
      </c>
      <c r="AE4" s="54">
        <f>'FX Curves'!BH9</f>
        <v>44293</v>
      </c>
      <c r="AF4" s="55">
        <f>1/'FX Curves'!BI9</f>
        <v>0.25136769161005029</v>
      </c>
      <c r="AG4" s="54">
        <f>'FX Curves'!BL9</f>
        <v>44293</v>
      </c>
      <c r="AH4" s="55">
        <f>1/'FX Curves'!BM9</f>
        <v>0.26830151724508</v>
      </c>
      <c r="AI4" s="1">
        <f>'FX Curves'!BQ9</f>
        <v>44293</v>
      </c>
      <c r="AJ4">
        <f>1/'FX Curves'!BR9</f>
        <v>3.3737292427091182E-3</v>
      </c>
      <c r="AK4" s="56">
        <f>'FX Curves'!BV9</f>
        <v>44293</v>
      </c>
      <c r="AL4" s="57">
        <f>1/'FX Curves'!BW9</f>
        <v>0.2747290484759406</v>
      </c>
    </row>
    <row r="5" spans="1:38" x14ac:dyDescent="0.25">
      <c r="C5" s="54">
        <f>'FX Curves'!D10</f>
        <v>44300</v>
      </c>
      <c r="D5" s="55">
        <f>'FX Curves'!E10</f>
        <v>1.2223139999999999</v>
      </c>
      <c r="E5" s="54">
        <f>'FX Curves'!H10</f>
        <v>44300</v>
      </c>
      <c r="F5" s="55">
        <f>'FX Curves'!I10</f>
        <v>1.3674869999999999</v>
      </c>
      <c r="G5" s="54">
        <f>IF(H5="","",'FX Curves'!L10)</f>
        <v>44300</v>
      </c>
      <c r="H5" s="55">
        <f>IFERROR(1/'FX Curves'!M10,"")</f>
        <v>0.1216328677308245</v>
      </c>
      <c r="I5" s="54">
        <f>'FX Curves'!P10</f>
        <v>44316</v>
      </c>
      <c r="J5" s="55">
        <f>1/'FX Curves'!Q10</f>
        <v>0.11233304501185112</v>
      </c>
      <c r="K5" s="54">
        <f>'FX Curves'!T10</f>
        <v>44300</v>
      </c>
      <c r="L5" s="55">
        <f>1/'FX Curves'!U10</f>
        <v>1.1307458852157237</v>
      </c>
      <c r="M5" s="54">
        <f>'FX Curves'!X10</f>
        <v>44300</v>
      </c>
      <c r="N5" s="55">
        <f>1/'FX Curves'!Y10</f>
        <v>0.15319096786053493</v>
      </c>
      <c r="O5" s="54">
        <f>'FX Curves'!AB10</f>
        <v>44300</v>
      </c>
      <c r="P5" s="55">
        <f>1/'FX Curves'!AC10</f>
        <v>9.6873879895763709E-3</v>
      </c>
      <c r="Q5" s="54">
        <f>'FX Curves'!AF10</f>
        <v>44300</v>
      </c>
      <c r="R5" s="55">
        <f>1/'FX Curves'!AG10</f>
        <v>5.0261106447997347E-2</v>
      </c>
      <c r="S5" s="54">
        <f>'FX Curves'!AJ10</f>
        <v>44300</v>
      </c>
      <c r="T5" s="55">
        <f>1/'FX Curves'!AK10</f>
        <v>0.78636753245731983</v>
      </c>
      <c r="U5" s="54">
        <f>'FX Curves'!AN10</f>
        <v>44300</v>
      </c>
      <c r="V5" s="55">
        <f>1/'FX Curves'!AO10</f>
        <v>1.2969327540367033</v>
      </c>
      <c r="W5" s="54">
        <f>'FX Curves'!AR10</f>
        <v>44300</v>
      </c>
      <c r="X5" s="55">
        <f>1/'FX Curves'!AS10</f>
        <v>0.27226953813012361</v>
      </c>
      <c r="Y5" s="54">
        <f>'FX Curves'!AV10</f>
        <v>44300</v>
      </c>
      <c r="Z5" s="55">
        <f>1/'FX Curves'!AW10</f>
        <v>0.13431559221356393</v>
      </c>
      <c r="AA5" s="54">
        <f>'FX Curves'!AZ10</f>
        <v>44300</v>
      </c>
      <c r="AB5" s="55">
        <f>1/'FX Curves'!BA10</f>
        <v>0.75673818599262488</v>
      </c>
      <c r="AC5" s="54">
        <f>'FX Curves'!BD10</f>
        <v>44316</v>
      </c>
      <c r="AD5" s="55">
        <f>1/'FX Curves'!BE10</f>
        <v>1.3496405360648044E-2</v>
      </c>
      <c r="AE5" s="54">
        <f>'FX Curves'!BH10</f>
        <v>44300</v>
      </c>
      <c r="AF5" s="55">
        <f>1/'FX Curves'!BI10</f>
        <v>0.2513632686877279</v>
      </c>
      <c r="AG5" s="54">
        <f>'FX Curves'!BL10</f>
        <v>44300</v>
      </c>
      <c r="AH5" s="55">
        <f>1/'FX Curves'!BM10</f>
        <v>0.26831368338073097</v>
      </c>
      <c r="AI5" s="1">
        <f>'FX Curves'!BQ10</f>
        <v>44300</v>
      </c>
      <c r="AJ5">
        <f>1/'FX Curves'!BR10</f>
        <v>3.3737827391877007E-3</v>
      </c>
      <c r="AK5" s="56">
        <f>'FX Curves'!BV10</f>
        <v>44300</v>
      </c>
      <c r="AL5" s="57">
        <f>1/'FX Curves'!BW10</f>
        <v>0.27474414451542001</v>
      </c>
    </row>
    <row r="6" spans="1:38" x14ac:dyDescent="0.25">
      <c r="C6" s="54">
        <f>'FX Curves'!D11</f>
        <v>44316</v>
      </c>
      <c r="D6" s="55">
        <f>'FX Curves'!E11</f>
        <v>1.2230129999999999</v>
      </c>
      <c r="E6" s="54">
        <f>'FX Curves'!H11</f>
        <v>44316</v>
      </c>
      <c r="F6" s="55">
        <f>'FX Curves'!I11</f>
        <v>1.3676489999999999</v>
      </c>
      <c r="G6" s="54">
        <f>IF(H6="","",'FX Curves'!L11)</f>
        <v>44316</v>
      </c>
      <c r="H6" s="55">
        <f>IFERROR(1/'FX Curves'!M11,"")</f>
        <v>0.12167122730983698</v>
      </c>
      <c r="I6" s="54">
        <f>'FX Curves'!P11</f>
        <v>44347</v>
      </c>
      <c r="J6" s="55">
        <f>1/'FX Curves'!Q11</f>
        <v>0.11215791834903543</v>
      </c>
      <c r="K6" s="54">
        <f>'FX Curves'!T11</f>
        <v>44316</v>
      </c>
      <c r="L6" s="55">
        <f>1/'FX Curves'!U11</f>
        <v>1.1316300791801566</v>
      </c>
      <c r="M6" s="54">
        <f>'FX Curves'!X11</f>
        <v>44316</v>
      </c>
      <c r="N6" s="55">
        <f>1/'FX Curves'!Y11</f>
        <v>0.15296367112810708</v>
      </c>
      <c r="O6" s="54">
        <f>'FX Curves'!AB11</f>
        <v>44316</v>
      </c>
      <c r="P6" s="55">
        <f>1/'FX Curves'!AC11</f>
        <v>9.6903168539804914E-3</v>
      </c>
      <c r="Q6" s="54">
        <f>'FX Curves'!AF11</f>
        <v>44316</v>
      </c>
      <c r="R6" s="55">
        <f>1/'FX Curves'!AG11</f>
        <v>5.0130087577262998E-2</v>
      </c>
      <c r="S6" s="54">
        <f>'FX Curves'!AJ11</f>
        <v>44316</v>
      </c>
      <c r="T6" s="55">
        <f>1/'FX Curves'!AK11</f>
        <v>0.78641762393351933</v>
      </c>
      <c r="U6" s="54">
        <f>'FX Curves'!AN11</f>
        <v>44316</v>
      </c>
      <c r="V6" s="55">
        <f>1/'FX Curves'!AO11</f>
        <v>1.2965796229546458</v>
      </c>
      <c r="W6" s="54">
        <f>'FX Curves'!AR11</f>
        <v>44316</v>
      </c>
      <c r="X6" s="55">
        <f>1/'FX Curves'!AS11</f>
        <v>0.27226546100260124</v>
      </c>
      <c r="Y6" s="54">
        <f>'FX Curves'!AV11</f>
        <v>44316</v>
      </c>
      <c r="Z6" s="55">
        <f>1/'FX Curves'!AW11</f>
        <v>0.13322396533938738</v>
      </c>
      <c r="AA6" s="54">
        <f>'FX Curves'!AZ11</f>
        <v>44316</v>
      </c>
      <c r="AB6" s="55">
        <f>1/'FX Curves'!BA11</f>
        <v>0.75681550200329062</v>
      </c>
      <c r="AC6" s="54">
        <f>'FX Curves'!BD11</f>
        <v>44347</v>
      </c>
      <c r="AD6" s="55">
        <f>1/'FX Curves'!BE11</f>
        <v>1.3454260767280077E-2</v>
      </c>
      <c r="AE6" s="54">
        <f>'FX Curves'!BH11</f>
        <v>44316</v>
      </c>
      <c r="AF6" s="55">
        <f>1/'FX Curves'!BI11</f>
        <v>0.25102921980118487</v>
      </c>
      <c r="AG6" s="54">
        <f>'FX Curves'!BL11</f>
        <v>44316</v>
      </c>
      <c r="AH6" s="55">
        <f>1/'FX Curves'!BM11</f>
        <v>0.26834521968483926</v>
      </c>
      <c r="AI6" s="1">
        <f>'FX Curves'!BQ11</f>
        <v>44316</v>
      </c>
      <c r="AJ6">
        <f>1/'FX Curves'!BR11</f>
        <v>3.3739102269966801E-3</v>
      </c>
      <c r="AK6" s="56">
        <f>'FX Curves'!BV11</f>
        <v>44316</v>
      </c>
      <c r="AL6" s="57">
        <f>1/'FX Curves'!BW11</f>
        <v>0.27483090341590077</v>
      </c>
    </row>
    <row r="7" spans="1:38" x14ac:dyDescent="0.25">
      <c r="C7" s="54">
        <f>'FX Curves'!D12</f>
        <v>44347</v>
      </c>
      <c r="D7" s="55">
        <f>'FX Curves'!E12</f>
        <v>1.2237180000000001</v>
      </c>
      <c r="E7" s="54">
        <f>'FX Curves'!H12</f>
        <v>44347</v>
      </c>
      <c r="F7" s="55">
        <f>'FX Curves'!I12</f>
        <v>1.3678239999999999</v>
      </c>
      <c r="G7" s="54">
        <f>IF(H7="","",'FX Curves'!L12)</f>
        <v>44347</v>
      </c>
      <c r="H7" s="55">
        <f>IFERROR(1/'FX Curves'!M12,"")</f>
        <v>0.12170965553124743</v>
      </c>
      <c r="I7" s="54">
        <f>'FX Curves'!P12</f>
        <v>44377</v>
      </c>
      <c r="J7" s="55">
        <f>1/'FX Curves'!Q12</f>
        <v>0.1119269340974212</v>
      </c>
      <c r="K7" s="54">
        <f>'FX Curves'!T12</f>
        <v>44347</v>
      </c>
      <c r="L7" s="55">
        <f>1/'FX Curves'!U12</f>
        <v>1.1325143744386976</v>
      </c>
      <c r="M7" s="54">
        <f>'FX Curves'!X12</f>
        <v>44347</v>
      </c>
      <c r="N7" s="55">
        <f>1/'FX Curves'!Y12</f>
        <v>0.1526298116548124</v>
      </c>
      <c r="O7" s="54">
        <f>'FX Curves'!AB12</f>
        <v>44347</v>
      </c>
      <c r="P7" s="55">
        <f>1/'FX Curves'!AC12</f>
        <v>9.693031388943547E-3</v>
      </c>
      <c r="Q7" s="54">
        <f>'FX Curves'!AF12</f>
        <v>44347</v>
      </c>
      <c r="R7" s="55">
        <f>1/'FX Curves'!AG12</f>
        <v>4.9969268899626731E-2</v>
      </c>
      <c r="S7" s="54">
        <f>'FX Curves'!AJ12</f>
        <v>44347</v>
      </c>
      <c r="T7" s="55">
        <f>1/'FX Curves'!AK12</f>
        <v>0.78646462914653648</v>
      </c>
      <c r="U7" s="54">
        <f>'FX Curves'!AN12</f>
        <v>44347</v>
      </c>
      <c r="V7" s="55">
        <f>1/'FX Curves'!AO12</f>
        <v>1.2963577532564508</v>
      </c>
      <c r="W7" s="54">
        <f>'FX Curves'!AR12</f>
        <v>44347</v>
      </c>
      <c r="X7" s="55">
        <f>1/'FX Curves'!AS12</f>
        <v>0.27225782598314346</v>
      </c>
      <c r="Y7" s="54">
        <f>'FX Curves'!AV12</f>
        <v>44347</v>
      </c>
      <c r="Z7" s="55">
        <f>1/'FX Curves'!AW12</f>
        <v>0.13168417341910188</v>
      </c>
      <c r="AA7" s="54">
        <f>'FX Curves'!AZ12</f>
        <v>44347</v>
      </c>
      <c r="AB7" s="55">
        <f>1/'FX Curves'!BA12</f>
        <v>0.75699825966100098</v>
      </c>
      <c r="AC7" s="54">
        <f>'FX Curves'!BD12</f>
        <v>44377</v>
      </c>
      <c r="AD7" s="55">
        <f>1/'FX Curves'!BE12</f>
        <v>1.3410128130689959E-2</v>
      </c>
      <c r="AE7" s="54">
        <f>'FX Curves'!BH12</f>
        <v>44347</v>
      </c>
      <c r="AF7" s="55">
        <f>1/'FX Curves'!BI12</f>
        <v>0.25081187804924543</v>
      </c>
      <c r="AG7" s="54">
        <f>'FX Curves'!BL12</f>
        <v>44347</v>
      </c>
      <c r="AH7" s="55">
        <f>1/'FX Curves'!BM12</f>
        <v>0.26848520646512375</v>
      </c>
      <c r="AI7" s="1">
        <f>'FX Curves'!BQ12</f>
        <v>44347</v>
      </c>
      <c r="AJ7">
        <f>1/'FX Curves'!BR12</f>
        <v>3.373598354223779E-3</v>
      </c>
      <c r="AK7" s="56">
        <f>'FX Curves'!BV12</f>
        <v>44347</v>
      </c>
      <c r="AL7" s="57">
        <f>1/'FX Curves'!BW12</f>
        <v>0.27482335042093314</v>
      </c>
    </row>
    <row r="8" spans="1:38" x14ac:dyDescent="0.25">
      <c r="C8" s="54">
        <f>'FX Curves'!D13</f>
        <v>44377</v>
      </c>
      <c r="D8" s="55">
        <f>'FX Curves'!E13</f>
        <v>1.2247049999999999</v>
      </c>
      <c r="E8" s="54">
        <f>'FX Curves'!H13</f>
        <v>44377</v>
      </c>
      <c r="F8" s="55">
        <f>'FX Curves'!I13</f>
        <v>1.3681000000000001</v>
      </c>
      <c r="G8" s="54">
        <f>IF(H8="","",'FX Curves'!L13)</f>
        <v>44377</v>
      </c>
      <c r="H8" s="55">
        <f>IFERROR(1/'FX Curves'!M13,"")</f>
        <v>0.12175743216497742</v>
      </c>
      <c r="I8" s="54">
        <f>'FX Curves'!P13</f>
        <v>44408</v>
      </c>
      <c r="J8" s="55">
        <f>1/'FX Curves'!Q13</f>
        <v>0.11172685019663925</v>
      </c>
      <c r="K8" s="54">
        <f>'FX Curves'!T13</f>
        <v>44377</v>
      </c>
      <c r="L8" s="55">
        <f>1/'FX Curves'!U13</f>
        <v>1.1335940599671257</v>
      </c>
      <c r="M8" s="54">
        <f>'FX Curves'!X13</f>
        <v>44377</v>
      </c>
      <c r="N8" s="55">
        <f>1/'FX Curves'!Y13</f>
        <v>0.1523647001462701</v>
      </c>
      <c r="O8" s="54">
        <f>'FX Curves'!AB13</f>
        <v>44377</v>
      </c>
      <c r="P8" s="55">
        <f>1/'FX Curves'!AC13</f>
        <v>9.6970543258074488E-3</v>
      </c>
      <c r="Q8" s="54">
        <f>'FX Curves'!AF13</f>
        <v>44377</v>
      </c>
      <c r="R8" s="55">
        <f>1/'FX Curves'!AG13</f>
        <v>4.97960850317948E-2</v>
      </c>
      <c r="S8" s="54">
        <f>'FX Curves'!AJ13</f>
        <v>44377</v>
      </c>
      <c r="T8" s="55">
        <f>1/'FX Curves'!AK13</f>
        <v>0.78652277494673273</v>
      </c>
      <c r="U8" s="54">
        <f>'FX Curves'!AN13</f>
        <v>44377</v>
      </c>
      <c r="V8" s="55">
        <f>1/'FX Curves'!AO13</f>
        <v>1.2960889220687652</v>
      </c>
      <c r="W8" s="54">
        <f>'FX Curves'!AR13</f>
        <v>44377</v>
      </c>
      <c r="X8" s="55">
        <f>1/'FX Curves'!AS13</f>
        <v>0.27224211253345515</v>
      </c>
      <c r="Y8" s="54">
        <f>'FX Curves'!AV13</f>
        <v>44377</v>
      </c>
      <c r="Z8" s="55">
        <f>1/'FX Curves'!AW13</f>
        <v>0.12987932262738075</v>
      </c>
      <c r="AA8" s="54">
        <f>'FX Curves'!AZ13</f>
        <v>44377</v>
      </c>
      <c r="AB8" s="55">
        <f>1/'FX Curves'!BA13</f>
        <v>0.75681435646561634</v>
      </c>
      <c r="AC8" s="54">
        <f>'FX Curves'!BD13</f>
        <v>44408</v>
      </c>
      <c r="AD8" s="55">
        <f>1/'FX Curves'!BE13</f>
        <v>1.3367625391868596E-2</v>
      </c>
      <c r="AE8" s="54">
        <f>'FX Curves'!BH13</f>
        <v>44377</v>
      </c>
      <c r="AF8" s="55">
        <f>1/'FX Curves'!BI13</f>
        <v>0.25026277591471047</v>
      </c>
      <c r="AG8" s="54">
        <f>'FX Curves'!BL13</f>
        <v>44377</v>
      </c>
      <c r="AH8" s="55">
        <f>1/'FX Curves'!BM13</f>
        <v>0.26851764832243602</v>
      </c>
      <c r="AI8" s="1">
        <f>'FX Curves'!BQ13</f>
        <v>44377</v>
      </c>
      <c r="AJ8">
        <f>1/'FX Curves'!BR13</f>
        <v>3.3751286767808018E-3</v>
      </c>
      <c r="AK8" s="56">
        <f>'FX Curves'!BV13</f>
        <v>44377</v>
      </c>
      <c r="AL8" s="57">
        <f>1/'FX Curves'!BW13</f>
        <v>0.27480446974966138</v>
      </c>
    </row>
    <row r="9" spans="1:38" x14ac:dyDescent="0.25">
      <c r="C9" s="54">
        <f>'FX Curves'!D14</f>
        <v>44408</v>
      </c>
      <c r="D9" s="55">
        <f>'FX Curves'!E14</f>
        <v>1.225365</v>
      </c>
      <c r="E9" s="54">
        <f>'FX Curves'!H14</f>
        <v>44408</v>
      </c>
      <c r="F9" s="55">
        <f>'FX Curves'!I14</f>
        <v>1.368247</v>
      </c>
      <c r="G9" s="54">
        <f>IF(H9="","",'FX Curves'!L14)</f>
        <v>44408</v>
      </c>
      <c r="H9" s="55">
        <f>IFERROR(1/'FX Curves'!M14,"")</f>
        <v>0.12181492050053751</v>
      </c>
      <c r="I9" s="54">
        <f>'FX Curves'!P14</f>
        <v>44439</v>
      </c>
      <c r="J9" s="55">
        <f>1/'FX Curves'!Q14</f>
        <v>0.1115361879161694</v>
      </c>
      <c r="K9" s="54">
        <f>'FX Curves'!T14</f>
        <v>44408</v>
      </c>
      <c r="L9" s="55">
        <f>1/'FX Curves'!U14</f>
        <v>1.1345702418109556</v>
      </c>
      <c r="M9" s="54">
        <f>'FX Curves'!X14</f>
        <v>44408</v>
      </c>
      <c r="N9" s="55">
        <f>1/'FX Curves'!Y14</f>
        <v>0.1522301720200944</v>
      </c>
      <c r="O9" s="54">
        <f>'FX Curves'!AB14</f>
        <v>44408</v>
      </c>
      <c r="P9" s="55">
        <f>1/'FX Curves'!AC14</f>
        <v>9.7008453316622008E-3</v>
      </c>
      <c r="Q9" s="54">
        <f>'FX Curves'!AF14</f>
        <v>44408</v>
      </c>
      <c r="R9" s="55">
        <f>1/'FX Curves'!AG14</f>
        <v>4.9618434240689097E-2</v>
      </c>
      <c r="S9" s="54">
        <f>'FX Curves'!AJ14</f>
        <v>44408</v>
      </c>
      <c r="T9" s="55">
        <f>1/'FX Curves'!AK14</f>
        <v>0.7865487577642194</v>
      </c>
      <c r="U9" s="54">
        <f>'FX Curves'!AN14</f>
        <v>44408</v>
      </c>
      <c r="V9" s="55">
        <f>1/'FX Curves'!AO14</f>
        <v>1.295845390094817</v>
      </c>
      <c r="W9" s="54">
        <f>'FX Curves'!AR14</f>
        <v>44408</v>
      </c>
      <c r="X9" s="55">
        <f>1/'FX Curves'!AS14</f>
        <v>0.27223974084954589</v>
      </c>
      <c r="Y9" s="54">
        <f>'FX Curves'!AV14</f>
        <v>44408</v>
      </c>
      <c r="Z9" s="55">
        <f>1/'FX Curves'!AW14</f>
        <v>0.12841477355467246</v>
      </c>
      <c r="AA9" s="54">
        <f>'FX Curves'!AZ14</f>
        <v>44408</v>
      </c>
      <c r="AB9" s="55">
        <f>1/'FX Curves'!BA14</f>
        <v>0.75704009435747732</v>
      </c>
      <c r="AC9" s="54">
        <f>'FX Curves'!BD14</f>
        <v>44439</v>
      </c>
      <c r="AD9" s="55">
        <f>1/'FX Curves'!BE14</f>
        <v>1.3322266615271137E-2</v>
      </c>
      <c r="AE9" s="54">
        <f>'FX Curves'!BH14</f>
        <v>44408</v>
      </c>
      <c r="AF9" s="55">
        <f>1/'FX Curves'!BI14</f>
        <v>0.24992545973163505</v>
      </c>
      <c r="AG9" s="54">
        <f>'FX Curves'!BL14</f>
        <v>44408</v>
      </c>
      <c r="AH9" s="55">
        <f>1/'FX Curves'!BM14</f>
        <v>0.26853928058326731</v>
      </c>
      <c r="AI9" s="1">
        <f>'FX Curves'!BQ14</f>
        <v>44408</v>
      </c>
      <c r="AJ9">
        <f>1/'FX Curves'!BR14</f>
        <v>3.373497064888879E-3</v>
      </c>
      <c r="AK9" s="56">
        <f>'FX Curves'!BV14</f>
        <v>44408</v>
      </c>
      <c r="AL9" s="57">
        <f>1/'FX Curves'!BW14</f>
        <v>0.2749295080741298</v>
      </c>
    </row>
    <row r="10" spans="1:38" x14ac:dyDescent="0.25">
      <c r="C10" s="54">
        <f>'FX Curves'!D15</f>
        <v>44439</v>
      </c>
      <c r="D10" s="55">
        <f>'FX Curves'!E15</f>
        <v>1.226175</v>
      </c>
      <c r="E10" s="54">
        <f>'FX Curves'!H15</f>
        <v>44439</v>
      </c>
      <c r="F10" s="55">
        <f>'FX Curves'!I15</f>
        <v>1.3684499999999999</v>
      </c>
      <c r="G10" s="54">
        <f>IF(H10="","",'FX Curves'!L15)</f>
        <v>44439</v>
      </c>
      <c r="H10" s="55">
        <f>IFERROR(1/'FX Curves'!M15,"")</f>
        <v>0.12181027610978906</v>
      </c>
      <c r="I10" s="54">
        <f>'FX Curves'!P15</f>
        <v>44469</v>
      </c>
      <c r="J10" s="55">
        <f>1/'FX Curves'!Q15</f>
        <v>0.11132510269740724</v>
      </c>
      <c r="K10" s="54">
        <f>'FX Curves'!T15</f>
        <v>44439</v>
      </c>
      <c r="L10" s="55">
        <f>1/'FX Curves'!U15</f>
        <v>1.1356603012906779</v>
      </c>
      <c r="M10" s="54">
        <f>'FX Curves'!X15</f>
        <v>44439</v>
      </c>
      <c r="N10" s="55">
        <f>1/'FX Curves'!Y15</f>
        <v>0.15192950470981464</v>
      </c>
      <c r="O10" s="54">
        <f>'FX Curves'!AB15</f>
        <v>44439</v>
      </c>
      <c r="P10" s="55">
        <f>1/'FX Curves'!AC15</f>
        <v>9.7051384826210077E-3</v>
      </c>
      <c r="Q10" s="54">
        <f>'FX Curves'!AF15</f>
        <v>44439</v>
      </c>
      <c r="R10" s="55">
        <f>1/'FX Curves'!AG15</f>
        <v>4.9434958425199967E-2</v>
      </c>
      <c r="S10" s="54">
        <f>'FX Curves'!AJ15</f>
        <v>44439</v>
      </c>
      <c r="T10" s="55">
        <f>1/'FX Curves'!AK15</f>
        <v>0.78659021009824515</v>
      </c>
      <c r="U10" s="54">
        <f>'FX Curves'!AN15</f>
        <v>44439</v>
      </c>
      <c r="V10" s="55">
        <f>1/'FX Curves'!AO15</f>
        <v>1.2956489516904333</v>
      </c>
      <c r="W10" s="54">
        <f>'FX Curves'!AR15</f>
        <v>44439</v>
      </c>
      <c r="X10" s="55">
        <f>1/'FX Curves'!AS15</f>
        <v>0.27222980987197848</v>
      </c>
      <c r="Y10" s="54">
        <f>'FX Curves'!AV15</f>
        <v>44439</v>
      </c>
      <c r="Z10" s="55">
        <f>1/'FX Curves'!AW15</f>
        <v>0.12681883574221484</v>
      </c>
      <c r="AA10" s="54">
        <f>'FX Curves'!AZ15</f>
        <v>44439</v>
      </c>
      <c r="AB10" s="55">
        <f>1/'FX Curves'!BA15</f>
        <v>0.75715702679578722</v>
      </c>
      <c r="AC10" s="54">
        <f>'FX Curves'!BD15</f>
        <v>44469</v>
      </c>
      <c r="AD10" s="55">
        <f>1/'FX Curves'!BE15</f>
        <v>1.3277462126769545E-2</v>
      </c>
      <c r="AE10" s="54">
        <f>'FX Curves'!BH15</f>
        <v>44439</v>
      </c>
      <c r="AF10" s="55">
        <f>1/'FX Curves'!BI15</f>
        <v>0.24985133845362012</v>
      </c>
      <c r="AG10" s="54">
        <f>'FX Curves'!BL15</f>
        <v>44439</v>
      </c>
      <c r="AH10" s="55">
        <f>1/'FX Curves'!BM15</f>
        <v>0.26857173551055491</v>
      </c>
      <c r="AI10" s="1">
        <f>'FX Curves'!BQ15</f>
        <v>44439</v>
      </c>
      <c r="AJ10">
        <f>1/'FX Curves'!BR15</f>
        <v>3.371741970027911E-3</v>
      </c>
      <c r="AK10" s="56">
        <f>'FX Curves'!BV15</f>
        <v>44439</v>
      </c>
      <c r="AL10" s="57">
        <f>1/'FX Curves'!BW15</f>
        <v>0.27497675758956475</v>
      </c>
    </row>
    <row r="11" spans="1:38" x14ac:dyDescent="0.25">
      <c r="C11" s="54">
        <f>'FX Curves'!D16</f>
        <v>44469</v>
      </c>
      <c r="D11" s="55">
        <f>'FX Curves'!E16</f>
        <v>1.2270840000000001</v>
      </c>
      <c r="E11" s="54">
        <f>'FX Curves'!H16</f>
        <v>44469</v>
      </c>
      <c r="F11" s="55">
        <f>'FX Curves'!I16</f>
        <v>1.3686199999999999</v>
      </c>
      <c r="G11" s="54">
        <f>IF(H11="","",'FX Curves'!L16)</f>
        <v>44469</v>
      </c>
      <c r="H11" s="55">
        <f>IFERROR(1/'FX Curves'!M16,"")</f>
        <v>0.12184528840718843</v>
      </c>
      <c r="I11" s="54">
        <f>'FX Curves'!P16</f>
        <v>44500</v>
      </c>
      <c r="J11" s="55">
        <f>1/'FX Curves'!Q16</f>
        <v>0.11114692512031656</v>
      </c>
      <c r="K11" s="54">
        <f>'FX Curves'!T16</f>
        <v>44469</v>
      </c>
      <c r="L11" s="55">
        <f>1/'FX Curves'!U16</f>
        <v>1.1368390417811085</v>
      </c>
      <c r="M11" s="54">
        <f>'FX Curves'!X16</f>
        <v>44469</v>
      </c>
      <c r="N11" s="55">
        <f>1/'FX Curves'!Y16</f>
        <v>0.15163002274450341</v>
      </c>
      <c r="O11" s="54">
        <f>'FX Curves'!AB16</f>
        <v>44469</v>
      </c>
      <c r="P11" s="55">
        <f>1/'FX Curves'!AC16</f>
        <v>9.7091809043713638E-3</v>
      </c>
      <c r="Q11" s="54">
        <f>'FX Curves'!AF16</f>
        <v>44469</v>
      </c>
      <c r="R11" s="55">
        <f>1/'FX Curves'!AG16</f>
        <v>4.9283661973219255E-2</v>
      </c>
      <c r="S11" s="54">
        <f>'FX Curves'!AJ16</f>
        <v>44469</v>
      </c>
      <c r="T11" s="55">
        <f>1/'FX Curves'!AK16</f>
        <v>0.78665270620330718</v>
      </c>
      <c r="U11" s="54">
        <f>'FX Curves'!AN16</f>
        <v>44469</v>
      </c>
      <c r="V11" s="55">
        <f>1/'FX Curves'!AO16</f>
        <v>1.2954844593684254</v>
      </c>
      <c r="W11" s="54">
        <f>'FX Curves'!AR16</f>
        <v>44469</v>
      </c>
      <c r="X11" s="55">
        <f>1/'FX Curves'!AS16</f>
        <v>0.27222358485249976</v>
      </c>
      <c r="Y11" s="54">
        <f>'FX Curves'!AV16</f>
        <v>44469</v>
      </c>
      <c r="Z11" s="55">
        <f>1/'FX Curves'!AW16</f>
        <v>0.12519373730848488</v>
      </c>
      <c r="AA11" s="54">
        <f>'FX Curves'!AZ16</f>
        <v>44469</v>
      </c>
      <c r="AB11" s="55">
        <f>1/'FX Curves'!BA16</f>
        <v>0.75731012531210651</v>
      </c>
      <c r="AC11" s="54">
        <f>'FX Curves'!BD16</f>
        <v>44500</v>
      </c>
      <c r="AD11" s="55">
        <f>1/'FX Curves'!BE16</f>
        <v>1.3232746988990976E-2</v>
      </c>
      <c r="AE11" s="54">
        <f>'FX Curves'!BH16</f>
        <v>44469</v>
      </c>
      <c r="AF11" s="55">
        <f>1/'FX Curves'!BI16</f>
        <v>0.24904739371902473</v>
      </c>
      <c r="AG11" s="54">
        <f>'FX Curves'!BL16</f>
        <v>44469</v>
      </c>
      <c r="AH11" s="55">
        <f>1/'FX Curves'!BM16</f>
        <v>0.26860059092130006</v>
      </c>
      <c r="AI11" s="1">
        <f>'FX Curves'!BQ16</f>
        <v>44469</v>
      </c>
      <c r="AJ11">
        <f>1/'FX Curves'!BR16</f>
        <v>3.3714736913793442E-3</v>
      </c>
      <c r="AK11" s="56">
        <f>'FX Curves'!BV16</f>
        <v>44469</v>
      </c>
      <c r="AL11" s="57">
        <f>1/'FX Curves'!BW16</f>
        <v>0.27481013367864143</v>
      </c>
    </row>
    <row r="12" spans="1:38" x14ac:dyDescent="0.25">
      <c r="C12" s="54">
        <f>'FX Curves'!D17</f>
        <v>44500</v>
      </c>
      <c r="D12" s="55">
        <f>'FX Curves'!E17</f>
        <v>1.2277119999999999</v>
      </c>
      <c r="E12" s="54">
        <f>'FX Curves'!H17</f>
        <v>44500</v>
      </c>
      <c r="F12" s="55">
        <f>'FX Curves'!I17</f>
        <v>1.3687400000000001</v>
      </c>
      <c r="G12" s="54">
        <f>IF(H12="","",'FX Curves'!L17)</f>
        <v>44500</v>
      </c>
      <c r="H12" s="55">
        <f>IFERROR(1/'FX Curves'!M17,"")</f>
        <v>0.1218848962917983</v>
      </c>
      <c r="I12" s="54">
        <f>'FX Curves'!P17</f>
        <v>44530</v>
      </c>
      <c r="J12" s="55">
        <f>1/'FX Curves'!Q17</f>
        <v>0.11096439152675905</v>
      </c>
      <c r="K12" s="54">
        <f>'FX Curves'!T17</f>
        <v>44500</v>
      </c>
      <c r="L12" s="55">
        <f>1/'FX Curves'!U17</f>
        <v>1.1378635474033953</v>
      </c>
      <c r="M12" s="54">
        <f>'FX Curves'!X17</f>
        <v>44500</v>
      </c>
      <c r="N12" s="55">
        <f>1/'FX Curves'!Y17</f>
        <v>0.1513317191283293</v>
      </c>
      <c r="O12" s="54">
        <f>'FX Curves'!AB17</f>
        <v>44500</v>
      </c>
      <c r="P12" s="55">
        <f>1/'FX Curves'!AC17</f>
        <v>9.7133776522377677E-3</v>
      </c>
      <c r="Q12" s="54">
        <f>'FX Curves'!AF17</f>
        <v>44500</v>
      </c>
      <c r="R12" s="55">
        <f>1/'FX Curves'!AG17</f>
        <v>4.9143671523699535E-2</v>
      </c>
      <c r="S12" s="54">
        <f>'FX Curves'!AJ17</f>
        <v>44500</v>
      </c>
      <c r="T12" s="55">
        <f>1/'FX Curves'!AK17</f>
        <v>0.78675606313560054</v>
      </c>
      <c r="U12" s="54">
        <f>'FX Curves'!AN17</f>
        <v>44500</v>
      </c>
      <c r="V12" s="55">
        <f>1/'FX Curves'!AO17</f>
        <v>1.2953871264427372</v>
      </c>
      <c r="W12" s="54">
        <f>'FX Curves'!AR17</f>
        <v>44500</v>
      </c>
      <c r="X12" s="55">
        <f>1/'FX Curves'!AS17</f>
        <v>0.27221884217159859</v>
      </c>
      <c r="Y12" s="54">
        <f>'FX Curves'!AV17</f>
        <v>44500</v>
      </c>
      <c r="Z12" s="55">
        <f>1/'FX Curves'!AW17</f>
        <v>0.12379648155543842</v>
      </c>
      <c r="AA12" s="54">
        <f>'FX Curves'!AZ17</f>
        <v>44500</v>
      </c>
      <c r="AB12" s="55">
        <f>1/'FX Curves'!BA17</f>
        <v>0.75747992488829063</v>
      </c>
      <c r="AC12" s="54">
        <f>'FX Curves'!BD17</f>
        <v>44530</v>
      </c>
      <c r="AD12" s="55">
        <f>1/'FX Curves'!BE17</f>
        <v>1.3184124031176183E-2</v>
      </c>
      <c r="AE12" s="54">
        <f>'FX Curves'!BH17</f>
        <v>44500</v>
      </c>
      <c r="AF12" s="55">
        <f>1/'FX Curves'!BI17</f>
        <v>0.24923994279444836</v>
      </c>
      <c r="AG12" s="54">
        <f>'FX Curves'!BL17</f>
        <v>44500</v>
      </c>
      <c r="AH12" s="55">
        <f>1/'FX Curves'!BM17</f>
        <v>0.26850741026750857</v>
      </c>
      <c r="AI12" s="1">
        <f>'FX Curves'!BQ17</f>
        <v>44500</v>
      </c>
      <c r="AJ12">
        <f>1/'FX Curves'!BR17</f>
        <v>3.3721262739893061E-3</v>
      </c>
      <c r="AK12" s="56">
        <f>'FX Curves'!BV17</f>
        <v>44500</v>
      </c>
      <c r="AL12" s="57">
        <f>1/'FX Curves'!BW17</f>
        <v>0.27506820316097375</v>
      </c>
    </row>
    <row r="13" spans="1:38" x14ac:dyDescent="0.25">
      <c r="C13" s="54">
        <f>'FX Curves'!D18</f>
        <v>44530</v>
      </c>
      <c r="D13" s="55">
        <f>'FX Curves'!E18</f>
        <v>1.2286570000000001</v>
      </c>
      <c r="E13" s="54">
        <f>'FX Curves'!H18</f>
        <v>44530</v>
      </c>
      <c r="F13" s="55">
        <f>'FX Curves'!I18</f>
        <v>1.368798</v>
      </c>
      <c r="G13" s="54">
        <f>IF(H13="","",'FX Curves'!L18)</f>
        <v>44530</v>
      </c>
      <c r="H13" s="55">
        <f>IFERROR(1/'FX Curves'!M18,"")</f>
        <v>0.12191864344539162</v>
      </c>
      <c r="I13" s="54">
        <f>'FX Curves'!P18</f>
        <v>44561</v>
      </c>
      <c r="J13" s="55">
        <f>1/'FX Curves'!Q18</f>
        <v>0.11075791642207626</v>
      </c>
      <c r="K13" s="54">
        <f>'FX Curves'!T18</f>
        <v>44530</v>
      </c>
      <c r="L13" s="55">
        <f>1/'FX Curves'!U18</f>
        <v>1.1390144335909025</v>
      </c>
      <c r="M13" s="54">
        <f>'FX Curves'!X18</f>
        <v>44530</v>
      </c>
      <c r="N13" s="55">
        <f>1/'FX Curves'!Y18</f>
        <v>0.15105512001329285</v>
      </c>
      <c r="O13" s="54">
        <f>'FX Curves'!AB18</f>
        <v>44530</v>
      </c>
      <c r="P13" s="55">
        <f>1/'FX Curves'!AC18</f>
        <v>9.7163883407226474E-3</v>
      </c>
      <c r="Q13" s="54">
        <f>'FX Curves'!AF18</f>
        <v>44530</v>
      </c>
      <c r="R13" s="55">
        <f>1/'FX Curves'!AG18</f>
        <v>4.8963204152079713E-2</v>
      </c>
      <c r="S13" s="54">
        <f>'FX Curves'!AJ18</f>
        <v>44530</v>
      </c>
      <c r="T13" s="55">
        <f>1/'FX Curves'!AK18</f>
        <v>0.78662857286697796</v>
      </c>
      <c r="U13" s="54">
        <f>'FX Curves'!AN18</f>
        <v>44530</v>
      </c>
      <c r="V13" s="55">
        <f>1/'FX Curves'!AO18</f>
        <v>1.295261286583036</v>
      </c>
      <c r="W13" s="54">
        <f>'FX Curves'!AR18</f>
        <v>44530</v>
      </c>
      <c r="X13" s="55">
        <f>1/'FX Curves'!AS18</f>
        <v>0.27220528198017369</v>
      </c>
      <c r="Y13" s="54">
        <f>'FX Curves'!AV18</f>
        <v>44530</v>
      </c>
      <c r="Z13" s="55">
        <f>1/'FX Curves'!AW18</f>
        <v>0.12226246695092689</v>
      </c>
      <c r="AA13" s="54">
        <f>'FX Curves'!AZ18</f>
        <v>44530</v>
      </c>
      <c r="AB13" s="55">
        <f>1/'FX Curves'!BA18</f>
        <v>0.75766702201249991</v>
      </c>
      <c r="AC13" s="54">
        <f>'FX Curves'!BD18</f>
        <v>44561</v>
      </c>
      <c r="AD13" s="55">
        <f>1/'FX Curves'!BE18</f>
        <v>1.3143316550588618E-2</v>
      </c>
      <c r="AE13" s="54">
        <f>'FX Curves'!BH18</f>
        <v>44530</v>
      </c>
      <c r="AF13" s="55">
        <f>1/'FX Curves'!BI18</f>
        <v>0.24845887173335596</v>
      </c>
      <c r="AG13" s="54">
        <f>'FX Curves'!BL18</f>
        <v>44530</v>
      </c>
      <c r="AH13" s="55">
        <f>1/'FX Curves'!BM18</f>
        <v>0.26871607459558228</v>
      </c>
      <c r="AI13" s="1">
        <f>'FX Curves'!BQ18</f>
        <v>44530</v>
      </c>
      <c r="AJ13">
        <f>1/'FX Curves'!BR18</f>
        <v>3.3713407046574058E-3</v>
      </c>
      <c r="AK13" s="56">
        <f>'FX Curves'!BV18</f>
        <v>44530</v>
      </c>
      <c r="AL13" s="57">
        <f>1/'FX Curves'!BW18</f>
        <v>0.27510278527814952</v>
      </c>
    </row>
    <row r="14" spans="1:38" x14ac:dyDescent="0.25">
      <c r="C14" s="54">
        <f>'FX Curves'!D19</f>
        <v>44561</v>
      </c>
      <c r="D14" s="55">
        <f>'FX Curves'!E19</f>
        <v>1.2292749999999999</v>
      </c>
      <c r="E14" s="54">
        <f>'FX Curves'!H19</f>
        <v>44561</v>
      </c>
      <c r="F14" s="55">
        <f>'FX Curves'!I19</f>
        <v>1.3691660000000001</v>
      </c>
      <c r="G14" s="54">
        <f>IF(H14="","",'FX Curves'!L19)</f>
        <v>44561</v>
      </c>
      <c r="H14" s="55">
        <f>IFERROR(1/'FX Curves'!M19,"")</f>
        <v>0.12196282085369095</v>
      </c>
      <c r="I14" s="54">
        <f>'FX Curves'!P19</f>
        <v>44592</v>
      </c>
      <c r="J14" s="55">
        <f>1/'FX Curves'!Q19</f>
        <v>0.1105913318514095</v>
      </c>
      <c r="K14" s="54">
        <f>'FX Curves'!T19</f>
        <v>44561</v>
      </c>
      <c r="L14" s="55">
        <f>1/'FX Curves'!U19</f>
        <v>1.1400168722497093</v>
      </c>
      <c r="M14" s="54">
        <f>'FX Curves'!X19</f>
        <v>44561</v>
      </c>
      <c r="N14" s="55">
        <f>1/'FX Curves'!Y19</f>
        <v>0.15076134479119555</v>
      </c>
      <c r="O14" s="54">
        <f>'FX Curves'!AB19</f>
        <v>44561</v>
      </c>
      <c r="P14" s="55">
        <f>1/'FX Curves'!AC19</f>
        <v>9.7206196700627273E-3</v>
      </c>
      <c r="Q14" s="54">
        <f>'FX Curves'!AF19</f>
        <v>44561</v>
      </c>
      <c r="R14" s="55">
        <f>1/'FX Curves'!AG19</f>
        <v>4.8789769761076504E-2</v>
      </c>
      <c r="S14" s="54">
        <f>'FX Curves'!AJ19</f>
        <v>44561</v>
      </c>
      <c r="T14" s="55">
        <f>1/'FX Curves'!AK19</f>
        <v>0.78664589921492734</v>
      </c>
      <c r="U14" s="54">
        <f>'FX Curves'!AN19</f>
        <v>44561</v>
      </c>
      <c r="V14" s="55">
        <f>1/'FX Curves'!AO19</f>
        <v>1.2950348364371003</v>
      </c>
      <c r="W14" s="54">
        <f>'FX Curves'!AR19</f>
        <v>44561</v>
      </c>
      <c r="X14" s="55">
        <f>1/'FX Curves'!AS19</f>
        <v>0.27218653705506685</v>
      </c>
      <c r="Y14" s="54">
        <f>'FX Curves'!AV19</f>
        <v>44561</v>
      </c>
      <c r="Z14" s="55">
        <f>1/'FX Curves'!AW19</f>
        <v>0.121260404900618</v>
      </c>
      <c r="AA14" s="54">
        <f>'FX Curves'!AZ19</f>
        <v>44561</v>
      </c>
      <c r="AB14" s="55">
        <f>1/'FX Curves'!BA19</f>
        <v>0.75782549552314582</v>
      </c>
      <c r="AC14" s="54">
        <f>'FX Curves'!BD19</f>
        <v>44592</v>
      </c>
      <c r="AD14" s="55">
        <f>1/'FX Curves'!BE19</f>
        <v>1.3096392869679379E-2</v>
      </c>
      <c r="AE14" s="54">
        <f>'FX Curves'!BH19</f>
        <v>44561</v>
      </c>
      <c r="AF14" s="55">
        <f>1/'FX Curves'!BI19</f>
        <v>0.24796052468447025</v>
      </c>
      <c r="AG14" s="54">
        <f>'FX Curves'!BL19</f>
        <v>44561</v>
      </c>
      <c r="AH14" s="55">
        <f>1/'FX Curves'!BM19</f>
        <v>0.26857548636334827</v>
      </c>
      <c r="AI14" s="1">
        <f>'FX Curves'!BQ19</f>
        <v>44561</v>
      </c>
      <c r="AJ14">
        <f>1/'FX Curves'!BR19</f>
        <v>3.369998921600345E-3</v>
      </c>
      <c r="AK14" s="56">
        <f>'FX Curves'!BV19</f>
        <v>44561</v>
      </c>
      <c r="AL14" s="57">
        <f>1/'FX Curves'!BW19</f>
        <v>0.27479314259208526</v>
      </c>
    </row>
    <row r="15" spans="1:38" x14ac:dyDescent="0.25">
      <c r="C15" s="54">
        <f>'FX Curves'!D20</f>
        <v>44592</v>
      </c>
      <c r="D15" s="55">
        <f>'FX Curves'!E20</f>
        <v>1.230011</v>
      </c>
      <c r="E15" s="54">
        <f>'FX Curves'!H20</f>
        <v>44592</v>
      </c>
      <c r="F15" s="55">
        <f>'FX Curves'!I20</f>
        <v>1.3691199999999999</v>
      </c>
      <c r="G15" s="54">
        <f>IF(H15="","",'FX Curves'!L20)</f>
        <v>44592</v>
      </c>
      <c r="H15" s="55">
        <f>IFERROR(1/'FX Curves'!M20,"")</f>
        <v>0.12197737027035796</v>
      </c>
      <c r="I15" s="54">
        <f>'FX Curves'!P20</f>
        <v>44620</v>
      </c>
      <c r="J15" s="55">
        <f>1/'FX Curves'!Q20</f>
        <v>0.11040939804796185</v>
      </c>
      <c r="K15" s="54">
        <f>'FX Curves'!T20</f>
        <v>44592</v>
      </c>
      <c r="L15" s="55">
        <f>1/'FX Curves'!U20</f>
        <v>1.1410978959295897</v>
      </c>
      <c r="M15" s="54">
        <f>'FX Curves'!X20</f>
        <v>44592</v>
      </c>
      <c r="N15" s="55">
        <f>1/'FX Curves'!Y20</f>
        <v>0.15054119559817544</v>
      </c>
      <c r="O15" s="54">
        <f>'FX Curves'!AB20</f>
        <v>44592</v>
      </c>
      <c r="P15" s="55">
        <f>1/'FX Curves'!AC20</f>
        <v>9.7244764098789009E-3</v>
      </c>
      <c r="Q15" s="54">
        <f>'FX Curves'!AF20</f>
        <v>44592</v>
      </c>
      <c r="R15" s="55">
        <f>1/'FX Curves'!AG20</f>
        <v>4.8652330446628395E-2</v>
      </c>
      <c r="S15" s="54">
        <f>'FX Curves'!AJ20</f>
        <v>44592</v>
      </c>
      <c r="T15" s="55">
        <f>1/'FX Curves'!AK20</f>
        <v>0.78657845451492103</v>
      </c>
      <c r="U15" s="54">
        <f>'FX Curves'!AN20</f>
        <v>44592</v>
      </c>
      <c r="V15" s="55">
        <f>1/'FX Curves'!AO20</f>
        <v>1.2951186976286377</v>
      </c>
      <c r="W15" s="54">
        <f>'FX Curves'!AR20</f>
        <v>44592</v>
      </c>
      <c r="X15" s="55">
        <f>1/'FX Curves'!AS20</f>
        <v>0.27216283175628581</v>
      </c>
      <c r="Y15" s="54">
        <f>'FX Curves'!AV20</f>
        <v>44592</v>
      </c>
      <c r="Z15" s="55">
        <f>1/'FX Curves'!AW20</f>
        <v>0.11983447503632183</v>
      </c>
      <c r="AA15" s="54">
        <f>'FX Curves'!AZ20</f>
        <v>44592</v>
      </c>
      <c r="AB15" s="55">
        <f>1/'FX Curves'!BA20</f>
        <v>0.75809838600853618</v>
      </c>
      <c r="AC15" s="54">
        <f>'FX Curves'!BD20</f>
        <v>44620</v>
      </c>
      <c r="AD15" s="55">
        <f>1/'FX Curves'!BE20</f>
        <v>1.3051438957689114E-2</v>
      </c>
      <c r="AE15" s="54">
        <f>'FX Curves'!BH20</f>
        <v>44592</v>
      </c>
      <c r="AF15" s="55">
        <f>1/'FX Curves'!BI20</f>
        <v>0.24760914796949354</v>
      </c>
      <c r="AG15" s="54">
        <f>'FX Curves'!BL20</f>
        <v>44592</v>
      </c>
      <c r="AH15" s="55">
        <f>1/'FX Curves'!BM20</f>
        <v>0.26853394430176342</v>
      </c>
      <c r="AI15" s="1">
        <f>'FX Curves'!BQ20</f>
        <v>44592</v>
      </c>
      <c r="AJ15">
        <f>1/'FX Curves'!BR20</f>
        <v>3.3696060189250553E-3</v>
      </c>
      <c r="AK15" s="56">
        <f>'FX Curves'!BV20</f>
        <v>44592</v>
      </c>
      <c r="AL15" s="57">
        <f>1/'FX Curves'!BW20</f>
        <v>0.27519204276704501</v>
      </c>
    </row>
    <row r="16" spans="1:38" x14ac:dyDescent="0.25">
      <c r="C16" s="54">
        <f>'FX Curves'!D21</f>
        <v>44620</v>
      </c>
      <c r="D16" s="55">
        <f>'FX Curves'!E21</f>
        <v>1.2311319999999999</v>
      </c>
      <c r="E16" s="54">
        <f>'FX Curves'!H21</f>
        <v>44620</v>
      </c>
      <c r="F16" s="55">
        <f>'FX Curves'!I21</f>
        <v>1.369262</v>
      </c>
      <c r="G16" s="54">
        <f>IF(H16="","",'FX Curves'!L21)</f>
        <v>44620</v>
      </c>
      <c r="H16" s="55">
        <f>IFERROR(1/'FX Curves'!M21,"")</f>
        <v>0.12203546863267435</v>
      </c>
      <c r="I16" s="54">
        <f>'FX Curves'!P21</f>
        <v>44651</v>
      </c>
      <c r="J16" s="55">
        <f>1/'FX Curves'!Q21</f>
        <v>0.11023049195868562</v>
      </c>
      <c r="K16" s="54">
        <f>'FX Curves'!T21</f>
        <v>44620</v>
      </c>
      <c r="L16" s="55">
        <f>1/'FX Curves'!U21</f>
        <v>1.1421496627232046</v>
      </c>
      <c r="M16" s="54">
        <f>'FX Curves'!X21</f>
        <v>44620</v>
      </c>
      <c r="N16" s="55">
        <f>1/'FX Curves'!Y21</f>
        <v>0.15026296018031554</v>
      </c>
      <c r="O16" s="54">
        <f>'FX Curves'!AB21</f>
        <v>44620</v>
      </c>
      <c r="P16" s="55">
        <f>1/'FX Curves'!AC21</f>
        <v>9.7283835317923568E-3</v>
      </c>
      <c r="Q16" s="54">
        <f>'FX Curves'!AF21</f>
        <v>44620</v>
      </c>
      <c r="R16" s="55">
        <f>1/'FX Curves'!AG21</f>
        <v>4.8481322570479719E-2</v>
      </c>
      <c r="S16" s="54">
        <f>'FX Curves'!AJ21</f>
        <v>44620</v>
      </c>
      <c r="T16" s="55">
        <f>1/'FX Curves'!AK21</f>
        <v>0.78655927510697199</v>
      </c>
      <c r="U16" s="54">
        <f>'FX Curves'!AN21</f>
        <v>44620</v>
      </c>
      <c r="V16" s="55">
        <f>1/'FX Curves'!AO21</f>
        <v>1.295217667805163</v>
      </c>
      <c r="W16" s="54">
        <f>'FX Curves'!AR21</f>
        <v>44620</v>
      </c>
      <c r="X16" s="55">
        <f>1/'FX Curves'!AS21</f>
        <v>0.27213801969517276</v>
      </c>
      <c r="Y16" s="54">
        <f>'FX Curves'!AV21</f>
        <v>44620</v>
      </c>
      <c r="Z16" s="55">
        <f>1/'FX Curves'!AW21</f>
        <v>0.11852339290279552</v>
      </c>
      <c r="AA16" s="54">
        <f>'FX Curves'!AZ21</f>
        <v>44620</v>
      </c>
      <c r="AB16" s="55">
        <f>1/'FX Curves'!BA21</f>
        <v>0.75837147309866781</v>
      </c>
      <c r="AC16" s="54">
        <f>'FX Curves'!BD21</f>
        <v>44651</v>
      </c>
      <c r="AD16" s="55">
        <f>1/'FX Curves'!BE21</f>
        <v>1.3012259982195845E-2</v>
      </c>
      <c r="AE16" s="54">
        <f>'FX Curves'!BH21</f>
        <v>44620</v>
      </c>
      <c r="AF16" s="55">
        <f>1/'FX Curves'!BI21</f>
        <v>0.2473356998413094</v>
      </c>
      <c r="AG16" s="54">
        <f>'FX Curves'!BL21</f>
        <v>44620</v>
      </c>
      <c r="AH16" s="55">
        <f>1/'FX Curves'!BM21</f>
        <v>0.26883888485630564</v>
      </c>
      <c r="AI16" s="1">
        <f>'FX Curves'!BQ21</f>
        <v>44620</v>
      </c>
      <c r="AJ16">
        <f>1/'FX Curves'!BR21</f>
        <v>3.3666803017218887E-3</v>
      </c>
      <c r="AK16" s="56">
        <f>'FX Curves'!BV21</f>
        <v>44620</v>
      </c>
      <c r="AL16" s="57">
        <f>1/'FX Curves'!BW21</f>
        <v>0.27523824622593318</v>
      </c>
    </row>
    <row r="17" spans="3:38" x14ac:dyDescent="0.25">
      <c r="C17" s="54">
        <f>'FX Curves'!D22</f>
        <v>44651</v>
      </c>
      <c r="D17" s="55">
        <f>'FX Curves'!E22</f>
        <v>1.2319560000000001</v>
      </c>
      <c r="E17" s="54">
        <f>'FX Curves'!H22</f>
        <v>44651</v>
      </c>
      <c r="F17" s="55">
        <f>'FX Curves'!I22</f>
        <v>1.3701939999999999</v>
      </c>
      <c r="G17" s="54">
        <f>IF(H17="","",'FX Curves'!L22)</f>
        <v>44651</v>
      </c>
      <c r="H17" s="55">
        <f>IFERROR(1/'FX Curves'!M22,"")</f>
        <v>0.12210219440842768</v>
      </c>
      <c r="I17" s="54">
        <f>'FX Curves'!P22</f>
        <v>44742</v>
      </c>
      <c r="J17" s="55">
        <f>1/'FX Curves'!Q22</f>
        <v>0.11008245175636552</v>
      </c>
      <c r="K17" s="54">
        <f>'FX Curves'!T22</f>
        <v>44651</v>
      </c>
      <c r="L17" s="55">
        <f>1/'FX Curves'!U22</f>
        <v>1.1437146020330671</v>
      </c>
      <c r="M17" s="54">
        <f>'FX Curves'!X22</f>
        <v>44651</v>
      </c>
      <c r="N17" s="55">
        <f>1/'FX Curves'!Y22</f>
        <v>0.14997000599880023</v>
      </c>
      <c r="O17" s="54">
        <f>'FX Curves'!AB22</f>
        <v>44651</v>
      </c>
      <c r="P17" s="55">
        <f>1/'FX Curves'!AC22</f>
        <v>9.7364915915658622E-3</v>
      </c>
      <c r="Q17" s="54">
        <f>'FX Curves'!AF22</f>
        <v>44651</v>
      </c>
      <c r="R17" s="55">
        <f>1/'FX Curves'!AG22</f>
        <v>4.8300312020015647E-2</v>
      </c>
      <c r="S17" s="54">
        <f>'FX Curves'!AJ22</f>
        <v>44651</v>
      </c>
      <c r="T17" s="55">
        <f>1/'FX Curves'!AK22</f>
        <v>0.78679444208406113</v>
      </c>
      <c r="U17" s="54">
        <f>'FX Curves'!AN22</f>
        <v>44651</v>
      </c>
      <c r="V17" s="55">
        <f>1/'FX Curves'!AO22</f>
        <v>1.2945855254981564</v>
      </c>
      <c r="W17" s="54">
        <f>'FX Curves'!AR22</f>
        <v>44651</v>
      </c>
      <c r="X17" s="55">
        <f>1/'FX Curves'!AS22</f>
        <v>0.2721272815491444</v>
      </c>
      <c r="Y17" s="54">
        <f>'FX Curves'!AV22</f>
        <v>44651</v>
      </c>
      <c r="Z17" s="55">
        <f>1/'FX Curves'!AW22</f>
        <v>0.1164735535149389</v>
      </c>
      <c r="AA17" s="54">
        <f>'FX Curves'!AZ22</f>
        <v>44651</v>
      </c>
      <c r="AB17" s="55">
        <f>1/'FX Curves'!BA22</f>
        <v>0.75751836982046816</v>
      </c>
      <c r="AC17" s="54">
        <f>'FX Curves'!BD22</f>
        <v>44742</v>
      </c>
      <c r="AD17" s="55">
        <f>1/'FX Curves'!BE22</f>
        <v>1.2881418313200686E-2</v>
      </c>
      <c r="AE17" s="54">
        <f>'FX Curves'!BH22</f>
        <v>44651</v>
      </c>
      <c r="AF17" s="55">
        <f>1/'FX Curves'!BI22</f>
        <v>0.24716990459241683</v>
      </c>
      <c r="AG17" s="54">
        <f>'FX Curves'!BL22</f>
        <v>44651</v>
      </c>
      <c r="AH17" s="55">
        <f>1/'FX Curves'!BM22</f>
        <v>0.26857166337979715</v>
      </c>
      <c r="AI17" s="1">
        <f>'FX Curves'!BQ22</f>
        <v>44651</v>
      </c>
      <c r="AJ17">
        <f>1/'FX Curves'!BR22</f>
        <v>3.3685640215803687E-3</v>
      </c>
      <c r="AK17" s="56">
        <f>'FX Curves'!BV22</f>
        <v>44651</v>
      </c>
      <c r="AL17" s="57">
        <f>1/'FX Curves'!BW22</f>
        <v>0.27476294140323082</v>
      </c>
    </row>
    <row r="18" spans="3:38" x14ac:dyDescent="0.25">
      <c r="C18" s="54">
        <f>'FX Curves'!D23</f>
        <v>44742</v>
      </c>
      <c r="D18" s="55">
        <f>'FX Curves'!E23</f>
        <v>1.2337659999999999</v>
      </c>
      <c r="E18" s="54">
        <f>'FX Curves'!H23</f>
        <v>44742</v>
      </c>
      <c r="F18" s="55">
        <f>'FX Curves'!I23</f>
        <v>1.371</v>
      </c>
      <c r="G18" s="54">
        <f>IF(H18="","",'FX Curves'!L23)</f>
        <v>44742</v>
      </c>
      <c r="H18" s="55">
        <f>IFERROR(1/'FX Curves'!M23,"")</f>
        <v>0.12228148390537222</v>
      </c>
      <c r="I18" s="54"/>
      <c r="J18" s="55"/>
      <c r="K18" s="54">
        <f>'FX Curves'!T23</f>
        <v>44742</v>
      </c>
      <c r="L18" s="55">
        <f>1/'FX Curves'!U23</f>
        <v>1.1468337068188439</v>
      </c>
      <c r="M18" s="54">
        <f>'FX Curves'!X23</f>
        <v>44742</v>
      </c>
      <c r="N18" s="55">
        <f>1/'FX Curves'!Y23</f>
        <v>0.14925373134328357</v>
      </c>
      <c r="O18" s="54">
        <f>'FX Curves'!AB23</f>
        <v>44742</v>
      </c>
      <c r="P18" s="55">
        <f>1/'FX Curves'!AC23</f>
        <v>9.7516641214823313E-3</v>
      </c>
      <c r="Q18" s="54">
        <f>'FX Curves'!AF23</f>
        <v>44742</v>
      </c>
      <c r="R18" s="55">
        <f>1/'FX Curves'!AG23</f>
        <v>4.7851469040099529E-2</v>
      </c>
      <c r="S18" s="54">
        <f>'FX Curves'!AJ23</f>
        <v>44742</v>
      </c>
      <c r="T18" s="55">
        <f>1/'FX Curves'!AK23</f>
        <v>0.78693870613111816</v>
      </c>
      <c r="U18" s="54">
        <f>'FX Curves'!AN23</f>
        <v>44742</v>
      </c>
      <c r="V18" s="55">
        <f>1/'FX Curves'!AO23</f>
        <v>1.2947028527482658</v>
      </c>
      <c r="W18" s="54">
        <f>'FX Curves'!AR23</f>
        <v>44834</v>
      </c>
      <c r="X18" s="55">
        <f>1/'FX Curves'!AS23</f>
        <v>0.271944123097139</v>
      </c>
      <c r="Y18" s="54">
        <f>'FX Curves'!AV23</f>
        <v>44742</v>
      </c>
      <c r="Z18" s="55">
        <f>1/'FX Curves'!AW23</f>
        <v>0.11421762752626548</v>
      </c>
      <c r="AA18" s="54">
        <f>'FX Curves'!AZ23</f>
        <v>44742</v>
      </c>
      <c r="AB18" s="55">
        <f>1/'FX Curves'!BA23</f>
        <v>0.759035751342924</v>
      </c>
      <c r="AC18" s="54">
        <f>'FX Curves'!BD23</f>
        <v>44834</v>
      </c>
      <c r="AD18" s="55">
        <f>1/'FX Curves'!BE23</f>
        <v>1.275067833608748E-2</v>
      </c>
      <c r="AE18" s="54">
        <f>'FX Curves'!BH23</f>
        <v>44742</v>
      </c>
      <c r="AF18" s="55">
        <f>1/'FX Curves'!BI23</f>
        <v>0.24763024050591848</v>
      </c>
      <c r="AG18" s="54">
        <f>'FX Curves'!BL23</f>
        <v>44742</v>
      </c>
      <c r="AH18" s="55">
        <f>1/'FX Curves'!BM23</f>
        <v>0.26866900301231683</v>
      </c>
      <c r="AI18" s="1">
        <f>'FX Curves'!BQ23</f>
        <v>44742</v>
      </c>
      <c r="AJ18">
        <f>1/'FX Curves'!BR23</f>
        <v>3.3657205401846839E-3</v>
      </c>
      <c r="AK18" s="56">
        <f>'FX Curves'!BV23</f>
        <v>44834</v>
      </c>
      <c r="AL18" s="57">
        <f>1/'FX Curves'!BW23</f>
        <v>0.27123866561426063</v>
      </c>
    </row>
    <row r="19" spans="3:38" x14ac:dyDescent="0.25">
      <c r="C19" s="54">
        <f>'FX Curves'!D24</f>
        <v>44834</v>
      </c>
      <c r="D19" s="55">
        <f>'FX Curves'!E24</f>
        <v>1.2360199999999999</v>
      </c>
      <c r="E19" s="54">
        <f>'FX Curves'!H24</f>
        <v>44834</v>
      </c>
      <c r="F19" s="55">
        <f>'FX Curves'!I24</f>
        <v>1.3714999999999999</v>
      </c>
      <c r="G19" s="54">
        <f>IF(H19="","",'FX Curves'!L24)</f>
        <v>44834</v>
      </c>
      <c r="H19" s="55">
        <f>IFERROR(1/'FX Curves'!M24,"")</f>
        <v>0.12235394303934537</v>
      </c>
      <c r="I19" s="54"/>
      <c r="J19" s="55"/>
      <c r="K19" s="54">
        <f>'FX Curves'!T24</f>
        <v>44834</v>
      </c>
      <c r="L19" s="55">
        <f>1/'FX Curves'!U24</f>
        <v>1.1496234983043052</v>
      </c>
      <c r="M19" s="54">
        <f>'FX Curves'!X24</f>
        <v>44834</v>
      </c>
      <c r="N19" s="55">
        <f>1/'FX Curves'!Y24</f>
        <v>0.14869888475836432</v>
      </c>
      <c r="O19" s="54">
        <f>'FX Curves'!AB24</f>
        <v>44834</v>
      </c>
      <c r="P19" s="55">
        <f>1/'FX Curves'!AC24</f>
        <v>9.7637180238234721E-3</v>
      </c>
      <c r="Q19" s="54">
        <f>'FX Curves'!AF24</f>
        <v>44834</v>
      </c>
      <c r="R19" s="55">
        <f>1/'FX Curves'!AG24</f>
        <v>4.7326076668244205E-2</v>
      </c>
      <c r="S19" s="54">
        <f>'FX Curves'!AJ24</f>
        <v>44834</v>
      </c>
      <c r="T19" s="55">
        <f>1/'FX Curves'!AK24</f>
        <v>0.78711709704917676</v>
      </c>
      <c r="U19" s="54">
        <f>'FX Curves'!AN24</f>
        <v>44834</v>
      </c>
      <c r="V19" s="55">
        <f>1/'FX Curves'!AO24</f>
        <v>1.2942470717660002</v>
      </c>
      <c r="W19" s="54">
        <f>'FX Curves'!AR24</f>
        <v>45016</v>
      </c>
      <c r="X19" s="55">
        <f>1/'FX Curves'!AS24</f>
        <v>0.27168006955009782</v>
      </c>
      <c r="Y19" s="54">
        <f>'FX Curves'!AV24</f>
        <v>44834</v>
      </c>
      <c r="Z19" s="55">
        <f>1/'FX Curves'!AW24</f>
        <v>0.10988523146884469</v>
      </c>
      <c r="AA19" s="54">
        <f>'FX Curves'!AZ24</f>
        <v>44834</v>
      </c>
      <c r="AB19" s="55">
        <f>1/'FX Curves'!BA24</f>
        <v>0.75981433176988866</v>
      </c>
      <c r="AC19" s="54">
        <f>'FX Curves'!BD24</f>
        <v>45016</v>
      </c>
      <c r="AD19" s="55">
        <f>1/'FX Curves'!BE24</f>
        <v>1.2463543978069844E-2</v>
      </c>
      <c r="AE19" s="54">
        <f>'FX Curves'!BH24</f>
        <v>44834</v>
      </c>
      <c r="AF19" s="55">
        <f>1/'FX Curves'!BI24</f>
        <v>0.24735705174140601</v>
      </c>
      <c r="AG19" s="54">
        <f>'FX Curves'!BL24</f>
        <v>44834</v>
      </c>
      <c r="AH19" s="55">
        <f>1/'FX Curves'!BM24</f>
        <v>0.26868394573121662</v>
      </c>
      <c r="AI19" s="1">
        <f>'FX Curves'!BQ24</f>
        <v>44834</v>
      </c>
      <c r="AJ19">
        <f>1/'FX Curves'!BR24</f>
        <v>3.3745022609165151E-3</v>
      </c>
      <c r="AK19" s="56">
        <f>'FX Curves'!BV24</f>
        <v>45016</v>
      </c>
      <c r="AL19" s="57">
        <f>1/'FX Curves'!BW24</f>
        <v>0.27472527472527469</v>
      </c>
    </row>
    <row r="20" spans="3:38" x14ac:dyDescent="0.25">
      <c r="C20" s="54">
        <f>'FX Curves'!D25</f>
        <v>45016</v>
      </c>
      <c r="D20" s="55">
        <f>'FX Curves'!E25</f>
        <v>1.24156</v>
      </c>
      <c r="E20" s="54">
        <f>'FX Curves'!H25</f>
        <v>45016</v>
      </c>
      <c r="F20" s="55">
        <f>'FX Curves'!I25</f>
        <v>1.3697440000000001</v>
      </c>
      <c r="G20" s="54">
        <f>IF(H20="","",'FX Curves'!L25)</f>
        <v>45016</v>
      </c>
      <c r="H20" s="55">
        <f>IFERROR(1/'FX Curves'!M25,"")</f>
        <v>0.12256494103400688</v>
      </c>
      <c r="I20" s="54"/>
      <c r="J20" s="55"/>
      <c r="K20" s="54">
        <f>'FX Curves'!T25</f>
        <v>45016</v>
      </c>
      <c r="L20" s="55">
        <f>1/'FX Curves'!U25</f>
        <v>1.1559223682537481</v>
      </c>
      <c r="M20" s="54">
        <f>'FX Curves'!X25</f>
        <v>45016</v>
      </c>
      <c r="N20" s="55">
        <f>1/'FX Curves'!Y25</f>
        <v>0.1467351430667645</v>
      </c>
      <c r="O20" s="54">
        <f>'FX Curves'!AB25</f>
        <v>45016</v>
      </c>
      <c r="P20" s="55">
        <f>1/'FX Curves'!AC25</f>
        <v>9.8057288990519818E-3</v>
      </c>
      <c r="Q20" s="54">
        <f>'FX Curves'!AF25</f>
        <v>45016</v>
      </c>
      <c r="R20" s="55">
        <f>1/'FX Curves'!AG25</f>
        <v>4.6401559092385511E-2</v>
      </c>
      <c r="S20" s="54">
        <f>'FX Curves'!AJ25</f>
        <v>45016</v>
      </c>
      <c r="T20" s="55">
        <f>1/'FX Curves'!AK25</f>
        <v>0.78699630269137</v>
      </c>
      <c r="U20" s="54">
        <f>'FX Curves'!AN25</f>
        <v>45016</v>
      </c>
      <c r="V20" s="55">
        <f>1/'FX Curves'!AO25</f>
        <v>1.2982224737888883</v>
      </c>
      <c r="W20" s="54">
        <f>'FX Curves'!AR25</f>
        <v>45382</v>
      </c>
      <c r="X20" s="55">
        <f>1/'FX Curves'!AS25</f>
        <v>0.27079722703639514</v>
      </c>
      <c r="Y20" s="54">
        <f>'FX Curves'!AV25</f>
        <v>45016</v>
      </c>
      <c r="Z20" s="55">
        <f>1/'FX Curves'!AW25</f>
        <v>0.10328977947632081</v>
      </c>
      <c r="AA20" s="54">
        <f>'FX Curves'!AZ25</f>
        <v>45016</v>
      </c>
      <c r="AB20" s="55">
        <f>1/'FX Curves'!BA25</f>
        <v>0.75781458399010593</v>
      </c>
      <c r="AC20" s="54">
        <f>'FX Curves'!BD25</f>
        <v>45382</v>
      </c>
      <c r="AD20" s="55">
        <f>1/'FX Curves'!BE25</f>
        <v>1.192122412183882E-2</v>
      </c>
      <c r="AE20" s="54">
        <f>'FX Curves'!BH25</f>
        <v>45016</v>
      </c>
      <c r="AF20" s="55">
        <f>1/'FX Curves'!BI25</f>
        <v>0.24306652730852438</v>
      </c>
      <c r="AG20" s="54">
        <f>'FX Curves'!BL25</f>
        <v>45016</v>
      </c>
      <c r="AH20" s="55">
        <f>1/'FX Curves'!BM25</f>
        <v>0.26859085152700612</v>
      </c>
      <c r="AI20" s="1">
        <f>'FX Curves'!BQ25</f>
        <v>45016</v>
      </c>
      <c r="AJ20">
        <f>1/'FX Curves'!BR25</f>
        <v>3.3576122273492963E-3</v>
      </c>
      <c r="AK20" s="56">
        <f>'FX Curves'!BV25</f>
        <v>45382</v>
      </c>
      <c r="AL20" s="57">
        <f>1/'FX Curves'!BW25</f>
        <v>0.27472527472527469</v>
      </c>
    </row>
    <row r="21" spans="3:38" x14ac:dyDescent="0.25">
      <c r="C21" s="54">
        <f>'FX Curves'!D26</f>
        <v>45382</v>
      </c>
      <c r="D21" s="55">
        <f>'FX Curves'!E26</f>
        <v>1.254494</v>
      </c>
      <c r="E21" s="54">
        <f>'FX Curves'!H26</f>
        <v>45382</v>
      </c>
      <c r="F21" s="55">
        <f>'FX Curves'!I26</f>
        <v>1.373823</v>
      </c>
      <c r="G21" s="54">
        <f>IF(H21="","",'FX Curves'!L26)</f>
        <v>45382</v>
      </c>
      <c r="H21" s="55">
        <f>IFERROR(1/'FX Curves'!M26,"")</f>
        <v>0.12303134469568812</v>
      </c>
      <c r="I21" s="54"/>
      <c r="J21" s="55"/>
      <c r="K21" s="54">
        <f>'FX Curves'!T26</f>
        <v>45382</v>
      </c>
      <c r="L21" s="55">
        <f>1/'FX Curves'!U26</f>
        <v>1.1786726260354639</v>
      </c>
      <c r="M21" s="54">
        <f>'FX Curves'!X26</f>
        <v>45382</v>
      </c>
      <c r="N21" s="55">
        <f>1/'FX Curves'!Y26</f>
        <v>0.14357501794687724</v>
      </c>
      <c r="O21" s="54">
        <f>'FX Curves'!AB26</f>
        <v>45382</v>
      </c>
      <c r="P21" s="55">
        <f>1/'FX Curves'!AC26</f>
        <v>9.9048735940031919E-3</v>
      </c>
      <c r="Q21" s="54">
        <f>'FX Curves'!AF26</f>
        <v>45382</v>
      </c>
      <c r="R21" s="55">
        <f>1/'FX Curves'!AG26</f>
        <v>4.4227435162580056E-2</v>
      </c>
      <c r="S21" s="54">
        <f>'FX Curves'!AJ26</f>
        <v>45382</v>
      </c>
      <c r="T21" s="55">
        <f>1/'FX Curves'!AK26</f>
        <v>0.78515738479778274</v>
      </c>
      <c r="U21" s="54">
        <f>'FX Curves'!AN26</f>
        <v>45382</v>
      </c>
      <c r="V21" s="55">
        <f>1/'FX Curves'!AO26</f>
        <v>1.2977204243026699</v>
      </c>
      <c r="W21" s="54">
        <f>'FX Curves'!AR26</f>
        <v>45747</v>
      </c>
      <c r="X21" s="55">
        <f>1/'FX Curves'!AS26</f>
        <v>0.26988368013386232</v>
      </c>
      <c r="Y21" s="54">
        <f>'FX Curves'!AV26</f>
        <v>45382</v>
      </c>
      <c r="Z21" s="55">
        <f>1/'FX Curves'!AW26</f>
        <v>9.2773414850240515E-2</v>
      </c>
      <c r="AA21" s="54">
        <f>'FX Curves'!AZ26</f>
        <v>45382</v>
      </c>
      <c r="AB21" s="55">
        <f>1/'FX Curves'!BA26</f>
        <v>0.75866777937940977</v>
      </c>
      <c r="AC21" s="54">
        <f>'FX Curves'!BD26</f>
        <v>45747</v>
      </c>
      <c r="AD21" s="55">
        <f>1/'FX Curves'!BE26</f>
        <v>1.14593240635194E-2</v>
      </c>
      <c r="AE21" s="54">
        <f>'FX Curves'!BH26</f>
        <v>45382</v>
      </c>
      <c r="AF21" s="55">
        <f>1/'FX Curves'!BI26</f>
        <v>0.23930314922944387</v>
      </c>
      <c r="AG21" s="54">
        <f>'FX Curves'!BL26</f>
        <v>45382</v>
      </c>
      <c r="AH21" s="55">
        <f>1/'FX Curves'!BM26</f>
        <v>0.26801244649801537</v>
      </c>
      <c r="AI21" s="1">
        <f>'FX Curves'!BQ26</f>
        <v>45382</v>
      </c>
      <c r="AJ21">
        <f>1/'FX Curves'!BR26</f>
        <v>3.3312435332234912E-3</v>
      </c>
      <c r="AK21" s="56">
        <f>'FX Curves'!BV26</f>
        <v>45747</v>
      </c>
      <c r="AL21" s="57">
        <f>1/'FX Curves'!BW26</f>
        <v>0.27529249827942187</v>
      </c>
    </row>
    <row r="22" spans="3:38" x14ac:dyDescent="0.25">
      <c r="C22" s="54">
        <f>'FX Curves'!D27</f>
        <v>45747</v>
      </c>
      <c r="D22" s="55">
        <f>'FX Curves'!E27</f>
        <v>1.2692079999999999</v>
      </c>
      <c r="E22" s="54">
        <f>'FX Curves'!H27</f>
        <v>45747</v>
      </c>
      <c r="F22" s="55">
        <f>'FX Curves'!I27</f>
        <v>1.3824000000000001</v>
      </c>
      <c r="G22" s="54">
        <f>IF(H22="","",'FX Curves'!L27)</f>
        <v>45747</v>
      </c>
      <c r="H22" s="55">
        <f>IFERROR(1/'FX Curves'!M27,"")</f>
        <v>0.12376972889478582</v>
      </c>
      <c r="I22" s="54"/>
      <c r="J22" s="55"/>
      <c r="K22" s="54">
        <f>'FX Curves'!T27</f>
        <v>45747</v>
      </c>
      <c r="L22" s="55">
        <f>1/'FX Curves'!U27</f>
        <v>1.1835019823658204</v>
      </c>
      <c r="M22" s="54">
        <f>'FX Curves'!X27</f>
        <v>45747</v>
      </c>
      <c r="N22" s="55">
        <f>1/'FX Curves'!Y27</f>
        <v>0.14134275618374559</v>
      </c>
      <c r="O22" s="54">
        <f>'FX Curves'!AB27</f>
        <v>45747</v>
      </c>
      <c r="P22" s="55">
        <f>1/'FX Curves'!AC27</f>
        <v>1.0012004393267528E-2</v>
      </c>
      <c r="Q22" s="54">
        <f>'FX Curves'!AF27</f>
        <v>45747</v>
      </c>
      <c r="R22" s="55">
        <f>1/'FX Curves'!AG27</f>
        <v>4.2956802639265955E-2</v>
      </c>
      <c r="S22" s="54">
        <f>'FX Curves'!AJ27</f>
        <v>45747</v>
      </c>
      <c r="T22" s="55">
        <f>1/'FX Curves'!AK27</f>
        <v>0.78338533706329205</v>
      </c>
      <c r="U22" s="54">
        <f>'FX Curves'!AN27</f>
        <v>45747</v>
      </c>
      <c r="V22" s="55">
        <f>1/'FX Curves'!AO27</f>
        <v>1.3005135728099027</v>
      </c>
      <c r="W22" s="54">
        <f>'FX Curves'!AR27</f>
        <v>46112</v>
      </c>
      <c r="X22" s="55">
        <f>1/'FX Curves'!AS27</f>
        <v>0.26879552724242667</v>
      </c>
      <c r="Y22" s="54">
        <f>'FX Curves'!AV27</f>
        <v>45747</v>
      </c>
      <c r="Z22" s="55">
        <f>1/'FX Curves'!AW27</f>
        <v>8.2845168179833659E-2</v>
      </c>
      <c r="AA22" s="54"/>
      <c r="AB22" s="55"/>
      <c r="AC22" s="54">
        <f>'FX Curves'!BD27</f>
        <v>46112</v>
      </c>
      <c r="AD22" s="55">
        <f>1/'FX Curves'!BE27</f>
        <v>1.1018259260918527E-2</v>
      </c>
      <c r="AE22" s="54"/>
      <c r="AF22" s="55"/>
      <c r="AG22" s="54">
        <f>'FX Curves'!BL27</f>
        <v>45747</v>
      </c>
      <c r="AH22" s="55">
        <f>1/'FX Curves'!BM27</f>
        <v>0.26705749641074727</v>
      </c>
      <c r="AI22" s="1">
        <f>'FX Curves'!BQ27</f>
        <v>45747</v>
      </c>
      <c r="AJ22">
        <f>1/'FX Curves'!BR27</f>
        <v>3.3127819384478488E-3</v>
      </c>
      <c r="AK22" s="56">
        <f>'FX Curves'!BV27</f>
        <v>46112</v>
      </c>
      <c r="AL22" s="57">
        <f>1/'FX Curves'!BW27</f>
        <v>0.27548209366391185</v>
      </c>
    </row>
    <row r="23" spans="3:38" x14ac:dyDescent="0.25">
      <c r="C23" s="54">
        <f>'FX Curves'!D28</f>
        <v>46112</v>
      </c>
      <c r="D23" s="55">
        <f>'FX Curves'!E28</f>
        <v>1.286699</v>
      </c>
      <c r="E23" s="54">
        <f>'FX Curves'!H28</f>
        <v>46112</v>
      </c>
      <c r="F23" s="55">
        <f>'FX Curves'!I28</f>
        <v>1.386595</v>
      </c>
      <c r="G23" s="54">
        <f>IF(H23="","",'FX Curves'!L28)</f>
        <v>46112</v>
      </c>
      <c r="H23" s="55">
        <f>IFERROR(1/'FX Curves'!M28,"")</f>
        <v>0.12429269687186356</v>
      </c>
      <c r="I23" s="54"/>
      <c r="J23" s="55"/>
      <c r="K23" s="54">
        <f>'FX Curves'!T28</f>
        <v>46112</v>
      </c>
      <c r="L23" s="55">
        <f>1/'FX Curves'!U28</f>
        <v>1.2066699890313699</v>
      </c>
      <c r="M23" s="54">
        <f>'FX Curves'!X28</f>
        <v>46112</v>
      </c>
      <c r="N23" s="55">
        <f>1/'FX Curves'!Y28</f>
        <v>0.13956734124214934</v>
      </c>
      <c r="O23" s="54">
        <f>'FX Curves'!AB28</f>
        <v>46112</v>
      </c>
      <c r="P23" s="55">
        <f>1/'FX Curves'!AC28</f>
        <v>1.016686881790833E-2</v>
      </c>
      <c r="Q23" s="54">
        <f>'FX Curves'!AF28</f>
        <v>46112</v>
      </c>
      <c r="R23" s="55">
        <f>1/'FX Curves'!AG28</f>
        <v>4.2343276946202872E-2</v>
      </c>
      <c r="S23" s="54">
        <f>'FX Curves'!AJ28</f>
        <v>46112</v>
      </c>
      <c r="T23" s="55">
        <f>1/'FX Curves'!AK28</f>
        <v>0.78271575755535949</v>
      </c>
      <c r="U23" s="54">
        <f>'FX Curves'!AN28</f>
        <v>46112</v>
      </c>
      <c r="V23" s="55">
        <f>1/'FX Curves'!AO28</f>
        <v>1.3045157115872303</v>
      </c>
      <c r="W23" s="54"/>
      <c r="X23" s="55"/>
      <c r="Y23" s="54">
        <f>'FX Curves'!AV28</f>
        <v>46112</v>
      </c>
      <c r="Z23" s="55">
        <f>1/'FX Curves'!AW28</f>
        <v>7.4607601320852965E-2</v>
      </c>
      <c r="AA23" s="54"/>
      <c r="AB23" s="55"/>
      <c r="AC23" s="54">
        <f>'FX Curves'!BD28</f>
        <v>46477</v>
      </c>
      <c r="AD23" s="55">
        <f>1/'FX Curves'!BE28</f>
        <v>1.0628077618933954E-2</v>
      </c>
      <c r="AE23" s="54"/>
      <c r="AF23" s="55"/>
      <c r="AG23" s="54">
        <f>'FX Curves'!BL28</f>
        <v>46112</v>
      </c>
      <c r="AH23" s="55">
        <f>1/'FX Curves'!BM28</f>
        <v>0.26597902223451636</v>
      </c>
      <c r="AI23" s="1">
        <f>'FX Curves'!BQ28</f>
        <v>46112</v>
      </c>
      <c r="AJ23">
        <f>1/'FX Curves'!BR28</f>
        <v>3.2984837529884264E-3</v>
      </c>
    </row>
    <row r="24" spans="3:38" x14ac:dyDescent="0.25">
      <c r="C24" s="54">
        <f>'FX Curves'!D29</f>
        <v>46477</v>
      </c>
      <c r="D24" s="55">
        <f>'FX Curves'!E29</f>
        <v>1.3055000000000001</v>
      </c>
      <c r="E24" s="54">
        <f>'FX Curves'!H29</f>
        <v>46477</v>
      </c>
      <c r="F24" s="55">
        <f>'FX Curves'!I29</f>
        <v>1.3979999999999999</v>
      </c>
      <c r="G24" s="54">
        <f>IF(H24="","",'FX Curves'!L29)</f>
        <v>46477</v>
      </c>
      <c r="H24" s="55">
        <f>IFERROR(1/'FX Curves'!M29,"")</f>
        <v>0.12553351744915892</v>
      </c>
      <c r="I24" s="54"/>
      <c r="J24" s="55"/>
      <c r="K24" s="54">
        <f>'FX Curves'!T29</f>
        <v>46477</v>
      </c>
      <c r="L24" s="55">
        <f>1/'FX Curves'!U29</f>
        <v>1.2318305001231831</v>
      </c>
      <c r="M24" s="54"/>
      <c r="N24" s="55"/>
      <c r="O24" s="54">
        <f>'FX Curves'!AB29</f>
        <v>46477</v>
      </c>
      <c r="P24" s="55">
        <f>1/'FX Curves'!AC29</f>
        <v>1.0359473738734071E-2</v>
      </c>
      <c r="Q24" s="54"/>
      <c r="R24" s="55"/>
      <c r="S24" s="54">
        <f>'FX Curves'!AJ29</f>
        <v>46477</v>
      </c>
      <c r="T24" s="55">
        <f>1/'FX Curves'!AK29</f>
        <v>0.78468298807281855</v>
      </c>
      <c r="U24" s="54"/>
      <c r="V24" s="55"/>
      <c r="W24" s="54"/>
      <c r="X24" s="55"/>
      <c r="Y24" s="54"/>
      <c r="Z24" s="55"/>
      <c r="AA24" s="54"/>
      <c r="AB24" s="55"/>
      <c r="AC24" s="54">
        <f>'FX Curves'!BD29</f>
        <v>46843</v>
      </c>
      <c r="AD24" s="55">
        <f>1/'FX Curves'!BE29</f>
        <v>1.0267656868542903E-2</v>
      </c>
      <c r="AE24" s="54"/>
      <c r="AF24" s="55"/>
      <c r="AG24" s="54"/>
      <c r="AH24" s="55"/>
    </row>
    <row r="25" spans="3:38" x14ac:dyDescent="0.25">
      <c r="C25" s="54">
        <f>'FX Curves'!D30</f>
        <v>46843</v>
      </c>
      <c r="D25" s="55">
        <f>'FX Curves'!E30</f>
        <v>1.326163</v>
      </c>
      <c r="E25" s="54">
        <f>'FX Curves'!H30</f>
        <v>46843</v>
      </c>
      <c r="F25" s="55">
        <f>'FX Curves'!I30</f>
        <v>1.4114</v>
      </c>
      <c r="G25" s="54">
        <f>IF(H25="","",'FX Curves'!L30)</f>
        <v>46843</v>
      </c>
      <c r="H25" s="55">
        <f>IFERROR(1/'FX Curves'!M30,"")</f>
        <v>0.12626195669164381</v>
      </c>
      <c r="I25" s="54"/>
      <c r="J25" s="55"/>
      <c r="K25" s="54">
        <f>'FX Curves'!T30</f>
        <v>46843</v>
      </c>
      <c r="L25" s="55">
        <f>1/'FX Curves'!U30</f>
        <v>1.2512841303387603</v>
      </c>
      <c r="M25" s="54"/>
      <c r="N25" s="55"/>
      <c r="O25" s="54">
        <f>'FX Curves'!AB30</f>
        <v>46843</v>
      </c>
      <c r="P25" s="55">
        <f>1/'FX Curves'!AC30</f>
        <v>1.0650784217241915E-2</v>
      </c>
      <c r="Q25" s="54"/>
      <c r="R25" s="55"/>
      <c r="S25" s="54">
        <f>'FX Curves'!AJ30</f>
        <v>46843</v>
      </c>
      <c r="T25" s="55">
        <f>1/'FX Curves'!AK30</f>
        <v>0.78425775101541773</v>
      </c>
      <c r="U25" s="54"/>
      <c r="V25" s="55"/>
      <c r="W25" s="54"/>
      <c r="X25" s="55"/>
      <c r="Y25" s="54"/>
      <c r="Z25" s="55"/>
      <c r="AA25" s="54"/>
      <c r="AB25" s="55"/>
      <c r="AC25" s="54">
        <f>'FX Curves'!BD30</f>
        <v>47208</v>
      </c>
      <c r="AD25" s="55">
        <f>1/'FX Curves'!BE30</f>
        <v>9.9497411709155888E-3</v>
      </c>
      <c r="AE25" s="54"/>
      <c r="AF25" s="55"/>
      <c r="AG25" s="54"/>
      <c r="AH25" s="55"/>
    </row>
    <row r="26" spans="3:38" x14ac:dyDescent="0.25">
      <c r="C26" s="54">
        <f>'FX Curves'!D31</f>
        <v>47208</v>
      </c>
      <c r="D26" s="55">
        <f>'FX Curves'!E31</f>
        <v>1.3489</v>
      </c>
      <c r="E26" s="54">
        <f>'FX Curves'!H31</f>
        <v>47208</v>
      </c>
      <c r="F26" s="55">
        <f>'FX Curves'!I31</f>
        <v>1.4248000000000001</v>
      </c>
      <c r="G26" s="54">
        <f>IF(H26="","",'FX Curves'!L31)</f>
        <v>47208</v>
      </c>
      <c r="H26" s="55">
        <f>IFERROR(1/'FX Curves'!M31,"")</f>
        <v>0.12767967722577597</v>
      </c>
      <c r="I26" s="54"/>
      <c r="J26" s="55"/>
      <c r="K26" s="54">
        <f>'FX Curves'!T31</f>
        <v>47208</v>
      </c>
      <c r="L26" s="55">
        <f>1/'FX Curves'!U31</f>
        <v>1.2797542871768621</v>
      </c>
      <c r="M26" s="54"/>
      <c r="N26" s="55"/>
      <c r="O26" s="54">
        <f>'FX Curves'!AB31</f>
        <v>47208</v>
      </c>
      <c r="P26" s="55">
        <f>1/'FX Curves'!AC31</f>
        <v>1.076426264800861E-2</v>
      </c>
      <c r="Q26" s="54"/>
      <c r="R26" s="55"/>
      <c r="S26" s="54">
        <f>'FX Curves'!AJ31</f>
        <v>47208</v>
      </c>
      <c r="T26" s="55">
        <f>1/'FX Curves'!AK31</f>
        <v>0.78579286500078582</v>
      </c>
      <c r="U26" s="54"/>
      <c r="V26" s="55"/>
      <c r="W26" s="54"/>
      <c r="X26" s="55"/>
      <c r="Y26" s="54"/>
      <c r="Z26" s="55"/>
      <c r="AA26" s="54"/>
      <c r="AB26" s="55"/>
      <c r="AC26" s="54">
        <f>'FX Curves'!BD31</f>
        <v>47573</v>
      </c>
      <c r="AD26" s="55">
        <f>1/'FX Curves'!BE31</f>
        <v>9.6415809763122761E-3</v>
      </c>
      <c r="AE26" s="54"/>
      <c r="AF26" s="55"/>
      <c r="AG26" s="54"/>
      <c r="AH26" s="55"/>
    </row>
    <row r="27" spans="3:38" x14ac:dyDescent="0.25">
      <c r="C27" s="54">
        <f>'FX Curves'!D32</f>
        <v>47573</v>
      </c>
      <c r="D27" s="55">
        <f>'FX Curves'!E32</f>
        <v>1.3722000000000001</v>
      </c>
      <c r="E27" s="54">
        <f>'FX Curves'!H32</f>
        <v>47573</v>
      </c>
      <c r="F27" s="55">
        <f>'FX Curves'!I32</f>
        <v>1.4406000000000001</v>
      </c>
      <c r="G27" s="54">
        <f>IF(H27="","",'FX Curves'!L32)</f>
        <v>47573</v>
      </c>
      <c r="H27" s="55">
        <f>IFERROR(1/'FX Curves'!M32,"")</f>
        <v>0.12872166514346028</v>
      </c>
      <c r="I27" s="54"/>
      <c r="J27" s="55"/>
      <c r="K27" s="54">
        <f>'FX Curves'!T32</f>
        <v>47573</v>
      </c>
      <c r="L27" s="55">
        <f>1/'FX Curves'!U32</f>
        <v>1.3041210224308815</v>
      </c>
      <c r="M27" s="54"/>
      <c r="N27" s="55"/>
      <c r="O27" s="54">
        <f>'FX Curves'!AB32</f>
        <v>47573</v>
      </c>
      <c r="P27" s="55">
        <f>1/'FX Curves'!AC32</f>
        <v>1.0986596352450011E-2</v>
      </c>
      <c r="Q27" s="54"/>
      <c r="R27" s="55"/>
      <c r="S27" s="54">
        <f>'FX Curves'!AJ32</f>
        <v>47573</v>
      </c>
      <c r="T27" s="55">
        <f>1/'FX Curves'!AK32</f>
        <v>0.78659639738849985</v>
      </c>
      <c r="U27" s="54"/>
      <c r="V27" s="55"/>
      <c r="W27" s="54"/>
      <c r="X27" s="55"/>
      <c r="Y27" s="54"/>
      <c r="Z27" s="55"/>
      <c r="AA27" s="54"/>
      <c r="AB27" s="55"/>
      <c r="AC27" s="54">
        <f>'FX Curves'!BD32</f>
        <v>47938</v>
      </c>
      <c r="AD27" s="55">
        <f>1/'FX Curves'!BE32</f>
        <v>9.3471940256325114E-3</v>
      </c>
      <c r="AE27" s="54"/>
      <c r="AF27" s="55"/>
      <c r="AG27" s="54"/>
      <c r="AH27" s="55"/>
    </row>
    <row r="28" spans="3:38" x14ac:dyDescent="0.25">
      <c r="C28" s="54">
        <f>'FX Curves'!D33</f>
        <v>47938</v>
      </c>
      <c r="D28" s="55">
        <f>'FX Curves'!E33</f>
        <v>1.3977729999999999</v>
      </c>
      <c r="E28" s="54">
        <f>'FX Curves'!H33</f>
        <v>47938</v>
      </c>
      <c r="F28" s="55">
        <f>'FX Curves'!I33</f>
        <v>1.4552</v>
      </c>
      <c r="G28" s="54">
        <f>IF(H28="","",'FX Curves'!L33)</f>
        <v>47938</v>
      </c>
      <c r="H28" s="55">
        <f>IFERROR(1/'FX Curves'!M33,"")</f>
        <v>0.12970673307651401</v>
      </c>
      <c r="I28" s="54"/>
      <c r="J28" s="55"/>
      <c r="K28" s="54">
        <f>'FX Curves'!T33</f>
        <v>47938</v>
      </c>
      <c r="L28" s="55">
        <f>1/'FX Curves'!U33</f>
        <v>1.329433661260303</v>
      </c>
      <c r="M28" s="54"/>
      <c r="N28" s="55"/>
      <c r="O28" s="54">
        <f>'FX Curves'!AB33</f>
        <v>47938</v>
      </c>
      <c r="P28" s="55">
        <f>1/'FX Curves'!AC33</f>
        <v>1.1210762331838564E-2</v>
      </c>
      <c r="Q28" s="54"/>
      <c r="R28" s="55"/>
      <c r="S28" s="54">
        <f>'FX Curves'!AJ33</f>
        <v>47938</v>
      </c>
      <c r="T28" s="55">
        <f>1/'FX Curves'!AK33</f>
        <v>0.79132016734838895</v>
      </c>
      <c r="U28" s="54"/>
      <c r="V28" s="55"/>
      <c r="W28" s="54"/>
      <c r="X28" s="55"/>
      <c r="Y28" s="54"/>
      <c r="Z28" s="55"/>
      <c r="AA28" s="54"/>
      <c r="AB28" s="55"/>
      <c r="AC28" s="54"/>
      <c r="AD28" s="55"/>
      <c r="AE28" s="54"/>
      <c r="AF28" s="55"/>
      <c r="AG28" s="54"/>
      <c r="AH28" s="55"/>
    </row>
    <row r="29" spans="3:38" x14ac:dyDescent="0.25">
      <c r="C29" s="54"/>
      <c r="D29" s="55"/>
      <c r="E29" s="54"/>
      <c r="F29" s="55"/>
      <c r="G29" s="54" t="str">
        <f>IF(H29="","",'FX Curves'!L34)</f>
        <v/>
      </c>
      <c r="H29" s="55" t="str">
        <f>IFERROR(1/'FX Curves'!M34,"")</f>
        <v/>
      </c>
      <c r="I29" s="54"/>
      <c r="J29" s="55"/>
      <c r="K29" s="54"/>
      <c r="L29" s="55"/>
      <c r="M29" s="54"/>
      <c r="N29" s="55"/>
      <c r="O29" s="54"/>
      <c r="P29" s="55"/>
      <c r="Q29" s="54"/>
      <c r="R29" s="55"/>
      <c r="S29" s="54"/>
      <c r="T29" s="55"/>
      <c r="U29" s="54"/>
      <c r="V29" s="55"/>
      <c r="W29" s="54"/>
      <c r="X29" s="55"/>
      <c r="Y29" s="54"/>
      <c r="Z29" s="55"/>
      <c r="AA29" s="54"/>
      <c r="AB29" s="55"/>
      <c r="AC29" s="54"/>
      <c r="AD29" s="55"/>
      <c r="AE29" s="54"/>
      <c r="AF29" s="55"/>
      <c r="AG29" s="54"/>
      <c r="AH29" s="55"/>
    </row>
    <row r="30" spans="3:38" x14ac:dyDescent="0.25">
      <c r="C30" s="54"/>
      <c r="D30" s="55"/>
      <c r="E30" s="54"/>
      <c r="F30" s="55"/>
      <c r="G30" s="54" t="str">
        <f>IF(H30="","",'FX Curves'!L35)</f>
        <v/>
      </c>
      <c r="H30" s="55" t="str">
        <f>IFERROR(1/'FX Curves'!M35,"")</f>
        <v/>
      </c>
      <c r="I30" s="54"/>
      <c r="J30" s="55"/>
      <c r="K30" s="54"/>
      <c r="L30" s="55"/>
      <c r="M30" s="54"/>
      <c r="N30" s="55"/>
      <c r="O30" s="54"/>
      <c r="P30" s="55"/>
      <c r="Q30" s="54"/>
      <c r="R30" s="55"/>
      <c r="S30" s="54"/>
      <c r="T30" s="55"/>
      <c r="U30" s="54"/>
      <c r="V30" s="55"/>
      <c r="W30" s="54"/>
      <c r="X30" s="55"/>
      <c r="Y30" s="54"/>
      <c r="Z30" s="55"/>
      <c r="AA30" s="54"/>
      <c r="AB30" s="55"/>
      <c r="AC30" s="54"/>
      <c r="AD30" s="55"/>
      <c r="AE30" s="54"/>
      <c r="AF30" s="55"/>
      <c r="AG30" s="54"/>
      <c r="AH30" s="55"/>
    </row>
    <row r="31" spans="3:38" x14ac:dyDescent="0.25">
      <c r="C31" s="54"/>
      <c r="D31" s="55"/>
      <c r="E31" s="54"/>
      <c r="F31" s="55"/>
      <c r="G31" s="54" t="str">
        <f>IF(H31="","",'FX Curves'!L36)</f>
        <v/>
      </c>
      <c r="H31" s="55" t="str">
        <f>IFERROR(1/'FX Curves'!M36,"")</f>
        <v/>
      </c>
      <c r="I31" s="54"/>
      <c r="J31" s="55"/>
      <c r="K31" s="54"/>
      <c r="L31" s="55"/>
      <c r="M31" s="54"/>
      <c r="N31" s="55"/>
      <c r="O31" s="54"/>
      <c r="P31" s="55"/>
      <c r="Q31" s="54"/>
      <c r="R31" s="55"/>
      <c r="S31" s="54"/>
      <c r="T31" s="55"/>
      <c r="U31" s="54"/>
      <c r="V31" s="55"/>
      <c r="W31" s="54"/>
      <c r="X31" s="55"/>
      <c r="Y31" s="54"/>
      <c r="Z31" s="55"/>
      <c r="AA31" s="54"/>
      <c r="AB31" s="55"/>
      <c r="AC31" s="54"/>
      <c r="AD31" s="55"/>
      <c r="AE31" s="54"/>
      <c r="AF31" s="55"/>
      <c r="AG31" s="54"/>
      <c r="AH31" s="55"/>
    </row>
    <row r="32" spans="3:38" x14ac:dyDescent="0.25">
      <c r="G32" s="54"/>
      <c r="H32" s="55"/>
      <c r="S32" s="54"/>
      <c r="T32" s="55"/>
      <c r="U32" s="54"/>
      <c r="V32" s="55"/>
    </row>
    <row r="33" spans="19:22" x14ac:dyDescent="0.25">
      <c r="S33" s="54"/>
      <c r="T33" s="55"/>
      <c r="U33" s="54"/>
      <c r="V33" s="55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/>
  <dimension ref="A1:AB241"/>
  <sheetViews>
    <sheetView showGridLines="0" topLeftCell="A15" zoomScale="85" zoomScaleNormal="85" workbookViewId="0">
      <selection activeCell="E4" sqref="E4"/>
    </sheetView>
  </sheetViews>
  <sheetFormatPr defaultColWidth="9.42578125" defaultRowHeight="15" x14ac:dyDescent="0.25"/>
  <cols>
    <col min="1" max="1" width="18.5703125" customWidth="1"/>
    <col min="2" max="2" width="12.85546875" customWidth="1"/>
    <col min="3" max="3" width="14.5703125" bestFit="1" customWidth="1"/>
    <col min="4" max="4" width="15.42578125" bestFit="1" customWidth="1"/>
    <col min="5" max="5" width="14.42578125" bestFit="1" customWidth="1"/>
    <col min="6" max="7" width="14.5703125" bestFit="1" customWidth="1"/>
    <col min="8" max="8" width="15" bestFit="1" customWidth="1"/>
    <col min="9" max="9" width="14.5703125" bestFit="1" customWidth="1"/>
    <col min="10" max="12" width="14.42578125" bestFit="1" customWidth="1"/>
    <col min="13" max="13" width="14.5703125" bestFit="1" customWidth="1"/>
    <col min="14" max="17" width="14.42578125" bestFit="1" customWidth="1"/>
    <col min="18" max="18" width="14.5703125" bestFit="1" customWidth="1"/>
    <col min="19" max="19" width="14.42578125" bestFit="1" customWidth="1"/>
    <col min="20" max="20" width="10" bestFit="1" customWidth="1"/>
  </cols>
  <sheetData>
    <row r="1" spans="1:20" ht="15.75" thickBot="1" x14ac:dyDescent="0.3">
      <c r="A1" s="59" t="s">
        <v>1659</v>
      </c>
      <c r="B1" s="60" t="s">
        <v>871</v>
      </c>
      <c r="C1" s="60" t="s">
        <v>870</v>
      </c>
      <c r="D1" s="60" t="s">
        <v>872</v>
      </c>
      <c r="E1" s="60" t="s">
        <v>1660</v>
      </c>
      <c r="F1" s="60" t="s">
        <v>1661</v>
      </c>
      <c r="G1" s="60" t="s">
        <v>1662</v>
      </c>
      <c r="H1" s="60" t="s">
        <v>1663</v>
      </c>
      <c r="I1" s="60" t="s">
        <v>1664</v>
      </c>
      <c r="J1" s="60" t="s">
        <v>1665</v>
      </c>
      <c r="K1" s="60" t="s">
        <v>1666</v>
      </c>
      <c r="L1" s="60" t="s">
        <v>1667</v>
      </c>
      <c r="M1" s="60" t="s">
        <v>1668</v>
      </c>
      <c r="N1" s="60" t="s">
        <v>1669</v>
      </c>
      <c r="O1" s="60" t="s">
        <v>1670</v>
      </c>
      <c r="P1" s="60" t="s">
        <v>1671</v>
      </c>
      <c r="Q1" s="60" t="s">
        <v>1672</v>
      </c>
      <c r="R1" s="60" t="s">
        <v>1673</v>
      </c>
      <c r="S1" s="60" t="s">
        <v>1674</v>
      </c>
      <c r="T1" s="61" t="s">
        <v>1675</v>
      </c>
    </row>
    <row r="2" spans="1:20" x14ac:dyDescent="0.25">
      <c r="A2" s="62" t="s">
        <v>871</v>
      </c>
      <c r="B2" s="44">
        <v>0</v>
      </c>
      <c r="C2" s="45">
        <f t="array" ref="C2:T2">TRANSPOSE(B3:B20)</f>
        <v>6.3500000000000001E-2</v>
      </c>
      <c r="D2" s="45">
        <v>8.2250000000000018E-2</v>
      </c>
      <c r="E2" s="45">
        <v>9.425E-2</v>
      </c>
      <c r="F2" s="45">
        <v>0.11237999999999999</v>
      </c>
      <c r="G2" s="45">
        <v>6.3900000000000012E-2</v>
      </c>
      <c r="H2" s="45">
        <v>4.7249999999999993E-2</v>
      </c>
      <c r="I2" s="45">
        <v>6.9500000000000006E-2</v>
      </c>
      <c r="J2" s="45">
        <v>0.13550000000000001</v>
      </c>
      <c r="K2" s="45">
        <v>6.6750000000000004E-2</v>
      </c>
      <c r="L2" s="45">
        <v>9.6000000000000016E-2</v>
      </c>
      <c r="M2" s="45">
        <v>0.1</v>
      </c>
      <c r="N2" s="45">
        <v>0.17725000000000002</v>
      </c>
      <c r="O2" s="45">
        <v>5.0999999999999997E-2</v>
      </c>
      <c r="P2" s="45">
        <v>0.14524999999999999</v>
      </c>
      <c r="Q2" s="45">
        <v>0.10913</v>
      </c>
      <c r="R2" s="45">
        <v>9.6880000000000008E-2</v>
      </c>
      <c r="S2" s="45">
        <v>0.10099999999999999</v>
      </c>
      <c r="T2" s="63">
        <v>0.1</v>
      </c>
    </row>
    <row r="3" spans="1:20" x14ac:dyDescent="0.25">
      <c r="A3" s="62" t="s">
        <v>870</v>
      </c>
      <c r="B3" s="46">
        <f t="shared" ref="B3:B20" si="0">HLOOKUP(CONCATENATE(B$1,$A3),$C$23:$T$24,2,FALSE)</f>
        <v>6.3500000000000001E-2</v>
      </c>
      <c r="C3" s="44">
        <v>0</v>
      </c>
      <c r="D3" s="45">
        <f t="array" ref="D3:T3">TRANSPOSE(C4:C20)</f>
        <v>6.9749999999999993E-2</v>
      </c>
      <c r="E3" s="45">
        <v>6.5750000000000003E-2</v>
      </c>
      <c r="F3" s="45">
        <v>8.4749999999999992E-2</v>
      </c>
      <c r="G3" s="45">
        <v>5.16E-2</v>
      </c>
      <c r="H3" s="45">
        <v>7.0999999999999994E-2</v>
      </c>
      <c r="I3" s="45">
        <v>7.0879999999999999E-2</v>
      </c>
      <c r="J3" s="45">
        <v>0.13</v>
      </c>
      <c r="K3" s="45">
        <v>6.3750000000000001E-2</v>
      </c>
      <c r="L3" s="45">
        <v>7.6750000000000013E-2</v>
      </c>
      <c r="M3" s="45">
        <v>6.3380000000000006E-2</v>
      </c>
      <c r="N3" s="45">
        <v>0.17675000000000002</v>
      </c>
      <c r="O3" s="45">
        <v>5.1750000000000004E-2</v>
      </c>
      <c r="P3" s="45">
        <v>0.1</v>
      </c>
      <c r="Q3" s="45">
        <v>0.1</v>
      </c>
      <c r="R3" s="45">
        <v>5.7750000000000003E-2</v>
      </c>
      <c r="S3" s="45">
        <v>6.9250000000000006E-2</v>
      </c>
      <c r="T3" s="63">
        <v>0.1</v>
      </c>
    </row>
    <row r="4" spans="1:20" x14ac:dyDescent="0.25">
      <c r="A4" s="62" t="s">
        <v>872</v>
      </c>
      <c r="B4" s="46">
        <f t="shared" si="0"/>
        <v>8.2250000000000018E-2</v>
      </c>
      <c r="C4" s="46">
        <f t="shared" ref="C4:C5" si="1">IFERROR(HLOOKUP(CONCATENATE(C$1,$A4),$C$34:$S$35,2,FALSE),(HLOOKUP(CONCATENATE($A4,C$1),$C$34:$S$35,2,FALSE)))</f>
        <v>6.9749999999999993E-2</v>
      </c>
      <c r="D4" s="44">
        <v>0</v>
      </c>
      <c r="E4" s="144">
        <f t="array" ref="E4:T4">TRANSPOSE(D5:D20)</f>
        <v>8.3750000000000005E-2</v>
      </c>
      <c r="F4" s="45">
        <v>9.4499999999999987E-2</v>
      </c>
      <c r="G4" s="45">
        <v>7.4249999999999997E-2</v>
      </c>
      <c r="H4" s="45">
        <v>6.5474999999999992E-2</v>
      </c>
      <c r="I4" s="45">
        <v>8.649999999999998E-2</v>
      </c>
      <c r="J4" s="45">
        <v>0.129</v>
      </c>
      <c r="K4" s="45">
        <v>7.5749999999999998E-2</v>
      </c>
      <c r="L4" s="45">
        <v>8.6000000000000021E-2</v>
      </c>
      <c r="M4" s="45">
        <v>0.1</v>
      </c>
      <c r="N4" s="45">
        <v>0.1905</v>
      </c>
      <c r="O4" s="45">
        <v>6.9499999999999992E-2</v>
      </c>
      <c r="P4" s="45">
        <v>0.16</v>
      </c>
      <c r="Q4" s="45">
        <v>0.1</v>
      </c>
      <c r="R4" s="45">
        <v>0.1</v>
      </c>
      <c r="S4" s="45">
        <v>9.1999999999999998E-2</v>
      </c>
      <c r="T4" s="63">
        <v>0.1</v>
      </c>
    </row>
    <row r="5" spans="1:20" x14ac:dyDescent="0.25">
      <c r="A5" s="62" t="s">
        <v>1660</v>
      </c>
      <c r="B5" s="46">
        <f t="shared" si="0"/>
        <v>9.425E-2</v>
      </c>
      <c r="C5" s="46">
        <f t="shared" si="1"/>
        <v>6.5750000000000003E-2</v>
      </c>
      <c r="D5" s="46">
        <f t="shared" ref="D5:D20" si="2">IFERROR(HLOOKUP(CONCATENATE(D$1,$A5),$C$45:$R$46,2,FALSE),(HLOOKUP(CONCATENATE($A5,D$1),$C$45:$R$46,2,FALSE)))</f>
        <v>8.3750000000000005E-2</v>
      </c>
      <c r="E5" s="44">
        <v>0</v>
      </c>
      <c r="F5" s="45">
        <f t="array" ref="F5:T5">TRANSPOSE(E6:E20)</f>
        <v>7.3249999999999996E-2</v>
      </c>
      <c r="G5" s="45">
        <v>8.199999999999999E-2</v>
      </c>
      <c r="H5" s="45">
        <v>8.7539999999999993E-2</v>
      </c>
      <c r="I5" s="45">
        <v>0.1045</v>
      </c>
      <c r="J5" s="45">
        <v>0.12609999999999999</v>
      </c>
      <c r="K5" s="45">
        <v>7.85E-2</v>
      </c>
      <c r="L5" s="45">
        <v>8.1250000000000003E-2</v>
      </c>
      <c r="M5" s="45">
        <v>0.1</v>
      </c>
      <c r="N5" s="45">
        <v>0.1905</v>
      </c>
      <c r="O5" s="45">
        <v>7.1300000000000002E-2</v>
      </c>
      <c r="P5" s="45">
        <v>0.1434</v>
      </c>
      <c r="Q5" s="45">
        <v>0.1</v>
      </c>
      <c r="R5" s="45">
        <v>8.3499999999999991E-2</v>
      </c>
      <c r="S5" s="45">
        <v>9.06E-2</v>
      </c>
      <c r="T5" s="63">
        <v>0.1</v>
      </c>
    </row>
    <row r="6" spans="1:20" x14ac:dyDescent="0.25">
      <c r="A6" s="62" t="s">
        <v>1661</v>
      </c>
      <c r="B6" s="46">
        <f t="shared" si="0"/>
        <v>0.11237999999999999</v>
      </c>
      <c r="C6" s="46">
        <f>IFERROR(HLOOKUP(CONCATENATE(C$1,$A6),$C$34:$S$35,2,FALSE),(HLOOKUP(CONCATENATE($A6,C$1),$C$34:$S$35,2,FALSE)))</f>
        <v>8.4749999999999992E-2</v>
      </c>
      <c r="D6" s="46">
        <f t="shared" si="2"/>
        <v>9.4499999999999987E-2</v>
      </c>
      <c r="E6" s="46">
        <f t="shared" ref="E6:E20" si="3">IFERROR(HLOOKUP(CONCATENATE(E$1,$A6),$C$57:$T$58,2,FALSE),10%)</f>
        <v>7.3249999999999996E-2</v>
      </c>
      <c r="F6" s="44">
        <v>0</v>
      </c>
      <c r="G6" s="45">
        <f t="array" ref="G6:T6">TRANSPOSE(F7:F20)</f>
        <v>0.10025000000000001</v>
      </c>
      <c r="H6" s="45">
        <v>0.10550000000000001</v>
      </c>
      <c r="I6" s="45">
        <v>0.1225</v>
      </c>
      <c r="J6" s="45">
        <v>0.11630000000000001</v>
      </c>
      <c r="K6" s="45">
        <v>8.3750000000000005E-2</v>
      </c>
      <c r="L6" s="45">
        <v>8.3750000000000005E-2</v>
      </c>
      <c r="M6" s="45">
        <v>0.1</v>
      </c>
      <c r="N6" s="45">
        <v>0.1</v>
      </c>
      <c r="O6" s="45">
        <v>8.9900000000000008E-2</v>
      </c>
      <c r="P6" s="45">
        <v>0.1</v>
      </c>
      <c r="Q6" s="45">
        <v>0.1</v>
      </c>
      <c r="R6" s="45">
        <v>0.1</v>
      </c>
      <c r="S6" s="45">
        <v>0.1177</v>
      </c>
      <c r="T6" s="63">
        <v>0.1</v>
      </c>
    </row>
    <row r="7" spans="1:20" x14ac:dyDescent="0.25">
      <c r="A7" s="62" t="s">
        <v>1662</v>
      </c>
      <c r="B7" s="46">
        <f t="shared" si="0"/>
        <v>6.3900000000000012E-2</v>
      </c>
      <c r="C7" s="46">
        <f t="shared" ref="C7:C20" si="4">IFERROR(HLOOKUP(CONCATENATE(C$1,$A7),$C$34:$S$35,2,FALSE),(HLOOKUP(CONCATENATE($A7,C$1),$C$34:$S$35,2,FALSE)))</f>
        <v>5.16E-2</v>
      </c>
      <c r="D7" s="46">
        <f t="shared" si="2"/>
        <v>7.4249999999999997E-2</v>
      </c>
      <c r="E7" s="46">
        <f t="shared" si="3"/>
        <v>8.199999999999999E-2</v>
      </c>
      <c r="F7" s="46">
        <f t="shared" ref="F7:F20" si="5">IFERROR(HLOOKUP(CONCATENATE(F$1,$A7),$C$68:$P$69,2,FALSE),10%)</f>
        <v>0.10025000000000001</v>
      </c>
      <c r="G7" s="44">
        <v>0</v>
      </c>
      <c r="H7" s="45">
        <f t="array" ref="H7:T7">TRANSPOSE(G8:G20)</f>
        <v>7.0699999999999999E-2</v>
      </c>
      <c r="I7" s="45">
        <v>6.3299999999999995E-2</v>
      </c>
      <c r="J7" s="45">
        <v>0.13949999999999999</v>
      </c>
      <c r="K7" s="45">
        <v>7.2750000000000009E-2</v>
      </c>
      <c r="L7" s="45">
        <v>9.1999999999999998E-2</v>
      </c>
      <c r="M7" s="45">
        <v>0.1</v>
      </c>
      <c r="N7" s="45">
        <v>0.1</v>
      </c>
      <c r="O7" s="45">
        <v>5.5500000000000001E-2</v>
      </c>
      <c r="P7" s="45">
        <v>0.17249999999999999</v>
      </c>
      <c r="Q7" s="45">
        <v>0.1</v>
      </c>
      <c r="R7" s="45">
        <v>7.9500000000000001E-2</v>
      </c>
      <c r="S7" s="45">
        <v>8.8000000000000009E-2</v>
      </c>
      <c r="T7" s="63">
        <v>0.1</v>
      </c>
    </row>
    <row r="8" spans="1:20" x14ac:dyDescent="0.25">
      <c r="A8" s="62" t="s">
        <v>1663</v>
      </c>
      <c r="B8" s="46">
        <f t="shared" si="0"/>
        <v>4.7249999999999993E-2</v>
      </c>
      <c r="C8" s="46">
        <f t="shared" si="4"/>
        <v>7.0999999999999994E-2</v>
      </c>
      <c r="D8" s="46">
        <f t="shared" si="2"/>
        <v>6.5474999999999992E-2</v>
      </c>
      <c r="E8" s="46">
        <f t="shared" si="3"/>
        <v>8.7539999999999993E-2</v>
      </c>
      <c r="F8" s="46">
        <f t="shared" si="5"/>
        <v>0.10550000000000001</v>
      </c>
      <c r="G8" s="46">
        <f t="shared" ref="G8:G20" si="6">IFERROR(HLOOKUP(CONCATENATE(G$1,$A8),$C$79:$T$80,2,FALSE),10%)</f>
        <v>7.0699999999999999E-2</v>
      </c>
      <c r="H8" s="44">
        <v>0</v>
      </c>
      <c r="I8" s="45">
        <f t="array" ref="I8:T8">TRANSPOSE(H9:H20)</f>
        <v>5.2910000000000006E-2</v>
      </c>
      <c r="J8" s="45">
        <v>0.13220000000000001</v>
      </c>
      <c r="K8" s="45">
        <v>7.1300000000000002E-2</v>
      </c>
      <c r="L8" s="45">
        <v>8.9800000000000005E-2</v>
      </c>
      <c r="M8" s="45">
        <v>0.1</v>
      </c>
      <c r="N8" s="45">
        <v>0.1812</v>
      </c>
      <c r="O8" s="45">
        <v>5.04E-2</v>
      </c>
      <c r="P8" s="45">
        <v>0.14380000000000001</v>
      </c>
      <c r="Q8" s="45">
        <v>0.1</v>
      </c>
      <c r="R8" s="45">
        <v>0.1</v>
      </c>
      <c r="S8" s="45">
        <v>0.1</v>
      </c>
      <c r="T8" s="63">
        <v>0.1</v>
      </c>
    </row>
    <row r="9" spans="1:20" x14ac:dyDescent="0.25">
      <c r="A9" s="62" t="s">
        <v>1664</v>
      </c>
      <c r="B9" s="46">
        <f t="shared" si="0"/>
        <v>6.9500000000000006E-2</v>
      </c>
      <c r="C9" s="46">
        <f t="shared" si="4"/>
        <v>7.0879999999999999E-2</v>
      </c>
      <c r="D9" s="46">
        <f t="shared" si="2"/>
        <v>8.649999999999998E-2</v>
      </c>
      <c r="E9" s="46">
        <f t="shared" si="3"/>
        <v>0.1045</v>
      </c>
      <c r="F9" s="46">
        <f t="shared" si="5"/>
        <v>0.1225</v>
      </c>
      <c r="G9" s="46">
        <f t="shared" si="6"/>
        <v>6.3299999999999995E-2</v>
      </c>
      <c r="H9" s="46">
        <f t="shared" ref="H9:H20" si="7">IFERROR(HLOOKUP(CONCATENATE(H$1,$A9),$C$90:$T$91,2,FALSE),10%)</f>
        <v>5.2910000000000006E-2</v>
      </c>
      <c r="I9" s="44">
        <v>0</v>
      </c>
      <c r="J9" s="45">
        <f t="array" ref="J9:T9">TRANSPOSE(I10:I20)</f>
        <v>0.17280000000000001</v>
      </c>
      <c r="K9" s="45">
        <v>8.8000000000000009E-2</v>
      </c>
      <c r="L9" s="45">
        <v>0.10199999999999999</v>
      </c>
      <c r="M9" s="45">
        <v>0.1</v>
      </c>
      <c r="N9" s="45">
        <v>0.217</v>
      </c>
      <c r="O9" s="45">
        <v>7.1999999999999995E-2</v>
      </c>
      <c r="P9" s="45">
        <v>0.18254000000000001</v>
      </c>
      <c r="Q9" s="45">
        <v>0.1</v>
      </c>
      <c r="R9" s="45">
        <v>0.1041</v>
      </c>
      <c r="S9" s="45">
        <v>0.10550000000000001</v>
      </c>
      <c r="T9" s="63">
        <v>0.1</v>
      </c>
    </row>
    <row r="10" spans="1:20" x14ac:dyDescent="0.25">
      <c r="A10" s="62" t="s">
        <v>1665</v>
      </c>
      <c r="B10" s="46">
        <f t="shared" si="0"/>
        <v>0.13550000000000001</v>
      </c>
      <c r="C10" s="46">
        <f t="shared" si="4"/>
        <v>0.13</v>
      </c>
      <c r="D10" s="46">
        <f t="shared" si="2"/>
        <v>0.129</v>
      </c>
      <c r="E10" s="46">
        <f t="shared" si="3"/>
        <v>0.12609999999999999</v>
      </c>
      <c r="F10" s="46">
        <f t="shared" si="5"/>
        <v>0.11630000000000001</v>
      </c>
      <c r="G10" s="46">
        <f t="shared" si="6"/>
        <v>0.13949999999999999</v>
      </c>
      <c r="H10" s="46">
        <f t="shared" si="7"/>
        <v>0.13220000000000001</v>
      </c>
      <c r="I10" s="46">
        <f t="shared" ref="I10:I20" si="8">IFERROR(HLOOKUP(CONCATENATE(I$1,$A10),$C$101:$T$102,2,FALSE),10%)</f>
        <v>0.17280000000000001</v>
      </c>
      <c r="J10" s="44">
        <v>0</v>
      </c>
      <c r="K10" s="45">
        <f t="array" ref="K10:T10">TRANSPOSE(J11:J20)</f>
        <v>0.10640000000000001</v>
      </c>
      <c r="L10" s="45">
        <v>0.11710000000000001</v>
      </c>
      <c r="M10" s="45">
        <v>0.1</v>
      </c>
      <c r="N10" s="45">
        <v>0.1971</v>
      </c>
      <c r="O10" s="45">
        <v>0.1148</v>
      </c>
      <c r="P10" s="45">
        <v>0.1</v>
      </c>
      <c r="Q10" s="45">
        <v>0.1</v>
      </c>
      <c r="R10" s="45">
        <v>0.1</v>
      </c>
      <c r="S10" s="45">
        <v>0.1</v>
      </c>
      <c r="T10" s="63">
        <v>0.1</v>
      </c>
    </row>
    <row r="11" spans="1:20" x14ac:dyDescent="0.25">
      <c r="A11" s="62" t="s">
        <v>1666</v>
      </c>
      <c r="B11" s="46">
        <f t="shared" si="0"/>
        <v>6.6750000000000004E-2</v>
      </c>
      <c r="C11" s="46">
        <f t="shared" si="4"/>
        <v>6.3750000000000001E-2</v>
      </c>
      <c r="D11" s="46">
        <f t="shared" si="2"/>
        <v>7.5749999999999998E-2</v>
      </c>
      <c r="E11" s="46">
        <f t="shared" si="3"/>
        <v>7.85E-2</v>
      </c>
      <c r="F11" s="46">
        <f t="shared" si="5"/>
        <v>8.3750000000000005E-2</v>
      </c>
      <c r="G11" s="46">
        <f t="shared" si="6"/>
        <v>7.2750000000000009E-2</v>
      </c>
      <c r="H11" s="46">
        <f t="shared" si="7"/>
        <v>7.1300000000000002E-2</v>
      </c>
      <c r="I11" s="46">
        <f t="shared" si="8"/>
        <v>8.8000000000000009E-2</v>
      </c>
      <c r="J11" s="46">
        <f t="shared" ref="J11:J20" si="9">IFERROR(HLOOKUP(CONCATENATE(J$1,$A11),$C$112:$T$113,2,FALSE),10%)</f>
        <v>0.10640000000000001</v>
      </c>
      <c r="K11" s="44">
        <v>0</v>
      </c>
      <c r="L11" s="45">
        <f t="array" ref="L11:T11">TRANSPOSE(K12:K20)</f>
        <v>7.1500000000000008E-2</v>
      </c>
      <c r="M11" s="45">
        <v>0.1</v>
      </c>
      <c r="N11" s="45">
        <v>0.17960000000000001</v>
      </c>
      <c r="O11" s="45">
        <v>5.2499999999999998E-2</v>
      </c>
      <c r="P11" s="45">
        <v>0.12269999999999999</v>
      </c>
      <c r="Q11" s="45">
        <v>0.1</v>
      </c>
      <c r="R11" s="45">
        <v>8.6899999999999991E-2</v>
      </c>
      <c r="S11" s="45">
        <v>9.5500000000000002E-2</v>
      </c>
      <c r="T11" s="63">
        <v>0.1</v>
      </c>
    </row>
    <row r="12" spans="1:20" x14ac:dyDescent="0.25">
      <c r="A12" s="62" t="s">
        <v>1667</v>
      </c>
      <c r="B12" s="46">
        <f t="shared" si="0"/>
        <v>9.6000000000000016E-2</v>
      </c>
      <c r="C12" s="46">
        <f t="shared" si="4"/>
        <v>7.6750000000000013E-2</v>
      </c>
      <c r="D12" s="46">
        <f t="shared" si="2"/>
        <v>8.6000000000000021E-2</v>
      </c>
      <c r="E12" s="46">
        <f t="shared" si="3"/>
        <v>8.1250000000000003E-2</v>
      </c>
      <c r="F12" s="46">
        <f t="shared" si="5"/>
        <v>8.3750000000000005E-2</v>
      </c>
      <c r="G12" s="46">
        <f t="shared" si="6"/>
        <v>9.1999999999999998E-2</v>
      </c>
      <c r="H12" s="46">
        <f t="shared" si="7"/>
        <v>8.9800000000000005E-2</v>
      </c>
      <c r="I12" s="46">
        <f t="shared" si="8"/>
        <v>0.10199999999999999</v>
      </c>
      <c r="J12" s="46">
        <f t="shared" si="9"/>
        <v>0.11710000000000001</v>
      </c>
      <c r="K12" s="46">
        <f t="shared" ref="K12:K20" si="10">IFERROR(HLOOKUP(CONCATENATE(K$1,$A12),$C$123:$T$124,2,FALSE),10%)</f>
        <v>7.1500000000000008E-2</v>
      </c>
      <c r="L12" s="44">
        <v>0</v>
      </c>
      <c r="M12" s="45">
        <f t="array" ref="M12:T12">TRANSPOSE(L13:L20)</f>
        <v>0.1</v>
      </c>
      <c r="N12" s="45">
        <v>0.18640000000000001</v>
      </c>
      <c r="O12" s="45">
        <v>0.1</v>
      </c>
      <c r="P12" s="45">
        <v>0.1353</v>
      </c>
      <c r="Q12" s="45">
        <v>0.1</v>
      </c>
      <c r="R12" s="45">
        <v>8.7400000000000005E-2</v>
      </c>
      <c r="S12" s="45">
        <v>9.7599999999999992E-2</v>
      </c>
      <c r="T12" s="63">
        <v>0.1</v>
      </c>
    </row>
    <row r="13" spans="1:20" x14ac:dyDescent="0.25">
      <c r="A13" s="62" t="s">
        <v>1668</v>
      </c>
      <c r="B13" s="46">
        <f t="shared" si="0"/>
        <v>0.1</v>
      </c>
      <c r="C13" s="46">
        <f t="shared" si="4"/>
        <v>6.3380000000000006E-2</v>
      </c>
      <c r="D13" s="46">
        <f t="shared" si="2"/>
        <v>0.1</v>
      </c>
      <c r="E13" s="46">
        <f t="shared" si="3"/>
        <v>0.1</v>
      </c>
      <c r="F13" s="46">
        <f t="shared" si="5"/>
        <v>0.1</v>
      </c>
      <c r="G13" s="46">
        <f t="shared" si="6"/>
        <v>0.1</v>
      </c>
      <c r="H13" s="46">
        <f t="shared" si="7"/>
        <v>0.1</v>
      </c>
      <c r="I13" s="46">
        <f t="shared" si="8"/>
        <v>0.1</v>
      </c>
      <c r="J13" s="46">
        <f t="shared" si="9"/>
        <v>0.1</v>
      </c>
      <c r="K13" s="46">
        <f t="shared" si="10"/>
        <v>0.1</v>
      </c>
      <c r="L13" s="46">
        <f t="shared" ref="L13:L20" si="11">IFERROR(HLOOKUP(CONCATENATE(L$1,$A13),$D$134:$T$135,2,FALSE),10%)</f>
        <v>0.1</v>
      </c>
      <c r="M13" s="44">
        <v>0</v>
      </c>
      <c r="N13" s="45">
        <f t="array" ref="N13:T13">TRANSPOSE(M14:M20)</f>
        <v>0.1</v>
      </c>
      <c r="O13" s="45">
        <v>0.1</v>
      </c>
      <c r="P13" s="45">
        <v>0.1</v>
      </c>
      <c r="Q13" s="45">
        <v>0.1</v>
      </c>
      <c r="R13" s="45">
        <v>0.1</v>
      </c>
      <c r="S13" s="45">
        <v>0.1</v>
      </c>
      <c r="T13" s="63">
        <v>0.1</v>
      </c>
    </row>
    <row r="14" spans="1:20" x14ac:dyDescent="0.25">
      <c r="A14" s="62" t="s">
        <v>1669</v>
      </c>
      <c r="B14" s="46">
        <f t="shared" si="0"/>
        <v>0.17725000000000002</v>
      </c>
      <c r="C14" s="46">
        <f t="shared" si="4"/>
        <v>0.17675000000000002</v>
      </c>
      <c r="D14" s="46">
        <f t="shared" si="2"/>
        <v>0.1905</v>
      </c>
      <c r="E14" s="46">
        <f t="shared" si="3"/>
        <v>0.1905</v>
      </c>
      <c r="F14" s="46">
        <f t="shared" si="5"/>
        <v>0.1</v>
      </c>
      <c r="G14" s="46">
        <f t="shared" si="6"/>
        <v>0.1</v>
      </c>
      <c r="H14" s="46">
        <f t="shared" si="7"/>
        <v>0.1812</v>
      </c>
      <c r="I14" s="46">
        <f t="shared" si="8"/>
        <v>0.217</v>
      </c>
      <c r="J14" s="46">
        <f t="shared" si="9"/>
        <v>0.1971</v>
      </c>
      <c r="K14" s="46">
        <f t="shared" si="10"/>
        <v>0.17960000000000001</v>
      </c>
      <c r="L14" s="46">
        <f t="shared" si="11"/>
        <v>0.18640000000000001</v>
      </c>
      <c r="M14" s="46">
        <f t="shared" ref="M14:M20" si="12">IFERROR(HLOOKUP(CONCATENATE(M$1,$A14),$C$145:$T$146,2,FALSE),10%)</f>
        <v>0.1</v>
      </c>
      <c r="N14" s="44">
        <v>0</v>
      </c>
      <c r="O14" s="45">
        <f t="array" ref="O14:T14">TRANSPOSE(N15:N20)</f>
        <v>0.17530000000000001</v>
      </c>
      <c r="P14" s="45">
        <v>0.20370000000000002</v>
      </c>
      <c r="Q14" s="45">
        <v>0.1</v>
      </c>
      <c r="R14" s="45">
        <v>0.14580000000000001</v>
      </c>
      <c r="S14" s="45">
        <v>0.20050000000000001</v>
      </c>
      <c r="T14" s="63">
        <v>0.1</v>
      </c>
    </row>
    <row r="15" spans="1:20" x14ac:dyDescent="0.25">
      <c r="A15" s="62" t="s">
        <v>1670</v>
      </c>
      <c r="B15" s="46">
        <f t="shared" si="0"/>
        <v>5.0999999999999997E-2</v>
      </c>
      <c r="C15" s="46">
        <f t="shared" si="4"/>
        <v>5.1750000000000004E-2</v>
      </c>
      <c r="D15" s="46">
        <f t="shared" si="2"/>
        <v>6.9499999999999992E-2</v>
      </c>
      <c r="E15" s="46">
        <f t="shared" si="3"/>
        <v>7.1300000000000002E-2</v>
      </c>
      <c r="F15" s="46">
        <f t="shared" si="5"/>
        <v>8.9900000000000008E-2</v>
      </c>
      <c r="G15" s="46">
        <f t="shared" si="6"/>
        <v>5.5500000000000001E-2</v>
      </c>
      <c r="H15" s="46">
        <f t="shared" si="7"/>
        <v>5.04E-2</v>
      </c>
      <c r="I15" s="46">
        <f t="shared" si="8"/>
        <v>7.1999999999999995E-2</v>
      </c>
      <c r="J15" s="46">
        <f t="shared" si="9"/>
        <v>0.1148</v>
      </c>
      <c r="K15" s="46">
        <f t="shared" si="10"/>
        <v>5.2499999999999998E-2</v>
      </c>
      <c r="L15" s="46">
        <f t="shared" si="11"/>
        <v>0.1</v>
      </c>
      <c r="M15" s="46">
        <f t="shared" si="12"/>
        <v>0.1</v>
      </c>
      <c r="N15" s="46">
        <f t="shared" ref="N15:N20" si="13">IFERROR(HLOOKUP(CONCATENATE(N$1,$A15),$C$156:$T$157,2,FALSE),10%)</f>
        <v>0.17530000000000001</v>
      </c>
      <c r="O15" s="44">
        <v>0</v>
      </c>
      <c r="P15" s="45">
        <f t="array" ref="P15:T15">TRANSPOSE(O16:O20)</f>
        <v>0.1</v>
      </c>
      <c r="Q15" s="45">
        <v>0.1</v>
      </c>
      <c r="R15" s="45">
        <v>7.3840000000000003E-2</v>
      </c>
      <c r="S15" s="45">
        <v>0.1</v>
      </c>
      <c r="T15" s="63">
        <v>0.1</v>
      </c>
    </row>
    <row r="16" spans="1:20" x14ac:dyDescent="0.25">
      <c r="A16" s="62" t="s">
        <v>1671</v>
      </c>
      <c r="B16" s="46">
        <f t="shared" si="0"/>
        <v>0.14524999999999999</v>
      </c>
      <c r="C16" s="46">
        <f t="shared" si="4"/>
        <v>0.1</v>
      </c>
      <c r="D16" s="46">
        <f t="shared" si="2"/>
        <v>0.16</v>
      </c>
      <c r="E16" s="46">
        <f t="shared" si="3"/>
        <v>0.1434</v>
      </c>
      <c r="F16" s="46">
        <f t="shared" si="5"/>
        <v>0.1</v>
      </c>
      <c r="G16" s="46">
        <f t="shared" si="6"/>
        <v>0.17249999999999999</v>
      </c>
      <c r="H16" s="46">
        <f t="shared" si="7"/>
        <v>0.14380000000000001</v>
      </c>
      <c r="I16" s="46">
        <f t="shared" si="8"/>
        <v>0.18254000000000001</v>
      </c>
      <c r="J16" s="46">
        <f t="shared" si="9"/>
        <v>0.1</v>
      </c>
      <c r="K16" s="46">
        <f t="shared" si="10"/>
        <v>0.12269999999999999</v>
      </c>
      <c r="L16" s="46">
        <f t="shared" si="11"/>
        <v>0.1353</v>
      </c>
      <c r="M16" s="46">
        <f t="shared" si="12"/>
        <v>0.1</v>
      </c>
      <c r="N16" s="46">
        <f t="shared" si="13"/>
        <v>0.20370000000000002</v>
      </c>
      <c r="O16" s="46">
        <f>IFERROR(HLOOKUP(CONCATENATE(O$1,$A16),$C$167:$T$168,2,FALSE),10%)</f>
        <v>0.1</v>
      </c>
      <c r="P16" s="44">
        <v>0</v>
      </c>
      <c r="Q16" s="45">
        <f t="array" ref="Q16:T16">TRANSPOSE(P17:P20)</f>
        <v>0.1</v>
      </c>
      <c r="R16" s="45">
        <v>0.15576000000000001</v>
      </c>
      <c r="S16" s="45">
        <v>0.1</v>
      </c>
      <c r="T16" s="63">
        <v>0.1</v>
      </c>
    </row>
    <row r="17" spans="1:28" x14ac:dyDescent="0.25">
      <c r="A17" s="62" t="s">
        <v>1672</v>
      </c>
      <c r="B17" s="46">
        <f t="shared" si="0"/>
        <v>0.10913</v>
      </c>
      <c r="C17" s="46">
        <f t="shared" si="4"/>
        <v>0.1</v>
      </c>
      <c r="D17" s="46">
        <f t="shared" si="2"/>
        <v>0.1</v>
      </c>
      <c r="E17" s="46">
        <f t="shared" si="3"/>
        <v>0.1</v>
      </c>
      <c r="F17" s="46">
        <f t="shared" si="5"/>
        <v>0.1</v>
      </c>
      <c r="G17" s="46">
        <f t="shared" si="6"/>
        <v>0.1</v>
      </c>
      <c r="H17" s="46">
        <f t="shared" si="7"/>
        <v>0.1</v>
      </c>
      <c r="I17" s="46">
        <f t="shared" si="8"/>
        <v>0.1</v>
      </c>
      <c r="J17" s="46">
        <f t="shared" si="9"/>
        <v>0.1</v>
      </c>
      <c r="K17" s="46">
        <f t="shared" si="10"/>
        <v>0.1</v>
      </c>
      <c r="L17" s="46">
        <f t="shared" si="11"/>
        <v>0.1</v>
      </c>
      <c r="M17" s="46">
        <f t="shared" si="12"/>
        <v>0.1</v>
      </c>
      <c r="N17" s="46">
        <f t="shared" si="13"/>
        <v>0.1</v>
      </c>
      <c r="O17" s="46">
        <f>IFERROR(HLOOKUP(CONCATENATE(O$1,$A17),$C$167:$T$168,2,FALSE),10%)</f>
        <v>0.1</v>
      </c>
      <c r="P17" s="46">
        <f>IFERROR(HLOOKUP(CONCATENATE(P$1,$A17),$C$178:$T$179,2,FALSE),10%)</f>
        <v>0.1</v>
      </c>
      <c r="Q17" s="44">
        <v>0</v>
      </c>
      <c r="R17" s="45">
        <f t="array" ref="R17:T17">TRANSPOSE(Q18:Q20)</f>
        <v>0.1</v>
      </c>
      <c r="S17" s="45">
        <v>0.1</v>
      </c>
      <c r="T17" s="63">
        <v>0.1</v>
      </c>
    </row>
    <row r="18" spans="1:28" x14ac:dyDescent="0.25">
      <c r="A18" s="62" t="s">
        <v>1673</v>
      </c>
      <c r="B18" s="46">
        <f t="shared" si="0"/>
        <v>9.6880000000000008E-2</v>
      </c>
      <c r="C18" s="46">
        <f t="shared" si="4"/>
        <v>5.7750000000000003E-2</v>
      </c>
      <c r="D18" s="46">
        <f t="shared" si="2"/>
        <v>0.1</v>
      </c>
      <c r="E18" s="46">
        <f t="shared" si="3"/>
        <v>8.3499999999999991E-2</v>
      </c>
      <c r="F18" s="46">
        <f t="shared" si="5"/>
        <v>0.1</v>
      </c>
      <c r="G18" s="46">
        <f t="shared" si="6"/>
        <v>7.9500000000000001E-2</v>
      </c>
      <c r="H18" s="46">
        <f t="shared" si="7"/>
        <v>0.1</v>
      </c>
      <c r="I18" s="46">
        <f t="shared" si="8"/>
        <v>0.1041</v>
      </c>
      <c r="J18" s="46">
        <f t="shared" si="9"/>
        <v>0.1</v>
      </c>
      <c r="K18" s="46">
        <f t="shared" si="10"/>
        <v>8.6899999999999991E-2</v>
      </c>
      <c r="L18" s="46">
        <f t="shared" si="11"/>
        <v>8.7400000000000005E-2</v>
      </c>
      <c r="M18" s="46">
        <f t="shared" si="12"/>
        <v>0.1</v>
      </c>
      <c r="N18" s="46">
        <f t="shared" si="13"/>
        <v>0.14580000000000001</v>
      </c>
      <c r="O18" s="46">
        <f>IFERROR(HLOOKUP(CONCATENATE(O$1,$A18),$C$167:$T$168,2,FALSE),10%)</f>
        <v>7.3840000000000003E-2</v>
      </c>
      <c r="P18" s="46">
        <f>IFERROR(HLOOKUP(CONCATENATE(P$1,$A18),$C$178:$T$179,2,FALSE),10%)</f>
        <v>0.15576000000000001</v>
      </c>
      <c r="Q18" s="46">
        <f>IFERROR(HLOOKUP(CONCATENATE(Q$1,$A18),$C$189:$T$190,2,FALSE),10%)</f>
        <v>0.1</v>
      </c>
      <c r="R18" s="44">
        <v>0</v>
      </c>
      <c r="S18" s="45">
        <f t="array" ref="S18:T18">TRANSPOSE(R19:R20)</f>
        <v>6.7000000000000004E-2</v>
      </c>
      <c r="T18" s="63">
        <v>0.1</v>
      </c>
    </row>
    <row r="19" spans="1:28" x14ac:dyDescent="0.25">
      <c r="A19" s="62" t="s">
        <v>1674</v>
      </c>
      <c r="B19" s="46">
        <f t="shared" si="0"/>
        <v>0.10099999999999999</v>
      </c>
      <c r="C19" s="46">
        <f t="shared" si="4"/>
        <v>6.9250000000000006E-2</v>
      </c>
      <c r="D19" s="46">
        <f t="shared" si="2"/>
        <v>9.1999999999999998E-2</v>
      </c>
      <c r="E19" s="46">
        <f t="shared" si="3"/>
        <v>9.06E-2</v>
      </c>
      <c r="F19" s="46">
        <f t="shared" si="5"/>
        <v>0.1177</v>
      </c>
      <c r="G19" s="46">
        <f t="shared" si="6"/>
        <v>8.8000000000000009E-2</v>
      </c>
      <c r="H19" s="46">
        <f t="shared" si="7"/>
        <v>0.1</v>
      </c>
      <c r="I19" s="46">
        <f t="shared" si="8"/>
        <v>0.10550000000000001</v>
      </c>
      <c r="J19" s="46">
        <f t="shared" si="9"/>
        <v>0.1</v>
      </c>
      <c r="K19" s="46">
        <f t="shared" si="10"/>
        <v>9.5500000000000002E-2</v>
      </c>
      <c r="L19" s="46">
        <f t="shared" si="11"/>
        <v>9.7599999999999992E-2</v>
      </c>
      <c r="M19" s="46">
        <f t="shared" si="12"/>
        <v>0.1</v>
      </c>
      <c r="N19" s="46">
        <f t="shared" si="13"/>
        <v>0.20050000000000001</v>
      </c>
      <c r="O19" s="46">
        <f>IFERROR(HLOOKUP(CONCATENATE(O$1,$A19),$C$167:$T$168,2,FALSE),10%)</f>
        <v>0.1</v>
      </c>
      <c r="P19" s="46">
        <f>IFERROR(HLOOKUP(CONCATENATE(P$1,$A19),$C$178:$T$179,2,FALSE),10%)</f>
        <v>0.1</v>
      </c>
      <c r="Q19" s="46">
        <f>IFERROR(HLOOKUP(CONCATENATE(Q$1,$A19),$C$189:$T$190,2,FALSE),10%)</f>
        <v>0.1</v>
      </c>
      <c r="R19" s="46">
        <f>IFERROR(HLOOKUP(CONCATENATE(R$1,$A19),$C$200:$T$201,2,FALSE),10%)</f>
        <v>6.7000000000000004E-2</v>
      </c>
      <c r="S19" s="44">
        <v>0</v>
      </c>
      <c r="T19" s="63">
        <f>S20</f>
        <v>0.1</v>
      </c>
    </row>
    <row r="20" spans="1:28" ht="15.75" thickBot="1" x14ac:dyDescent="0.3">
      <c r="A20" s="64" t="s">
        <v>1675</v>
      </c>
      <c r="B20" s="65">
        <f t="shared" si="0"/>
        <v>0.1</v>
      </c>
      <c r="C20" s="65">
        <f t="shared" si="4"/>
        <v>0.1</v>
      </c>
      <c r="D20" s="65">
        <f t="shared" si="2"/>
        <v>0.1</v>
      </c>
      <c r="E20" s="65">
        <f t="shared" si="3"/>
        <v>0.1</v>
      </c>
      <c r="F20" s="65">
        <f t="shared" si="5"/>
        <v>0.1</v>
      </c>
      <c r="G20" s="65">
        <f t="shared" si="6"/>
        <v>0.1</v>
      </c>
      <c r="H20" s="65">
        <f t="shared" si="7"/>
        <v>0.1</v>
      </c>
      <c r="I20" s="65">
        <f t="shared" si="8"/>
        <v>0.1</v>
      </c>
      <c r="J20" s="65">
        <f t="shared" si="9"/>
        <v>0.1</v>
      </c>
      <c r="K20" s="65">
        <f t="shared" si="10"/>
        <v>0.1</v>
      </c>
      <c r="L20" s="65">
        <f t="shared" si="11"/>
        <v>0.1</v>
      </c>
      <c r="M20" s="65">
        <f t="shared" si="12"/>
        <v>0.1</v>
      </c>
      <c r="N20" s="65">
        <f t="shared" si="13"/>
        <v>0.1</v>
      </c>
      <c r="O20" s="65">
        <f>IFERROR(HLOOKUP(CONCATENATE(O$1,$A20),$C$167:$T$168,2,FALSE),10%)</f>
        <v>0.1</v>
      </c>
      <c r="P20" s="65">
        <f>IFERROR(HLOOKUP(CONCATENATE(P$1,$A20),$C$178:$T$179,2,FALSE),10%)</f>
        <v>0.1</v>
      </c>
      <c r="Q20" s="65">
        <f>IFERROR(HLOOKUP(CONCATENATE(Q$1,$A20),$C$189:$T$190,2,FALSE),10%)</f>
        <v>0.1</v>
      </c>
      <c r="R20" s="65">
        <f>IFERROR(HLOOKUP(CONCATENATE(R$1,$A20),$C$200:$T$201,2,FALSE),10%)</f>
        <v>0.1</v>
      </c>
      <c r="S20" s="65">
        <f>IFERROR(HLOOKUP(CONCATENATE(S$1,$A20),$C$211:$T$212,2,FALSE),10%)</f>
        <v>0.1</v>
      </c>
      <c r="T20" s="66">
        <v>0</v>
      </c>
    </row>
    <row r="21" spans="1:28" x14ac:dyDescent="0.25">
      <c r="A21" s="43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</row>
    <row r="22" spans="1:28" ht="15.75" thickBot="1" x14ac:dyDescent="0.3">
      <c r="A22" s="67"/>
      <c r="B22" s="68"/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</row>
    <row r="23" spans="1:28" x14ac:dyDescent="0.25">
      <c r="A23" s="69" t="s">
        <v>871</v>
      </c>
      <c r="B23" s="68"/>
      <c r="C23" s="70" t="s">
        <v>1711</v>
      </c>
      <c r="D23" s="69" t="s">
        <v>1712</v>
      </c>
      <c r="E23" s="69" t="s">
        <v>1713</v>
      </c>
      <c r="F23" s="69" t="s">
        <v>1714</v>
      </c>
      <c r="G23" s="69" t="s">
        <v>1715</v>
      </c>
      <c r="H23" s="69" t="s">
        <v>1716</v>
      </c>
      <c r="I23" s="69" t="s">
        <v>1717</v>
      </c>
      <c r="J23" s="69" t="s">
        <v>1718</v>
      </c>
      <c r="K23" s="69" t="s">
        <v>1719</v>
      </c>
      <c r="L23" s="69" t="s">
        <v>1720</v>
      </c>
      <c r="M23" s="69" t="s">
        <v>1721</v>
      </c>
      <c r="N23" s="69" t="s">
        <v>1722</v>
      </c>
      <c r="O23" s="69" t="s">
        <v>1723</v>
      </c>
      <c r="P23" s="70" t="s">
        <v>1724</v>
      </c>
      <c r="Q23" s="70" t="s">
        <v>1725</v>
      </c>
      <c r="R23" s="70" t="s">
        <v>1726</v>
      </c>
      <c r="S23" s="70" t="s">
        <v>1727</v>
      </c>
      <c r="T23" s="70" t="s">
        <v>1728</v>
      </c>
    </row>
    <row r="24" spans="1:28" x14ac:dyDescent="0.25">
      <c r="A24" s="68"/>
      <c r="B24" s="68"/>
      <c r="C24" s="45">
        <f t="shared" ref="C24:P24" si="14">IFERROR(AVERAGE(C28,C30)/100,10%)</f>
        <v>6.3500000000000001E-2</v>
      </c>
      <c r="D24" s="45">
        <f t="shared" si="14"/>
        <v>8.2250000000000018E-2</v>
      </c>
      <c r="E24" s="45">
        <f t="shared" si="14"/>
        <v>9.425E-2</v>
      </c>
      <c r="F24" s="45">
        <f t="shared" si="14"/>
        <v>0.11237999999999999</v>
      </c>
      <c r="G24" s="45">
        <f t="shared" si="14"/>
        <v>6.3900000000000012E-2</v>
      </c>
      <c r="H24" s="45">
        <f t="shared" si="14"/>
        <v>4.7249999999999993E-2</v>
      </c>
      <c r="I24" s="45">
        <f t="shared" si="14"/>
        <v>6.9500000000000006E-2</v>
      </c>
      <c r="J24" s="45">
        <f t="shared" si="14"/>
        <v>0.13550000000000001</v>
      </c>
      <c r="K24" s="45">
        <f t="shared" si="14"/>
        <v>6.6750000000000004E-2</v>
      </c>
      <c r="L24" s="45">
        <f t="shared" si="14"/>
        <v>9.6000000000000016E-2</v>
      </c>
      <c r="M24" s="45">
        <f t="shared" si="14"/>
        <v>0.1</v>
      </c>
      <c r="N24" s="45">
        <f t="shared" si="14"/>
        <v>0.17725000000000002</v>
      </c>
      <c r="O24" s="45">
        <f t="shared" si="14"/>
        <v>5.0999999999999997E-2</v>
      </c>
      <c r="P24" s="71">
        <f t="shared" si="14"/>
        <v>0.14524999999999999</v>
      </c>
      <c r="Q24" s="71">
        <f>IFERROR(AVERAGE(Q28,Q30)/100,10%)</f>
        <v>9.6880000000000008E-2</v>
      </c>
      <c r="R24" s="71">
        <f>IFERROR(AVERAGE(R28,R30)/100,10%)</f>
        <v>0.10099999999999999</v>
      </c>
      <c r="S24" s="71">
        <f>IFERROR(AVERAGE(S28,S30)/100,10%)</f>
        <v>0.1</v>
      </c>
      <c r="T24" s="45">
        <f>IFERROR(AVERAGE(T28)/100,10%)</f>
        <v>0.10913</v>
      </c>
    </row>
    <row r="25" spans="1:28" x14ac:dyDescent="0.25">
      <c r="A25" s="68"/>
      <c r="B25" s="68"/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AB25" s="47"/>
    </row>
    <row r="26" spans="1:28" x14ac:dyDescent="0.25">
      <c r="A26" s="68" t="e">
        <f ca="1">_xll.RHistory(T32,T27,"START:"&amp;Input!$B$3&amp;" NBROWS:1 INTERVAL:1D",,,T28)</f>
        <v>#NAME?</v>
      </c>
      <c r="B26" s="68"/>
      <c r="C26" s="43" t="s">
        <v>874</v>
      </c>
      <c r="D26" s="43" t="s">
        <v>1729</v>
      </c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8"/>
      <c r="Q26" s="68"/>
      <c r="R26" s="68"/>
      <c r="S26" s="68"/>
      <c r="T26" s="68"/>
    </row>
    <row r="27" spans="1:28" x14ac:dyDescent="0.25">
      <c r="A27" s="68" t="e">
        <f ca="1">_xll.RHistory(C32:S32,C26,"START:"&amp;Input!$B$3&amp;" NBROWS:1 INTERVAL:1D",,,C28)</f>
        <v>#NAME?</v>
      </c>
      <c r="B27" s="68"/>
      <c r="C27" s="67"/>
      <c r="D27" s="67"/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68"/>
      <c r="Q27" s="68"/>
      <c r="R27" s="68"/>
      <c r="S27" s="68"/>
      <c r="T27" s="72" t="s">
        <v>1730</v>
      </c>
    </row>
    <row r="28" spans="1:28" x14ac:dyDescent="0.25">
      <c r="A28" s="68" t="e">
        <f ca="1">_xll.RHistory(C32:S32,D26,"START:"&amp;Input!$B$3&amp;" NBROWS:1 INTERVAL:1D",,,C30)</f>
        <v>#NAME?</v>
      </c>
      <c r="B28" s="68"/>
      <c r="C28" s="135">
        <v>6.25</v>
      </c>
      <c r="D28" s="74">
        <v>7.7750000000000004</v>
      </c>
      <c r="E28" s="74">
        <v>8.9499999999999993</v>
      </c>
      <c r="F28" s="74">
        <v>10.813000000000001</v>
      </c>
      <c r="G28" s="74">
        <v>6.24</v>
      </c>
      <c r="H28" s="74">
        <v>4.6749999999999998</v>
      </c>
      <c r="I28" s="74">
        <v>6.7750000000000004</v>
      </c>
      <c r="J28" s="74">
        <v>13.05</v>
      </c>
      <c r="K28" s="74">
        <v>6.5</v>
      </c>
      <c r="L28" s="74">
        <v>9.4</v>
      </c>
      <c r="M28" s="74" t="s">
        <v>893</v>
      </c>
      <c r="N28" s="74">
        <v>17.3</v>
      </c>
      <c r="O28" s="74">
        <v>4.9249999999999998</v>
      </c>
      <c r="P28" s="68">
        <v>13.675000000000001</v>
      </c>
      <c r="Q28" s="68">
        <v>9.1880000000000006</v>
      </c>
      <c r="R28" s="68">
        <v>9.6</v>
      </c>
      <c r="S28" s="68" t="s">
        <v>893</v>
      </c>
      <c r="T28" s="72">
        <v>10.913</v>
      </c>
    </row>
    <row r="29" spans="1:28" x14ac:dyDescent="0.25">
      <c r="A29" s="68"/>
      <c r="B29" s="68"/>
      <c r="C29" s="68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8"/>
      <c r="Q29" s="68"/>
      <c r="R29" s="68"/>
      <c r="S29" s="68"/>
      <c r="T29" s="72"/>
    </row>
    <row r="30" spans="1:28" ht="15.75" thickBot="1" x14ac:dyDescent="0.3">
      <c r="A30" s="75"/>
      <c r="B30" s="68"/>
      <c r="C30" s="76">
        <v>6.45</v>
      </c>
      <c r="D30" s="76">
        <v>8.6750000000000007</v>
      </c>
      <c r="E30" s="76">
        <v>9.9</v>
      </c>
      <c r="F30" s="76">
        <v>11.663</v>
      </c>
      <c r="G30" s="76">
        <v>6.54</v>
      </c>
      <c r="H30" s="76">
        <v>4.7750000000000004</v>
      </c>
      <c r="I30" s="76">
        <v>7.125</v>
      </c>
      <c r="J30" s="76">
        <v>14.05</v>
      </c>
      <c r="K30" s="76">
        <v>6.85</v>
      </c>
      <c r="L30" s="76">
        <v>9.8000000000000007</v>
      </c>
      <c r="M30" s="76" t="s">
        <v>893</v>
      </c>
      <c r="N30" s="76">
        <v>18.149999999999999</v>
      </c>
      <c r="O30" s="76">
        <v>5.2750000000000004</v>
      </c>
      <c r="P30" s="75">
        <v>15.375</v>
      </c>
      <c r="Q30" s="75">
        <v>10.188000000000001</v>
      </c>
      <c r="R30" s="75">
        <v>10.6</v>
      </c>
      <c r="S30" s="75" t="s">
        <v>893</v>
      </c>
      <c r="T30" s="77">
        <f>T28</f>
        <v>10.913</v>
      </c>
    </row>
    <row r="31" spans="1:28" x14ac:dyDescent="0.25">
      <c r="A31" s="68"/>
      <c r="B31" s="68"/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68"/>
      <c r="Q31" s="68"/>
      <c r="R31" s="68"/>
      <c r="S31" s="68"/>
      <c r="T31" s="72"/>
    </row>
    <row r="32" spans="1:28" x14ac:dyDescent="0.25">
      <c r="A32" s="68"/>
      <c r="B32" s="68"/>
      <c r="C32" s="67" t="s">
        <v>1731</v>
      </c>
      <c r="D32" s="67" t="s">
        <v>1732</v>
      </c>
      <c r="E32" s="67" t="s">
        <v>1733</v>
      </c>
      <c r="F32" s="67" t="s">
        <v>1734</v>
      </c>
      <c r="G32" s="67" t="s">
        <v>1735</v>
      </c>
      <c r="H32" s="67" t="s">
        <v>1736</v>
      </c>
      <c r="I32" s="67" t="s">
        <v>1737</v>
      </c>
      <c r="J32" s="67" t="s">
        <v>1738</v>
      </c>
      <c r="K32" s="67" t="s">
        <v>1739</v>
      </c>
      <c r="L32" s="67" t="s">
        <v>1740</v>
      </c>
      <c r="M32" s="67" t="s">
        <v>1741</v>
      </c>
      <c r="N32" s="67" t="s">
        <v>1742</v>
      </c>
      <c r="O32" s="67" t="s">
        <v>1743</v>
      </c>
      <c r="P32" s="68" t="s">
        <v>1744</v>
      </c>
      <c r="Q32" s="68" t="s">
        <v>1745</v>
      </c>
      <c r="R32" s="68" t="s">
        <v>1746</v>
      </c>
      <c r="S32" s="68" t="s">
        <v>1747</v>
      </c>
      <c r="T32" s="68" t="s">
        <v>1748</v>
      </c>
    </row>
    <row r="33" spans="1:20" ht="15.75" thickBot="1" x14ac:dyDescent="0.3">
      <c r="A33" s="68"/>
      <c r="B33" s="68"/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68"/>
      <c r="Q33" s="68"/>
      <c r="R33" s="68"/>
      <c r="S33" s="68"/>
      <c r="T33" s="68"/>
    </row>
    <row r="34" spans="1:20" x14ac:dyDescent="0.25">
      <c r="A34" s="69" t="s">
        <v>870</v>
      </c>
      <c r="B34" s="68"/>
      <c r="C34" s="70" t="s">
        <v>894</v>
      </c>
      <c r="D34" s="69" t="s">
        <v>1749</v>
      </c>
      <c r="E34" s="69" t="s">
        <v>1750</v>
      </c>
      <c r="F34" s="69" t="s">
        <v>1751</v>
      </c>
      <c r="G34" s="69" t="s">
        <v>1752</v>
      </c>
      <c r="H34" s="69" t="s">
        <v>1753</v>
      </c>
      <c r="I34" s="69" t="s">
        <v>1754</v>
      </c>
      <c r="J34" s="69" t="s">
        <v>1755</v>
      </c>
      <c r="K34" s="69" t="s">
        <v>1756</v>
      </c>
      <c r="L34" s="69" t="s">
        <v>1757</v>
      </c>
      <c r="M34" s="69" t="s">
        <v>1758</v>
      </c>
      <c r="N34" s="69" t="s">
        <v>1759</v>
      </c>
      <c r="O34" s="70" t="s">
        <v>1760</v>
      </c>
      <c r="P34" s="70" t="s">
        <v>1761</v>
      </c>
      <c r="Q34" s="70" t="s">
        <v>1762</v>
      </c>
      <c r="R34" s="70" t="s">
        <v>1763</v>
      </c>
      <c r="S34" s="69" t="s">
        <v>1764</v>
      </c>
      <c r="T34" s="68"/>
    </row>
    <row r="35" spans="1:20" x14ac:dyDescent="0.25">
      <c r="A35" s="68"/>
      <c r="B35" s="68"/>
      <c r="C35" s="45">
        <f t="shared" ref="C35:R35" si="15">IFERROR(AVERAGE(C39,C41)/100,10%)</f>
        <v>6.9749999999999993E-2</v>
      </c>
      <c r="D35" s="45">
        <f t="shared" si="15"/>
        <v>6.5750000000000003E-2</v>
      </c>
      <c r="E35" s="45">
        <f t="shared" si="15"/>
        <v>8.4749999999999992E-2</v>
      </c>
      <c r="F35" s="45">
        <f t="shared" si="15"/>
        <v>5.16E-2</v>
      </c>
      <c r="G35" s="45">
        <f t="shared" si="15"/>
        <v>7.0999999999999994E-2</v>
      </c>
      <c r="H35" s="45">
        <f t="shared" si="15"/>
        <v>7.0879999999999999E-2</v>
      </c>
      <c r="I35" s="45">
        <f t="shared" si="15"/>
        <v>0.13</v>
      </c>
      <c r="J35" s="45">
        <f t="shared" si="15"/>
        <v>6.3750000000000001E-2</v>
      </c>
      <c r="K35" s="45">
        <f t="shared" si="15"/>
        <v>7.6750000000000013E-2</v>
      </c>
      <c r="L35" s="45">
        <f t="shared" si="15"/>
        <v>0.17675000000000002</v>
      </c>
      <c r="M35" s="45">
        <f t="shared" si="15"/>
        <v>5.1750000000000004E-2</v>
      </c>
      <c r="N35" s="45">
        <f t="shared" si="15"/>
        <v>0.1</v>
      </c>
      <c r="O35" s="71">
        <f t="shared" si="15"/>
        <v>0.1</v>
      </c>
      <c r="P35" s="71">
        <f t="shared" si="15"/>
        <v>5.7750000000000003E-2</v>
      </c>
      <c r="Q35" s="71">
        <f t="shared" si="15"/>
        <v>6.9250000000000006E-2</v>
      </c>
      <c r="R35" s="71">
        <f t="shared" si="15"/>
        <v>0.1</v>
      </c>
      <c r="S35" s="45">
        <f>IFERROR(AVERAGE(S39)/100,10%)</f>
        <v>6.3380000000000006E-2</v>
      </c>
      <c r="T35" s="68"/>
    </row>
    <row r="36" spans="1:20" x14ac:dyDescent="0.25">
      <c r="A36" s="68" t="e">
        <f ca="1">_xll.RHistory(S42,S37,"START:"&amp;Input!$B$3&amp;" NBROWS:1 INTERVAL:1D",,,S39)</f>
        <v>#NAME?</v>
      </c>
      <c r="B36" s="68"/>
      <c r="C36" s="68"/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</row>
    <row r="37" spans="1:20" x14ac:dyDescent="0.25">
      <c r="A37" s="68" t="e">
        <f ca="1">_xll.RHistory(C42:R42,C37,"START:"&amp;Input!$B$3&amp;" NBROWS:1 INTERVAL:1D",,,C39)</f>
        <v>#NAME?</v>
      </c>
      <c r="B37" s="68"/>
      <c r="C37" s="43" t="s">
        <v>874</v>
      </c>
      <c r="D37" s="43" t="s">
        <v>1729</v>
      </c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8"/>
      <c r="P37" s="68"/>
      <c r="Q37" s="68"/>
      <c r="R37" s="68"/>
      <c r="S37" s="43" t="s">
        <v>1730</v>
      </c>
      <c r="T37" s="68"/>
    </row>
    <row r="38" spans="1:20" x14ac:dyDescent="0.25">
      <c r="A38" s="68" t="e">
        <f ca="1">_xll.RHistory(C42:R42,D37,"START:"&amp;Input!$B$3&amp;" NBROWS:1 INTERVAL:1D",,,C41)</f>
        <v>#NAME?</v>
      </c>
      <c r="B38" s="68"/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8"/>
      <c r="P38" s="68"/>
      <c r="Q38" s="68"/>
      <c r="R38" s="68"/>
      <c r="S38" s="67" t="s">
        <v>1765</v>
      </c>
      <c r="T38" s="68"/>
    </row>
    <row r="39" spans="1:20" x14ac:dyDescent="0.25">
      <c r="A39" s="68"/>
      <c r="B39" s="68"/>
      <c r="C39" s="78">
        <v>6.625</v>
      </c>
      <c r="D39" s="79">
        <v>6.2750000000000004</v>
      </c>
      <c r="E39" s="79">
        <v>8.1</v>
      </c>
      <c r="F39" s="79">
        <v>5.01</v>
      </c>
      <c r="G39" s="79">
        <v>5.05</v>
      </c>
      <c r="H39" s="79">
        <v>6.8380000000000001</v>
      </c>
      <c r="I39" s="79">
        <v>12.225</v>
      </c>
      <c r="J39" s="79">
        <v>6.1</v>
      </c>
      <c r="K39" s="79">
        <v>7.4</v>
      </c>
      <c r="L39" s="79">
        <v>17.175000000000001</v>
      </c>
      <c r="M39" s="79">
        <v>4.9000000000000004</v>
      </c>
      <c r="N39" s="79" t="e">
        <v>#N/A</v>
      </c>
      <c r="O39" s="80" t="s">
        <v>893</v>
      </c>
      <c r="P39" s="80">
        <v>5.4749999999999996</v>
      </c>
      <c r="Q39" s="80">
        <v>6.5750000000000002</v>
      </c>
      <c r="R39" s="80" t="s">
        <v>893</v>
      </c>
      <c r="S39" s="79">
        <v>6.3380000000000001</v>
      </c>
      <c r="T39" s="68"/>
    </row>
    <row r="40" spans="1:20" x14ac:dyDescent="0.25">
      <c r="A40" s="68"/>
      <c r="B40" s="68"/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68"/>
    </row>
    <row r="41" spans="1:20" ht="15.75" thickBot="1" x14ac:dyDescent="0.3">
      <c r="A41" s="75"/>
      <c r="B41" s="68"/>
      <c r="C41" s="81">
        <v>7.3250000000000002</v>
      </c>
      <c r="D41" s="81">
        <v>6.875</v>
      </c>
      <c r="E41" s="81">
        <v>8.85</v>
      </c>
      <c r="F41" s="81">
        <v>5.31</v>
      </c>
      <c r="G41" s="81">
        <v>9.15</v>
      </c>
      <c r="H41" s="81">
        <v>7.3380000000000001</v>
      </c>
      <c r="I41" s="81">
        <v>13.775</v>
      </c>
      <c r="J41" s="81">
        <v>6.65</v>
      </c>
      <c r="K41" s="81">
        <v>7.95</v>
      </c>
      <c r="L41" s="81">
        <v>18.175000000000001</v>
      </c>
      <c r="M41" s="81">
        <v>5.45</v>
      </c>
      <c r="N41" s="80" t="e">
        <v>#N/A</v>
      </c>
      <c r="O41" s="82" t="s">
        <v>893</v>
      </c>
      <c r="P41" s="82">
        <v>6.0750000000000002</v>
      </c>
      <c r="Q41" s="82">
        <v>7.2750000000000004</v>
      </c>
      <c r="R41" s="82" t="s">
        <v>893</v>
      </c>
      <c r="S41" s="81">
        <f>S39</f>
        <v>6.3380000000000001</v>
      </c>
      <c r="T41" s="68"/>
    </row>
    <row r="42" spans="1:20" x14ac:dyDescent="0.25">
      <c r="A42" s="68"/>
      <c r="B42" s="68"/>
      <c r="C42" s="74" t="s">
        <v>1766</v>
      </c>
      <c r="D42" s="74" t="s">
        <v>1767</v>
      </c>
      <c r="E42" s="74" t="s">
        <v>1768</v>
      </c>
      <c r="F42" s="74" t="s">
        <v>1769</v>
      </c>
      <c r="G42" s="74" t="s">
        <v>1770</v>
      </c>
      <c r="H42" s="74" t="s">
        <v>1771</v>
      </c>
      <c r="I42" s="74" t="s">
        <v>1772</v>
      </c>
      <c r="J42" s="74" t="s">
        <v>1773</v>
      </c>
      <c r="K42" s="74" t="s">
        <v>1774</v>
      </c>
      <c r="L42" s="74" t="s">
        <v>1775</v>
      </c>
      <c r="M42" s="74" t="s">
        <v>1776</v>
      </c>
      <c r="N42" s="74" t="s">
        <v>1777</v>
      </c>
      <c r="O42" s="67" t="s">
        <v>1778</v>
      </c>
      <c r="P42" s="67" t="s">
        <v>1779</v>
      </c>
      <c r="Q42" s="67" t="s">
        <v>1780</v>
      </c>
      <c r="R42" s="67" t="s">
        <v>1781</v>
      </c>
      <c r="S42" s="67" t="s">
        <v>1765</v>
      </c>
      <c r="T42" s="68"/>
    </row>
    <row r="43" spans="1:20" x14ac:dyDescent="0.25">
      <c r="A43" s="68"/>
      <c r="B43" s="68"/>
      <c r="C43" s="74"/>
      <c r="D43" s="74"/>
      <c r="E43" s="74"/>
      <c r="F43" s="74"/>
      <c r="G43" s="74"/>
      <c r="H43" s="74"/>
      <c r="I43" s="74"/>
      <c r="J43" s="74"/>
      <c r="K43" s="74"/>
      <c r="L43" s="83"/>
      <c r="M43" s="74"/>
      <c r="N43" s="74"/>
      <c r="O43" s="74"/>
      <c r="P43" s="68"/>
      <c r="Q43" s="68"/>
      <c r="R43" s="68"/>
      <c r="S43" s="68"/>
      <c r="T43" s="68"/>
    </row>
    <row r="44" spans="1:20" ht="15.75" thickBot="1" x14ac:dyDescent="0.3">
      <c r="A44" s="68"/>
      <c r="B44" s="68"/>
      <c r="C44" s="74"/>
      <c r="D44" s="74"/>
      <c r="E44" s="74"/>
      <c r="F44" s="74"/>
      <c r="G44" s="74"/>
      <c r="H44" s="74"/>
      <c r="I44" s="74"/>
      <c r="J44" s="74"/>
      <c r="K44" s="74"/>
      <c r="L44" s="83"/>
      <c r="M44" s="74"/>
      <c r="N44" s="74"/>
      <c r="O44" s="74"/>
      <c r="P44" s="68"/>
      <c r="Q44" s="68"/>
      <c r="R44" s="68"/>
      <c r="S44" s="68"/>
      <c r="T44" s="68"/>
    </row>
    <row r="45" spans="1:20" x14ac:dyDescent="0.25">
      <c r="A45" s="84" t="str">
        <f>A4</f>
        <v>GBP</v>
      </c>
      <c r="B45" s="85"/>
      <c r="C45" s="69" t="s">
        <v>1782</v>
      </c>
      <c r="D45" s="69" t="s">
        <v>1783</v>
      </c>
      <c r="E45" s="69" t="s">
        <v>1784</v>
      </c>
      <c r="F45" s="69" t="s">
        <v>1785</v>
      </c>
      <c r="G45" s="69" t="s">
        <v>1786</v>
      </c>
      <c r="H45" s="69" t="s">
        <v>1787</v>
      </c>
      <c r="I45" s="69" t="s">
        <v>1788</v>
      </c>
      <c r="J45" s="69" t="s">
        <v>1789</v>
      </c>
      <c r="K45" s="69" t="s">
        <v>1790</v>
      </c>
      <c r="L45" s="69" t="s">
        <v>1791</v>
      </c>
      <c r="M45" s="69" t="s">
        <v>1792</v>
      </c>
      <c r="N45" s="69" t="s">
        <v>1793</v>
      </c>
      <c r="O45" s="69" t="s">
        <v>1794</v>
      </c>
      <c r="P45" s="69" t="s">
        <v>1795</v>
      </c>
      <c r="Q45" s="69" t="s">
        <v>1796</v>
      </c>
      <c r="R45" s="69" t="s">
        <v>1797</v>
      </c>
      <c r="S45" s="68"/>
      <c r="T45" s="68"/>
    </row>
    <row r="46" spans="1:20" x14ac:dyDescent="0.25">
      <c r="A46" s="68"/>
      <c r="B46" s="68"/>
      <c r="C46" s="45">
        <f t="shared" ref="C46:N46" si="16">IFERROR(AVERAGE(C50,C52)/100,10%)</f>
        <v>8.3750000000000005E-2</v>
      </c>
      <c r="D46" s="45">
        <f t="shared" si="16"/>
        <v>9.4499999999999987E-2</v>
      </c>
      <c r="E46" s="45">
        <f t="shared" si="16"/>
        <v>7.4249999999999997E-2</v>
      </c>
      <c r="F46" s="45">
        <f t="shared" si="16"/>
        <v>6.5474999999999992E-2</v>
      </c>
      <c r="G46" s="45">
        <f t="shared" si="16"/>
        <v>8.649999999999998E-2</v>
      </c>
      <c r="H46" s="45">
        <f t="shared" si="16"/>
        <v>7.5749999999999998E-2</v>
      </c>
      <c r="I46" s="45">
        <f t="shared" si="16"/>
        <v>8.6000000000000021E-2</v>
      </c>
      <c r="J46" s="45">
        <f t="shared" si="16"/>
        <v>0.1</v>
      </c>
      <c r="K46" s="45">
        <f t="shared" si="16"/>
        <v>6.9499999999999992E-2</v>
      </c>
      <c r="L46" s="45">
        <f t="shared" si="16"/>
        <v>0.1</v>
      </c>
      <c r="M46" s="45">
        <f t="shared" si="16"/>
        <v>0.1</v>
      </c>
      <c r="N46" s="45">
        <f t="shared" si="16"/>
        <v>0.1</v>
      </c>
      <c r="O46" s="45">
        <f t="shared" ref="O46:R46" si="17">IFERROR(AVERAGE(O50)/100,10%)</f>
        <v>0.1905</v>
      </c>
      <c r="P46" s="45">
        <f t="shared" si="17"/>
        <v>0.16</v>
      </c>
      <c r="Q46" s="45">
        <f t="shared" si="17"/>
        <v>9.1999999999999998E-2</v>
      </c>
      <c r="R46" s="45">
        <f t="shared" si="17"/>
        <v>0.129</v>
      </c>
      <c r="S46" s="68"/>
      <c r="T46" s="68"/>
    </row>
    <row r="47" spans="1:20" x14ac:dyDescent="0.25">
      <c r="A47" s="86" t="e">
        <f ca="1">_xll.RHistory(O54:R54,O48,"START:"&amp;Input!$B$3&amp;" NBROWS:1 INTERVAL:1D",,,O50)</f>
        <v>#NAME?</v>
      </c>
      <c r="B47" s="68"/>
      <c r="C47" s="68"/>
      <c r="D47" s="68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8"/>
    </row>
    <row r="48" spans="1:20" x14ac:dyDescent="0.25">
      <c r="A48" s="86" t="e">
        <f ca="1">_xll.RHistory(C54:N54,C48,"START:"&amp;Input!$B$3&amp;" NBROWS:1 INTERVAL:1D",,,C50)</f>
        <v>#NAME?</v>
      </c>
      <c r="B48" s="68"/>
      <c r="C48" s="43" t="s">
        <v>874</v>
      </c>
      <c r="D48" s="43" t="s">
        <v>1729</v>
      </c>
      <c r="E48" s="43"/>
      <c r="F48" s="43"/>
      <c r="G48" s="43"/>
      <c r="H48" s="43"/>
      <c r="I48" s="43"/>
      <c r="J48" s="43"/>
      <c r="K48" s="43"/>
      <c r="L48" s="43"/>
      <c r="M48" s="43"/>
      <c r="N48" s="67"/>
      <c r="O48" s="43" t="s">
        <v>1730</v>
      </c>
      <c r="P48" s="43"/>
      <c r="Q48" s="43"/>
      <c r="R48" s="43"/>
      <c r="S48" s="68"/>
      <c r="T48" s="68"/>
    </row>
    <row r="49" spans="1:20" x14ac:dyDescent="0.25">
      <c r="A49" s="86" t="e">
        <f ca="1">_xll.RHistory(C54:N54,D48,"START:"&amp;Input!$B$3&amp;" NBROWS:1 INTERVAL:1D",,,C52)</f>
        <v>#NAME?</v>
      </c>
      <c r="B49" s="68"/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7"/>
      <c r="O49" s="68"/>
      <c r="P49" s="68"/>
      <c r="Q49" s="68"/>
      <c r="R49" s="68"/>
      <c r="S49" s="68"/>
      <c r="T49" s="68"/>
    </row>
    <row r="50" spans="1:20" x14ac:dyDescent="0.25">
      <c r="A50" s="86"/>
      <c r="B50" s="68"/>
      <c r="C50" s="78">
        <v>7.625</v>
      </c>
      <c r="D50" s="79">
        <v>8.25</v>
      </c>
      <c r="E50" s="79">
        <v>6.75</v>
      </c>
      <c r="F50" s="79">
        <v>5.6719999999999997</v>
      </c>
      <c r="G50" s="79">
        <v>8.1999999999999993</v>
      </c>
      <c r="H50" s="79">
        <v>6.85</v>
      </c>
      <c r="I50" s="79">
        <v>8.15</v>
      </c>
      <c r="J50" s="79" t="s">
        <v>893</v>
      </c>
      <c r="K50" s="79">
        <v>6.4749999999999996</v>
      </c>
      <c r="L50" s="79" t="s">
        <v>893</v>
      </c>
      <c r="M50" s="80" t="e">
        <v>#N/A</v>
      </c>
      <c r="N50" s="80" t="s">
        <v>893</v>
      </c>
      <c r="O50" s="79">
        <v>19.05</v>
      </c>
      <c r="P50" s="79">
        <v>16</v>
      </c>
      <c r="Q50" s="80">
        <v>9.1999999999999993</v>
      </c>
      <c r="R50" s="79">
        <v>12.9</v>
      </c>
      <c r="S50" s="68"/>
      <c r="T50" s="68"/>
    </row>
    <row r="51" spans="1:20" x14ac:dyDescent="0.25">
      <c r="A51" s="86"/>
      <c r="B51" s="68"/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68"/>
      <c r="T51" s="68"/>
    </row>
    <row r="52" spans="1:20" x14ac:dyDescent="0.25">
      <c r="A52" s="86"/>
      <c r="B52" s="68"/>
      <c r="C52" s="79">
        <v>9.125</v>
      </c>
      <c r="D52" s="79">
        <v>10.65</v>
      </c>
      <c r="E52" s="79">
        <v>8.1</v>
      </c>
      <c r="F52" s="79">
        <v>7.423</v>
      </c>
      <c r="G52" s="79">
        <v>9.1</v>
      </c>
      <c r="H52" s="79">
        <v>8.3000000000000007</v>
      </c>
      <c r="I52" s="79">
        <v>9.0500000000000007</v>
      </c>
      <c r="J52" s="79" t="s">
        <v>893</v>
      </c>
      <c r="K52" s="79">
        <v>7.4249999999999998</v>
      </c>
      <c r="L52" s="79" t="s">
        <v>893</v>
      </c>
      <c r="M52" s="80" t="e">
        <v>#N/A</v>
      </c>
      <c r="N52" s="79" t="s">
        <v>893</v>
      </c>
      <c r="O52" s="79">
        <f t="shared" ref="O52:R52" si="18">O50</f>
        <v>19.05</v>
      </c>
      <c r="P52" s="79">
        <f t="shared" si="18"/>
        <v>16</v>
      </c>
      <c r="Q52" s="79">
        <f t="shared" si="18"/>
        <v>9.1999999999999993</v>
      </c>
      <c r="R52" s="79">
        <f t="shared" si="18"/>
        <v>12.9</v>
      </c>
      <c r="S52" s="68"/>
      <c r="T52" s="68"/>
    </row>
    <row r="53" spans="1:20" x14ac:dyDescent="0.25">
      <c r="A53" s="86"/>
      <c r="B53" s="68"/>
      <c r="C53" s="74"/>
      <c r="D53" s="83"/>
      <c r="E53" s="83"/>
      <c r="F53" s="83"/>
      <c r="G53" s="83"/>
      <c r="H53" s="83"/>
      <c r="I53" s="83"/>
      <c r="J53" s="83"/>
      <c r="K53" s="83"/>
      <c r="L53" s="83"/>
      <c r="M53" s="87"/>
      <c r="N53" s="87"/>
      <c r="O53" s="83"/>
      <c r="P53" s="83"/>
      <c r="Q53" s="87"/>
      <c r="R53" s="83"/>
      <c r="S53" s="68"/>
      <c r="T53" s="68"/>
    </row>
    <row r="54" spans="1:20" ht="15.75" thickBot="1" x14ac:dyDescent="0.3">
      <c r="A54" s="75"/>
      <c r="B54" s="75"/>
      <c r="C54" s="88" t="s">
        <v>1798</v>
      </c>
      <c r="D54" s="88" t="s">
        <v>1799</v>
      </c>
      <c r="E54" s="88" t="s">
        <v>1800</v>
      </c>
      <c r="F54" s="88" t="s">
        <v>1801</v>
      </c>
      <c r="G54" s="88" t="s">
        <v>1802</v>
      </c>
      <c r="H54" s="88" t="s">
        <v>1803</v>
      </c>
      <c r="I54" s="88" t="s">
        <v>1804</v>
      </c>
      <c r="J54" s="88" t="s">
        <v>1805</v>
      </c>
      <c r="K54" s="88" t="s">
        <v>1806</v>
      </c>
      <c r="L54" s="88" t="s">
        <v>1807</v>
      </c>
      <c r="M54" s="88" t="s">
        <v>1808</v>
      </c>
      <c r="N54" s="88" t="s">
        <v>1809</v>
      </c>
      <c r="O54" s="88" t="s">
        <v>1810</v>
      </c>
      <c r="P54" s="88" t="s">
        <v>1811</v>
      </c>
      <c r="Q54" s="88" t="s">
        <v>1812</v>
      </c>
      <c r="R54" s="88" t="s">
        <v>1813</v>
      </c>
      <c r="S54" s="68"/>
      <c r="T54" s="68"/>
    </row>
    <row r="55" spans="1:20" x14ac:dyDescent="0.25">
      <c r="A55" s="68"/>
      <c r="B55" s="68"/>
      <c r="C55" s="74"/>
      <c r="D55" s="83"/>
      <c r="E55" s="83"/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87"/>
      <c r="Q55" s="87"/>
      <c r="R55" s="87"/>
      <c r="S55" s="87"/>
      <c r="T55" s="68"/>
    </row>
    <row r="56" spans="1:20" ht="15.75" thickBot="1" x14ac:dyDescent="0.3">
      <c r="A56" s="68"/>
      <c r="B56" s="68"/>
      <c r="C56" s="74"/>
      <c r="D56" s="83"/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7"/>
      <c r="Q56" s="87"/>
      <c r="R56" s="87"/>
      <c r="S56" s="87"/>
      <c r="T56" s="68"/>
    </row>
    <row r="57" spans="1:20" x14ac:dyDescent="0.25">
      <c r="A57" s="69" t="str">
        <f>A5</f>
        <v>SEK</v>
      </c>
      <c r="B57" s="68"/>
      <c r="C57" s="70" t="s">
        <v>1814</v>
      </c>
      <c r="D57" s="69" t="s">
        <v>1815</v>
      </c>
      <c r="E57" s="69" t="s">
        <v>1816</v>
      </c>
      <c r="F57" s="69" t="s">
        <v>1817</v>
      </c>
      <c r="G57" s="69" t="s">
        <v>1818</v>
      </c>
      <c r="H57" s="69" t="s">
        <v>1819</v>
      </c>
      <c r="I57" s="69" t="s">
        <v>1820</v>
      </c>
      <c r="J57" s="69" t="s">
        <v>1821</v>
      </c>
      <c r="K57" s="69" t="s">
        <v>1822</v>
      </c>
      <c r="L57" s="69" t="s">
        <v>1823</v>
      </c>
      <c r="M57" s="69" t="s">
        <v>1824</v>
      </c>
      <c r="N57" s="69" t="s">
        <v>1825</v>
      </c>
      <c r="O57" s="69" t="s">
        <v>1826</v>
      </c>
      <c r="P57" s="70" t="s">
        <v>1827</v>
      </c>
      <c r="Q57" s="70" t="s">
        <v>1828</v>
      </c>
      <c r="R57" s="68"/>
      <c r="S57" s="68"/>
      <c r="T57" s="68"/>
    </row>
    <row r="58" spans="1:20" x14ac:dyDescent="0.25">
      <c r="A58" s="68"/>
      <c r="B58" s="68"/>
      <c r="C58" s="45">
        <f t="shared" ref="C58:Q58" si="19">IFERROR(AVERAGE(C62,C64)/100,10%)</f>
        <v>7.3249999999999996E-2</v>
      </c>
      <c r="D58" s="45">
        <f t="shared" si="19"/>
        <v>8.199999999999999E-2</v>
      </c>
      <c r="E58" s="45">
        <f>IFERROR(AVERAGE(E62,E64)/100,10%)</f>
        <v>0.1045</v>
      </c>
      <c r="F58" s="45">
        <f>IFERROR(AVERAGE(F62,F64)/100,10%)</f>
        <v>7.85E-2</v>
      </c>
      <c r="G58" s="45">
        <f>IFERROR(AVERAGE(G62,G64)/100,10%)</f>
        <v>8.1250000000000003E-2</v>
      </c>
      <c r="H58" s="45">
        <f>IFERROR(AVERAGE(H62,H64)/100,10%)</f>
        <v>8.7539999999999993E-2</v>
      </c>
      <c r="I58" s="45">
        <f>IFERROR(AVERAGE(I62,I64)/100,10%)</f>
        <v>0.12609999999999999</v>
      </c>
      <c r="J58" s="45">
        <f t="shared" si="19"/>
        <v>0.1</v>
      </c>
      <c r="K58" s="45">
        <f t="shared" si="19"/>
        <v>0.1905</v>
      </c>
      <c r="L58" s="45">
        <f t="shared" si="19"/>
        <v>7.1300000000000002E-2</v>
      </c>
      <c r="M58" s="45">
        <f t="shared" si="19"/>
        <v>0.1434</v>
      </c>
      <c r="N58" s="45">
        <f t="shared" si="19"/>
        <v>0.1</v>
      </c>
      <c r="O58" s="45">
        <f t="shared" si="19"/>
        <v>8.3499999999999991E-2</v>
      </c>
      <c r="P58" s="71">
        <f t="shared" si="19"/>
        <v>9.06E-2</v>
      </c>
      <c r="Q58" s="71">
        <f t="shared" si="19"/>
        <v>0.1</v>
      </c>
      <c r="R58" s="68"/>
      <c r="S58" s="68"/>
      <c r="T58" s="68"/>
    </row>
    <row r="59" spans="1:20" x14ac:dyDescent="0.25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</row>
    <row r="60" spans="1:20" x14ac:dyDescent="0.25">
      <c r="A60" s="68"/>
      <c r="B60" s="68"/>
      <c r="C60" s="43" t="s">
        <v>874</v>
      </c>
      <c r="D60" s="43" t="s">
        <v>1729</v>
      </c>
      <c r="E60" s="67"/>
      <c r="F60" s="67"/>
      <c r="G60" s="67"/>
      <c r="H60" s="43" t="s">
        <v>1730</v>
      </c>
      <c r="I60" s="67"/>
      <c r="J60" s="67"/>
      <c r="K60" s="67"/>
      <c r="L60" s="67"/>
      <c r="M60" s="43"/>
      <c r="N60" s="67"/>
      <c r="O60" s="67"/>
      <c r="P60" s="68"/>
      <c r="Q60" s="68"/>
      <c r="R60" s="68"/>
      <c r="S60" s="68"/>
      <c r="T60" s="68"/>
    </row>
    <row r="61" spans="1:20" x14ac:dyDescent="0.25">
      <c r="A61" s="68" t="e">
        <f ca="1">_xll.RHistory(C66:G66,C60,"START:"&amp;Input!$B$3&amp;" NBROWS:1 INTERVAL:1D",,,C62)</f>
        <v>#NAME?</v>
      </c>
      <c r="B61" s="68"/>
      <c r="C61" s="68"/>
      <c r="D61" s="68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</row>
    <row r="62" spans="1:20" x14ac:dyDescent="0.25">
      <c r="A62" s="68" t="e">
        <f ca="1">_xll.RHistory(H66:Q66,H60,"START:"&amp;Input!$B$3&amp;" NBROWS:1 INTERVAL:1D",,,H62)</f>
        <v>#NAME?</v>
      </c>
      <c r="B62" s="68"/>
      <c r="C62" s="73">
        <v>6.85</v>
      </c>
      <c r="D62" s="74">
        <v>7.25</v>
      </c>
      <c r="E62" s="74">
        <v>9.4499999999999993</v>
      </c>
      <c r="F62" s="74">
        <v>6.5</v>
      </c>
      <c r="G62" s="74">
        <v>7.25</v>
      </c>
      <c r="H62" s="74">
        <v>8.7539999999999996</v>
      </c>
      <c r="I62" s="74">
        <v>12.61</v>
      </c>
      <c r="J62" s="74" t="s">
        <v>893</v>
      </c>
      <c r="K62" s="74">
        <v>19.05</v>
      </c>
      <c r="L62" s="74">
        <v>7.13</v>
      </c>
      <c r="M62" s="74">
        <v>14.34</v>
      </c>
      <c r="N62" s="74" t="s">
        <v>893</v>
      </c>
      <c r="O62" s="74">
        <v>8.35</v>
      </c>
      <c r="P62" s="68">
        <v>9.06</v>
      </c>
      <c r="Q62" s="68" t="s">
        <v>893</v>
      </c>
      <c r="R62" s="68"/>
      <c r="S62" s="68"/>
      <c r="T62" s="68"/>
    </row>
    <row r="63" spans="1:20" x14ac:dyDescent="0.25">
      <c r="A63" s="68" t="e">
        <f ca="1">_xll.RHistory(C66:G66,D60,"START:"&amp;Input!$B$3&amp;" NBROWS:1 INTERVAL:1D",,,C64)</f>
        <v>#NAME?</v>
      </c>
      <c r="B63" s="68"/>
      <c r="C63" s="68"/>
      <c r="D63" s="67"/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8"/>
      <c r="Q63" s="68"/>
      <c r="R63" s="68"/>
      <c r="S63" s="68"/>
      <c r="T63" s="68"/>
    </row>
    <row r="64" spans="1:20" ht="15.75" thickBot="1" x14ac:dyDescent="0.3">
      <c r="A64" s="75"/>
      <c r="B64" s="68"/>
      <c r="C64" s="76">
        <v>7.8</v>
      </c>
      <c r="D64" s="76">
        <v>9.15</v>
      </c>
      <c r="E64" s="76">
        <v>11.45</v>
      </c>
      <c r="F64" s="76">
        <v>9.1999999999999993</v>
      </c>
      <c r="G64" s="76">
        <v>9</v>
      </c>
      <c r="H64" s="76">
        <f t="shared" ref="H64:Q64" si="20">H62</f>
        <v>8.7539999999999996</v>
      </c>
      <c r="I64" s="76">
        <f t="shared" si="20"/>
        <v>12.61</v>
      </c>
      <c r="J64" s="76" t="str">
        <f t="shared" si="20"/>
        <v>Invalid RIC.</v>
      </c>
      <c r="K64" s="76">
        <f t="shared" si="20"/>
        <v>19.05</v>
      </c>
      <c r="L64" s="76">
        <f t="shared" si="20"/>
        <v>7.13</v>
      </c>
      <c r="M64" s="76">
        <f t="shared" si="20"/>
        <v>14.34</v>
      </c>
      <c r="N64" s="76" t="str">
        <f t="shared" si="20"/>
        <v>Invalid RIC.</v>
      </c>
      <c r="O64" s="76">
        <f t="shared" si="20"/>
        <v>8.35</v>
      </c>
      <c r="P64" s="89">
        <f t="shared" si="20"/>
        <v>9.06</v>
      </c>
      <c r="Q64" s="89" t="str">
        <f t="shared" si="20"/>
        <v>Invalid RIC.</v>
      </c>
      <c r="R64" s="68"/>
      <c r="S64" s="68"/>
      <c r="T64" s="68"/>
    </row>
    <row r="65" spans="1:20" x14ac:dyDescent="0.25">
      <c r="A65" s="68"/>
      <c r="B65" s="68"/>
      <c r="C65" s="74"/>
      <c r="D65" s="74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68"/>
      <c r="Q65" s="68"/>
      <c r="R65" s="68"/>
      <c r="S65" s="68"/>
      <c r="T65" s="68"/>
    </row>
    <row r="66" spans="1:20" x14ac:dyDescent="0.25">
      <c r="A66" s="68"/>
      <c r="B66" s="68"/>
      <c r="C66" s="67" t="s">
        <v>1829</v>
      </c>
      <c r="D66" s="67" t="s">
        <v>1830</v>
      </c>
      <c r="E66" s="67" t="s">
        <v>1831</v>
      </c>
      <c r="F66" s="67" t="s">
        <v>1832</v>
      </c>
      <c r="G66" s="67" t="s">
        <v>1833</v>
      </c>
      <c r="H66" s="67" t="s">
        <v>1834</v>
      </c>
      <c r="I66" s="67" t="s">
        <v>1835</v>
      </c>
      <c r="J66" s="67" t="s">
        <v>1836</v>
      </c>
      <c r="K66" s="67" t="s">
        <v>1837</v>
      </c>
      <c r="L66" s="67" t="s">
        <v>1838</v>
      </c>
      <c r="M66" s="67" t="s">
        <v>1839</v>
      </c>
      <c r="N66" s="67" t="s">
        <v>1840</v>
      </c>
      <c r="O66" s="67" t="s">
        <v>1841</v>
      </c>
      <c r="P66" s="68" t="s">
        <v>1842</v>
      </c>
      <c r="Q66" s="68" t="s">
        <v>1843</v>
      </c>
      <c r="R66" s="68"/>
      <c r="S66" s="68"/>
      <c r="T66" s="68"/>
    </row>
    <row r="67" spans="1:20" ht="15.75" thickBot="1" x14ac:dyDescent="0.3">
      <c r="A67" s="68"/>
      <c r="B67" s="68"/>
      <c r="C67" s="67"/>
      <c r="D67" s="67"/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7"/>
      <c r="P67" s="68"/>
      <c r="Q67" s="68"/>
      <c r="R67" s="68"/>
      <c r="S67" s="68"/>
      <c r="T67" s="68"/>
    </row>
    <row r="68" spans="1:20" x14ac:dyDescent="0.25">
      <c r="A68" s="69" t="str">
        <f>A6</f>
        <v>NOK</v>
      </c>
      <c r="B68" s="68"/>
      <c r="C68" s="70" t="s">
        <v>1844</v>
      </c>
      <c r="D68" s="69" t="s">
        <v>1845</v>
      </c>
      <c r="E68" s="69" t="s">
        <v>1846</v>
      </c>
      <c r="F68" s="69" t="s">
        <v>1847</v>
      </c>
      <c r="G68" s="69" t="s">
        <v>1848</v>
      </c>
      <c r="H68" s="69" t="s">
        <v>1849</v>
      </c>
      <c r="I68" s="69" t="s">
        <v>1850</v>
      </c>
      <c r="J68" s="69" t="s">
        <v>1851</v>
      </c>
      <c r="K68" s="69" t="s">
        <v>1852</v>
      </c>
      <c r="L68" s="69" t="s">
        <v>1853</v>
      </c>
      <c r="M68" s="69" t="s">
        <v>1854</v>
      </c>
      <c r="N68" s="69" t="s">
        <v>1855</v>
      </c>
      <c r="O68" s="69" t="s">
        <v>1856</v>
      </c>
      <c r="P68" s="70" t="s">
        <v>1857</v>
      </c>
      <c r="Q68" s="68"/>
      <c r="R68" s="68"/>
      <c r="S68" s="68"/>
      <c r="T68" s="68"/>
    </row>
    <row r="69" spans="1:20" x14ac:dyDescent="0.25">
      <c r="A69" s="68"/>
      <c r="B69" s="68"/>
      <c r="C69" s="45">
        <f t="shared" ref="C69" si="21">IFERROR(AVERAGE(C73,C75)/100,10%)</f>
        <v>0.10025000000000001</v>
      </c>
      <c r="D69" s="45">
        <f>IFERROR(AVERAGE(D73,D75)/100,10%)</f>
        <v>0.1225</v>
      </c>
      <c r="E69" s="45">
        <f>IFERROR(AVERAGE(E73,E75)/100,10%)</f>
        <v>8.3750000000000005E-2</v>
      </c>
      <c r="F69" s="45">
        <f>IFERROR(AVERAGE(F73,F75)/100,10%)</f>
        <v>8.3750000000000005E-2</v>
      </c>
      <c r="G69" s="71">
        <f t="shared" ref="G69:P69" si="22">IFERROR(AVERAGE(G73,G75)/100,10%)</f>
        <v>0.10550000000000001</v>
      </c>
      <c r="H69" s="45">
        <f t="shared" si="22"/>
        <v>0.11630000000000001</v>
      </c>
      <c r="I69" s="45">
        <f t="shared" si="22"/>
        <v>0.1</v>
      </c>
      <c r="J69" s="45">
        <f t="shared" si="22"/>
        <v>0.1</v>
      </c>
      <c r="K69" s="45">
        <f t="shared" si="22"/>
        <v>8.9900000000000008E-2</v>
      </c>
      <c r="L69" s="45">
        <f t="shared" si="22"/>
        <v>0.1</v>
      </c>
      <c r="M69" s="45">
        <f t="shared" si="22"/>
        <v>0.1</v>
      </c>
      <c r="N69" s="45">
        <f t="shared" si="22"/>
        <v>0.1</v>
      </c>
      <c r="O69" s="45">
        <f t="shared" si="22"/>
        <v>0.1177</v>
      </c>
      <c r="P69" s="71">
        <f t="shared" si="22"/>
        <v>0.1</v>
      </c>
      <c r="Q69" s="68"/>
      <c r="R69" s="68"/>
      <c r="S69" s="68"/>
      <c r="T69" s="68"/>
    </row>
    <row r="70" spans="1:20" x14ac:dyDescent="0.25">
      <c r="A70" s="68"/>
      <c r="B70" s="68"/>
      <c r="C70" s="68"/>
      <c r="D70" s="68"/>
      <c r="E70" s="68"/>
      <c r="F70" s="68"/>
      <c r="G70" s="68"/>
      <c r="H70" s="68"/>
      <c r="I70" s="68"/>
      <c r="J70" s="68"/>
      <c r="K70" s="68"/>
      <c r="L70" s="68"/>
      <c r="M70" s="68"/>
      <c r="N70" s="68"/>
      <c r="O70" s="68"/>
      <c r="P70" s="68"/>
      <c r="Q70" s="68"/>
      <c r="R70" s="68"/>
      <c r="S70" s="68"/>
      <c r="T70" s="68"/>
    </row>
    <row r="71" spans="1:20" x14ac:dyDescent="0.25">
      <c r="A71" s="68"/>
      <c r="B71" s="68"/>
      <c r="C71" s="43" t="s">
        <v>874</v>
      </c>
      <c r="D71" s="43" t="s">
        <v>1729</v>
      </c>
      <c r="E71" s="67"/>
      <c r="F71" s="67"/>
      <c r="G71" s="43" t="s">
        <v>1730</v>
      </c>
      <c r="H71" s="67"/>
      <c r="I71" s="67"/>
      <c r="J71" s="67"/>
      <c r="K71" s="67"/>
      <c r="L71" s="67"/>
      <c r="M71" s="67"/>
      <c r="N71" s="67"/>
      <c r="O71" s="67"/>
      <c r="P71" s="68"/>
      <c r="Q71" s="68"/>
      <c r="R71" s="68"/>
      <c r="S71" s="68"/>
      <c r="T71" s="68"/>
    </row>
    <row r="72" spans="1:20" x14ac:dyDescent="0.25">
      <c r="A72" s="68" t="e">
        <f ca="1">_xll.RHistory(C77:P77,C71,"START:"&amp;Input!$B$3&amp;" NBROWS:1 INTERVAL:1D",,,C73)</f>
        <v>#NAME?</v>
      </c>
      <c r="B72" s="68"/>
      <c r="C72" s="68"/>
      <c r="D72" s="68"/>
      <c r="E72" s="68"/>
      <c r="F72" s="68"/>
      <c r="G72" s="68"/>
      <c r="H72" s="68"/>
      <c r="I72" s="68"/>
      <c r="J72" s="68"/>
      <c r="K72" s="68"/>
      <c r="L72" s="68"/>
      <c r="M72" s="68"/>
      <c r="N72" s="68"/>
      <c r="O72" s="68"/>
      <c r="P72" s="68"/>
      <c r="Q72" s="68"/>
      <c r="R72" s="68"/>
      <c r="S72" s="68"/>
      <c r="T72" s="68"/>
    </row>
    <row r="73" spans="1:20" x14ac:dyDescent="0.25">
      <c r="A73" s="68" t="e">
        <f ca="1">_xll.RHistory(G77:P77,G71,"START:"&amp;Input!$B$3&amp;" NBROWS:1 INTERVAL:1D",,,G73)</f>
        <v>#NAME?</v>
      </c>
      <c r="B73" s="68"/>
      <c r="C73" s="73">
        <v>9.0500000000000007</v>
      </c>
      <c r="D73" s="74">
        <v>11.3</v>
      </c>
      <c r="E73" s="74">
        <v>7.1</v>
      </c>
      <c r="F73" s="74">
        <v>7.4249999999999998</v>
      </c>
      <c r="G73" s="74">
        <v>10.55</v>
      </c>
      <c r="H73" s="74">
        <v>11.63</v>
      </c>
      <c r="I73" s="74" t="s">
        <v>893</v>
      </c>
      <c r="J73" s="74">
        <v>19.05</v>
      </c>
      <c r="K73" s="74">
        <v>8.99</v>
      </c>
      <c r="L73" s="74">
        <v>12.43</v>
      </c>
      <c r="M73" s="74" t="s">
        <v>893</v>
      </c>
      <c r="N73" s="74">
        <v>10.9</v>
      </c>
      <c r="O73" s="74">
        <v>11.77</v>
      </c>
      <c r="P73" s="68" t="s">
        <v>893</v>
      </c>
      <c r="Q73" s="68"/>
      <c r="R73" s="68"/>
      <c r="S73" s="68"/>
      <c r="T73" s="68"/>
    </row>
    <row r="74" spans="1:20" x14ac:dyDescent="0.25">
      <c r="A74" s="68" t="e">
        <f ca="1">_xll.RHistory(C77:P77,D71,"START:"&amp;Input!$B$3&amp;" NBROWS:1 INTERVAL:1D",,,C75)</f>
        <v>#NAME?</v>
      </c>
      <c r="B74" s="68"/>
      <c r="C74" s="68"/>
      <c r="D74" s="67"/>
      <c r="E74" s="67"/>
      <c r="F74" s="67"/>
      <c r="G74" s="67"/>
      <c r="H74" s="67"/>
      <c r="I74" s="67"/>
      <c r="J74" s="67"/>
      <c r="K74" s="67"/>
      <c r="L74" s="67"/>
      <c r="M74" s="67"/>
      <c r="N74" s="67"/>
      <c r="O74" s="67"/>
      <c r="P74" s="68"/>
      <c r="Q74" s="68"/>
      <c r="R74" s="68"/>
      <c r="S74" s="68"/>
      <c r="T74" s="68"/>
    </row>
    <row r="75" spans="1:20" ht="15.75" thickBot="1" x14ac:dyDescent="0.3">
      <c r="A75" s="75"/>
      <c r="B75" s="68"/>
      <c r="C75" s="76">
        <v>11</v>
      </c>
      <c r="D75" s="76">
        <v>13.2</v>
      </c>
      <c r="E75" s="76">
        <v>9.65</v>
      </c>
      <c r="F75" s="76">
        <v>9.3249999999999993</v>
      </c>
      <c r="G75" s="76" t="s">
        <v>1858</v>
      </c>
      <c r="H75" s="76" t="s">
        <v>1858</v>
      </c>
      <c r="I75" s="76" t="s">
        <v>893</v>
      </c>
      <c r="J75" s="76" t="e">
        <v>#N/A</v>
      </c>
      <c r="K75" s="76" t="s">
        <v>1858</v>
      </c>
      <c r="L75" s="76" t="e">
        <v>#N/A</v>
      </c>
      <c r="M75" s="76" t="s">
        <v>893</v>
      </c>
      <c r="N75" s="76" t="e">
        <v>#N/A</v>
      </c>
      <c r="O75" s="76" t="s">
        <v>1858</v>
      </c>
      <c r="P75" s="89" t="s">
        <v>893</v>
      </c>
      <c r="Q75" s="68"/>
      <c r="R75" s="68"/>
      <c r="S75" s="68"/>
      <c r="T75" s="68"/>
    </row>
    <row r="76" spans="1:20" x14ac:dyDescent="0.25">
      <c r="A76" s="68"/>
      <c r="B76" s="68"/>
      <c r="C76" s="74"/>
      <c r="D76" s="74"/>
      <c r="E76" s="74"/>
      <c r="F76" s="74"/>
      <c r="G76" s="74"/>
      <c r="H76" s="74"/>
      <c r="I76" s="74"/>
      <c r="J76" s="74"/>
      <c r="K76" s="74"/>
      <c r="L76" s="74"/>
      <c r="M76" s="74"/>
      <c r="N76" s="74"/>
      <c r="O76" s="74"/>
      <c r="P76" s="68"/>
      <c r="Q76" s="68"/>
      <c r="R76" s="68"/>
      <c r="S76" s="68"/>
      <c r="T76" s="68"/>
    </row>
    <row r="77" spans="1:20" x14ac:dyDescent="0.25">
      <c r="A77" s="68"/>
      <c r="B77" s="68"/>
      <c r="C77" s="67" t="s">
        <v>1859</v>
      </c>
      <c r="D77" s="67" t="s">
        <v>1860</v>
      </c>
      <c r="E77" s="67" t="s">
        <v>1861</v>
      </c>
      <c r="F77" s="67" t="s">
        <v>1862</v>
      </c>
      <c r="G77" s="67" t="s">
        <v>1863</v>
      </c>
      <c r="H77" s="67" t="s">
        <v>1864</v>
      </c>
      <c r="I77" s="67" t="s">
        <v>1865</v>
      </c>
      <c r="J77" s="67" t="s">
        <v>1866</v>
      </c>
      <c r="K77" s="67" t="s">
        <v>1867</v>
      </c>
      <c r="L77" s="67" t="s">
        <v>1868</v>
      </c>
      <c r="M77" s="67" t="s">
        <v>1869</v>
      </c>
      <c r="N77" s="67" t="s">
        <v>1870</v>
      </c>
      <c r="O77" s="67" t="s">
        <v>1871</v>
      </c>
      <c r="P77" s="68" t="s">
        <v>1872</v>
      </c>
      <c r="Q77" s="68"/>
      <c r="R77" s="68"/>
      <c r="S77" s="68"/>
      <c r="T77" s="68"/>
    </row>
    <row r="78" spans="1:20" ht="15.75" thickBot="1" x14ac:dyDescent="0.3">
      <c r="A78" s="68"/>
      <c r="B78" s="68"/>
      <c r="C78" s="74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68"/>
      <c r="Q78" s="68"/>
      <c r="R78" s="68"/>
      <c r="S78" s="68"/>
      <c r="T78" s="68"/>
    </row>
    <row r="79" spans="1:20" x14ac:dyDescent="0.25">
      <c r="A79" s="69" t="str">
        <f>A7</f>
        <v>CHF</v>
      </c>
      <c r="B79" s="68"/>
      <c r="C79" s="69" t="s">
        <v>1873</v>
      </c>
      <c r="D79" s="69" t="s">
        <v>1874</v>
      </c>
      <c r="E79" s="69" t="s">
        <v>1875</v>
      </c>
      <c r="F79" s="69" t="s">
        <v>1876</v>
      </c>
      <c r="G79" s="69" t="s">
        <v>1877</v>
      </c>
      <c r="H79" s="69" t="s">
        <v>1878</v>
      </c>
      <c r="I79" s="69" t="s">
        <v>1879</v>
      </c>
      <c r="J79" s="69" t="s">
        <v>1880</v>
      </c>
      <c r="K79" s="69" t="s">
        <v>1881</v>
      </c>
      <c r="L79" s="69" t="s">
        <v>1882</v>
      </c>
      <c r="M79" s="69" t="s">
        <v>1883</v>
      </c>
      <c r="N79" s="69" t="s">
        <v>1884</v>
      </c>
      <c r="O79" s="70" t="s">
        <v>1885</v>
      </c>
      <c r="P79" s="68"/>
      <c r="Q79" s="68"/>
      <c r="R79" s="68"/>
      <c r="S79" s="68"/>
      <c r="T79" s="68"/>
    </row>
    <row r="80" spans="1:20" x14ac:dyDescent="0.25">
      <c r="A80" s="68"/>
      <c r="B80" s="68"/>
      <c r="C80" s="45">
        <f t="shared" ref="C80:O80" si="23">IFERROR(AVERAGE(C84,C86)/100,10%)</f>
        <v>6.3299999999999995E-2</v>
      </c>
      <c r="D80" s="45">
        <f t="shared" si="23"/>
        <v>0.13949999999999999</v>
      </c>
      <c r="E80" s="45">
        <f t="shared" si="23"/>
        <v>7.2750000000000009E-2</v>
      </c>
      <c r="F80" s="45">
        <f t="shared" si="23"/>
        <v>9.1999999999999998E-2</v>
      </c>
      <c r="G80" s="45">
        <f t="shared" si="23"/>
        <v>0.1</v>
      </c>
      <c r="H80" s="45">
        <f t="shared" si="23"/>
        <v>0.1</v>
      </c>
      <c r="I80" s="45">
        <f t="shared" si="23"/>
        <v>5.5500000000000001E-2</v>
      </c>
      <c r="J80" s="45">
        <f t="shared" si="23"/>
        <v>0.1</v>
      </c>
      <c r="K80" s="45">
        <f t="shared" si="23"/>
        <v>7.9500000000000001E-2</v>
      </c>
      <c r="L80" s="45">
        <f t="shared" si="23"/>
        <v>8.8000000000000009E-2</v>
      </c>
      <c r="M80" s="45">
        <f t="shared" si="23"/>
        <v>0.1</v>
      </c>
      <c r="N80" s="45">
        <f t="shared" si="23"/>
        <v>0.17249999999999999</v>
      </c>
      <c r="O80" s="45">
        <f t="shared" si="23"/>
        <v>7.0699999999999999E-2</v>
      </c>
      <c r="P80" s="68"/>
      <c r="Q80" s="68"/>
      <c r="R80" s="68"/>
      <c r="S80" s="68"/>
      <c r="T80" s="68"/>
    </row>
    <row r="81" spans="1:20" x14ac:dyDescent="0.25">
      <c r="A81" s="68"/>
      <c r="B81" s="68"/>
      <c r="C81" s="68"/>
      <c r="D81" s="68"/>
      <c r="E81" s="68"/>
      <c r="F81" s="68"/>
      <c r="G81" s="68"/>
      <c r="H81" s="68"/>
      <c r="I81" s="68"/>
      <c r="J81" s="68"/>
      <c r="K81" s="68"/>
      <c r="L81" s="68"/>
      <c r="M81" s="68"/>
      <c r="N81" s="68"/>
      <c r="O81" s="68"/>
      <c r="P81" s="68"/>
      <c r="Q81" s="68"/>
      <c r="R81" s="68"/>
      <c r="S81" s="68"/>
      <c r="T81" s="68"/>
    </row>
    <row r="82" spans="1:20" x14ac:dyDescent="0.25">
      <c r="A82" s="68"/>
      <c r="B82" s="68"/>
      <c r="C82" s="43" t="s">
        <v>874</v>
      </c>
      <c r="D82" s="43" t="s">
        <v>1729</v>
      </c>
      <c r="E82" s="43" t="s">
        <v>1730</v>
      </c>
      <c r="F82" s="67"/>
      <c r="G82" s="67"/>
      <c r="H82" s="67"/>
      <c r="I82" s="67"/>
      <c r="J82" s="67"/>
      <c r="K82" s="67"/>
      <c r="L82" s="67"/>
      <c r="M82" s="67"/>
      <c r="N82" s="67"/>
      <c r="O82" s="68"/>
      <c r="P82" s="68"/>
      <c r="Q82" s="68"/>
      <c r="R82" s="68"/>
      <c r="S82" s="68"/>
      <c r="T82" s="68"/>
    </row>
    <row r="83" spans="1:20" x14ac:dyDescent="0.25">
      <c r="A83" s="68" t="e">
        <f ca="1">_xll.RHistory(C88:M88,C82,"START:"&amp;Input!$B$3&amp;" NBROWS:1 INTERVAL:1D",,,C84)</f>
        <v>#NAME?</v>
      </c>
      <c r="B83" s="68"/>
      <c r="C83" s="68"/>
      <c r="D83" s="68"/>
      <c r="E83" s="68"/>
      <c r="F83" s="68"/>
      <c r="G83" s="68"/>
      <c r="H83" s="68"/>
      <c r="I83" s="68"/>
      <c r="J83" s="68"/>
      <c r="K83" s="68"/>
      <c r="L83" s="68"/>
      <c r="M83" s="68"/>
      <c r="N83" s="68"/>
      <c r="O83" s="68"/>
      <c r="P83" s="68"/>
      <c r="Q83" s="68"/>
      <c r="R83" s="68"/>
      <c r="S83" s="68"/>
      <c r="T83" s="68"/>
    </row>
    <row r="84" spans="1:20" x14ac:dyDescent="0.25">
      <c r="A84" s="68" t="e">
        <f ca="1">_xll.RHistory(N88:O88,E82,"START:"&amp;Input!$B$3&amp;" NBROWS:1 INTERVAL:1D",,,N84)</f>
        <v>#NAME?</v>
      </c>
      <c r="B84" s="68"/>
      <c r="C84" s="74">
        <v>5.8550000000000004</v>
      </c>
      <c r="D84" s="74">
        <v>13.425000000000001</v>
      </c>
      <c r="E84" s="74">
        <v>6.85</v>
      </c>
      <c r="F84" s="74">
        <v>8.75</v>
      </c>
      <c r="G84" s="74" t="s">
        <v>893</v>
      </c>
      <c r="H84" s="74" t="e">
        <v>#N/A</v>
      </c>
      <c r="I84" s="74">
        <v>5.25</v>
      </c>
      <c r="J84" s="74" t="s">
        <v>893</v>
      </c>
      <c r="K84" s="74">
        <v>7.5250000000000004</v>
      </c>
      <c r="L84" s="74">
        <v>7.7249999999999996</v>
      </c>
      <c r="M84" s="74" t="s">
        <v>893</v>
      </c>
      <c r="N84" s="83">
        <v>17.25</v>
      </c>
      <c r="O84" s="90">
        <v>7.07</v>
      </c>
      <c r="P84" s="68"/>
      <c r="Q84" s="68"/>
      <c r="R84" s="68"/>
      <c r="S84" s="68"/>
      <c r="T84" s="91"/>
    </row>
    <row r="85" spans="1:20" x14ac:dyDescent="0.25">
      <c r="A85" s="68" t="e">
        <f ca="1">_xll.RHistory(C88:M88,D82,"START:"&amp;Input!$B$3&amp;" NBROWS:1 INTERVAL:1D",,,C86)</f>
        <v>#NAME?</v>
      </c>
      <c r="B85" s="68"/>
      <c r="C85" s="67"/>
      <c r="D85" s="67"/>
      <c r="E85" s="67"/>
      <c r="F85" s="67"/>
      <c r="G85" s="67"/>
      <c r="H85" s="67"/>
      <c r="I85" s="67"/>
      <c r="J85" s="67"/>
      <c r="K85" s="67"/>
      <c r="L85" s="67"/>
      <c r="M85" s="67"/>
      <c r="N85" s="87"/>
      <c r="O85" s="72"/>
      <c r="P85" s="68"/>
      <c r="Q85" s="68"/>
      <c r="R85" s="68"/>
      <c r="S85" s="68"/>
      <c r="T85" s="68"/>
    </row>
    <row r="86" spans="1:20" ht="15.75" thickBot="1" x14ac:dyDescent="0.3">
      <c r="A86" s="75"/>
      <c r="B86" s="68"/>
      <c r="C86" s="76">
        <v>6.8049999999999997</v>
      </c>
      <c r="D86" s="76">
        <v>14.475</v>
      </c>
      <c r="E86" s="76">
        <v>7.7</v>
      </c>
      <c r="F86" s="76">
        <v>9.65</v>
      </c>
      <c r="G86" s="76" t="s">
        <v>893</v>
      </c>
      <c r="H86" s="76" t="e">
        <v>#N/A</v>
      </c>
      <c r="I86" s="76">
        <v>5.85</v>
      </c>
      <c r="J86" s="76" t="s">
        <v>893</v>
      </c>
      <c r="K86" s="76">
        <v>8.375</v>
      </c>
      <c r="L86" s="76">
        <v>9.875</v>
      </c>
      <c r="M86" s="76" t="s">
        <v>893</v>
      </c>
      <c r="N86" s="92">
        <f t="shared" ref="N86:O86" si="24">N84</f>
        <v>17.25</v>
      </c>
      <c r="O86" s="92">
        <f t="shared" si="24"/>
        <v>7.07</v>
      </c>
      <c r="P86" s="68"/>
      <c r="Q86" s="68"/>
      <c r="R86" s="68"/>
      <c r="S86" s="68"/>
      <c r="T86" s="68"/>
    </row>
    <row r="87" spans="1:20" x14ac:dyDescent="0.25">
      <c r="A87" s="68"/>
      <c r="B87" s="68"/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68"/>
      <c r="Q87" s="68"/>
      <c r="R87" s="68"/>
      <c r="S87" s="68"/>
      <c r="T87" s="68"/>
    </row>
    <row r="88" spans="1:20" x14ac:dyDescent="0.25">
      <c r="A88" s="68"/>
      <c r="B88" s="68"/>
      <c r="C88" s="67" t="s">
        <v>1886</v>
      </c>
      <c r="D88" s="67" t="s">
        <v>1887</v>
      </c>
      <c r="E88" s="67" t="s">
        <v>1888</v>
      </c>
      <c r="F88" s="67" t="s">
        <v>1889</v>
      </c>
      <c r="G88" s="67" t="s">
        <v>1890</v>
      </c>
      <c r="H88" s="67" t="s">
        <v>1891</v>
      </c>
      <c r="I88" s="67" t="s">
        <v>1892</v>
      </c>
      <c r="J88" s="67" t="s">
        <v>1893</v>
      </c>
      <c r="K88" s="67" t="s">
        <v>1894</v>
      </c>
      <c r="L88" s="67" t="s">
        <v>1895</v>
      </c>
      <c r="M88" s="67" t="s">
        <v>1896</v>
      </c>
      <c r="N88" s="67" t="s">
        <v>1897</v>
      </c>
      <c r="O88" s="67" t="s">
        <v>1898</v>
      </c>
      <c r="P88" s="68"/>
      <c r="Q88" s="68"/>
      <c r="R88" s="68"/>
      <c r="S88" s="68"/>
      <c r="T88" s="68"/>
    </row>
    <row r="89" spans="1:20" ht="15.75" thickBot="1" x14ac:dyDescent="0.3">
      <c r="A89" s="68"/>
      <c r="B89" s="68"/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68"/>
      <c r="Q89" s="68"/>
      <c r="R89" s="68"/>
      <c r="S89" s="68"/>
      <c r="T89" s="68"/>
    </row>
    <row r="90" spans="1:20" x14ac:dyDescent="0.25">
      <c r="A90" s="69" t="str">
        <f>A8</f>
        <v>CNY</v>
      </c>
      <c r="B90" s="68"/>
      <c r="C90" s="70" t="s">
        <v>1899</v>
      </c>
      <c r="D90" s="69" t="s">
        <v>1900</v>
      </c>
      <c r="E90" s="69" t="s">
        <v>1901</v>
      </c>
      <c r="F90" s="69" t="s">
        <v>1902</v>
      </c>
      <c r="G90" s="69" t="s">
        <v>1903</v>
      </c>
      <c r="H90" s="69" t="s">
        <v>1904</v>
      </c>
      <c r="I90" s="69" t="s">
        <v>1905</v>
      </c>
      <c r="J90" s="69" t="s">
        <v>1906</v>
      </c>
      <c r="K90" s="69" t="s">
        <v>1907</v>
      </c>
      <c r="L90" s="69" t="s">
        <v>1908</v>
      </c>
      <c r="M90" s="69" t="s">
        <v>1909</v>
      </c>
      <c r="N90" s="69" t="s">
        <v>1910</v>
      </c>
      <c r="O90" s="68"/>
      <c r="P90" s="68"/>
      <c r="Q90" s="68"/>
      <c r="R90" s="68"/>
      <c r="S90" s="68"/>
      <c r="T90" s="68"/>
    </row>
    <row r="91" spans="1:20" x14ac:dyDescent="0.25">
      <c r="A91" s="68"/>
      <c r="B91" s="68"/>
      <c r="C91" s="45">
        <f t="shared" ref="C91:N91" si="25">IFERROR(AVERAGE(C95,C97)/100,10%)</f>
        <v>5.2910000000000006E-2</v>
      </c>
      <c r="D91" s="45">
        <f t="shared" si="25"/>
        <v>0.13220000000000001</v>
      </c>
      <c r="E91" s="45">
        <f t="shared" si="25"/>
        <v>7.1300000000000002E-2</v>
      </c>
      <c r="F91" s="45">
        <f t="shared" si="25"/>
        <v>8.9800000000000005E-2</v>
      </c>
      <c r="G91" s="45">
        <f t="shared" si="25"/>
        <v>0.1</v>
      </c>
      <c r="H91" s="45">
        <f t="shared" si="25"/>
        <v>0.1812</v>
      </c>
      <c r="I91" s="45">
        <f t="shared" si="25"/>
        <v>5.04E-2</v>
      </c>
      <c r="J91" s="45">
        <f t="shared" si="25"/>
        <v>0.14380000000000001</v>
      </c>
      <c r="K91" s="45">
        <f t="shared" si="25"/>
        <v>0.1</v>
      </c>
      <c r="L91" s="45">
        <f t="shared" si="25"/>
        <v>0.1</v>
      </c>
      <c r="M91" s="45">
        <f t="shared" si="25"/>
        <v>0.1</v>
      </c>
      <c r="N91" s="45">
        <f t="shared" si="25"/>
        <v>0.1</v>
      </c>
      <c r="O91" s="68"/>
      <c r="P91" s="68"/>
      <c r="Q91" s="68"/>
      <c r="R91" s="68"/>
      <c r="S91" s="68"/>
      <c r="T91" s="68"/>
    </row>
    <row r="92" spans="1:20" x14ac:dyDescent="0.25">
      <c r="A92" s="68"/>
      <c r="B92" s="68"/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</row>
    <row r="93" spans="1:20" x14ac:dyDescent="0.25">
      <c r="A93" s="68"/>
      <c r="B93" s="68"/>
      <c r="C93" s="43" t="s">
        <v>874</v>
      </c>
      <c r="D93" s="43" t="s">
        <v>1729</v>
      </c>
      <c r="E93" s="43" t="s">
        <v>1730</v>
      </c>
      <c r="F93" s="67"/>
      <c r="G93" s="67"/>
      <c r="H93" s="67"/>
      <c r="I93" s="67"/>
      <c r="J93" s="67"/>
      <c r="K93" s="67"/>
      <c r="L93" s="67"/>
      <c r="M93" s="67"/>
      <c r="N93" s="67"/>
      <c r="O93" s="68"/>
      <c r="P93" s="68"/>
      <c r="Q93" s="68"/>
      <c r="R93" s="68"/>
      <c r="S93" s="68"/>
      <c r="T93" s="68"/>
    </row>
    <row r="94" spans="1:20" x14ac:dyDescent="0.25">
      <c r="A94" s="68" t="e">
        <f ca="1">_xll.RHistory(C99,C93,"START:"&amp;Input!$B$3&amp;" NBROWS:1 INTERVAL:1D",,,C95)</f>
        <v>#NAME?</v>
      </c>
      <c r="B94" s="68"/>
      <c r="C94" s="68"/>
      <c r="D94" s="68"/>
      <c r="E94" s="68"/>
      <c r="F94" s="68"/>
      <c r="G94" s="68"/>
      <c r="H94" s="68"/>
      <c r="I94" s="68"/>
      <c r="J94" s="68"/>
      <c r="K94" s="68"/>
      <c r="L94" s="68"/>
      <c r="M94" s="68"/>
      <c r="N94" s="68"/>
      <c r="O94" s="68"/>
      <c r="P94" s="68"/>
      <c r="Q94" s="68"/>
      <c r="R94" s="68"/>
      <c r="S94" s="68"/>
      <c r="T94" s="68"/>
    </row>
    <row r="95" spans="1:20" x14ac:dyDescent="0.25">
      <c r="A95" s="68" t="e">
        <f ca="1">_xll.RHistory(D99:N99,E93,"START:"&amp;Input!$B$3&amp;" NBROWS:1 INTERVAL:1D",,,D95)</f>
        <v>#NAME?</v>
      </c>
      <c r="B95" s="68"/>
      <c r="C95" s="73">
        <v>4.641</v>
      </c>
      <c r="D95" s="74">
        <v>13.22</v>
      </c>
      <c r="E95" s="74">
        <v>7.13</v>
      </c>
      <c r="F95" s="74">
        <v>8.98</v>
      </c>
      <c r="G95" s="74" t="s">
        <v>893</v>
      </c>
      <c r="H95" s="74">
        <v>18.12</v>
      </c>
      <c r="I95" s="74">
        <v>5.04</v>
      </c>
      <c r="J95" s="74">
        <v>14.38</v>
      </c>
      <c r="K95" s="74" t="s">
        <v>893</v>
      </c>
      <c r="L95" s="74" t="s">
        <v>893</v>
      </c>
      <c r="M95" s="74" t="s">
        <v>893</v>
      </c>
      <c r="N95" s="74" t="s">
        <v>893</v>
      </c>
      <c r="O95" s="68"/>
      <c r="P95" s="68"/>
      <c r="Q95" s="68"/>
      <c r="R95" s="68"/>
      <c r="S95" s="68"/>
      <c r="T95" s="68"/>
    </row>
    <row r="96" spans="1:20" x14ac:dyDescent="0.25">
      <c r="A96" s="68" t="e">
        <f ca="1">_xll.RHistory(C99,D93,"START:"&amp;Input!$B$3&amp;" NBROWS:1 INTERVAL:1D",,,C97)</f>
        <v>#NAME?</v>
      </c>
      <c r="B96" s="48"/>
      <c r="C96" s="67"/>
      <c r="D96" s="67"/>
      <c r="E96" s="67"/>
      <c r="F96" s="67"/>
      <c r="G96" s="67"/>
      <c r="H96" s="67"/>
      <c r="I96" s="67"/>
      <c r="J96" s="67"/>
      <c r="K96" s="67"/>
      <c r="L96" s="67"/>
      <c r="M96" s="67"/>
      <c r="N96" s="67"/>
      <c r="O96" s="48"/>
      <c r="P96" s="48"/>
      <c r="Q96" s="48"/>
      <c r="R96" s="48"/>
      <c r="S96" s="48"/>
      <c r="T96" s="48"/>
    </row>
    <row r="97" spans="1:20" ht="15.75" thickBot="1" x14ac:dyDescent="0.3">
      <c r="A97" s="75"/>
      <c r="B97" s="48"/>
      <c r="C97" s="76">
        <v>5.9409999999999998</v>
      </c>
      <c r="D97" s="76">
        <f t="shared" ref="D97:N97" si="26">D95</f>
        <v>13.22</v>
      </c>
      <c r="E97" s="76">
        <f t="shared" si="26"/>
        <v>7.13</v>
      </c>
      <c r="F97" s="76">
        <f t="shared" si="26"/>
        <v>8.98</v>
      </c>
      <c r="G97" s="76" t="str">
        <f t="shared" si="26"/>
        <v>Invalid RIC.</v>
      </c>
      <c r="H97" s="76">
        <f t="shared" si="26"/>
        <v>18.12</v>
      </c>
      <c r="I97" s="76">
        <f t="shared" si="26"/>
        <v>5.04</v>
      </c>
      <c r="J97" s="76">
        <f t="shared" si="26"/>
        <v>14.38</v>
      </c>
      <c r="K97" s="76" t="str">
        <f t="shared" si="26"/>
        <v>Invalid RIC.</v>
      </c>
      <c r="L97" s="76" t="str">
        <f t="shared" si="26"/>
        <v>Invalid RIC.</v>
      </c>
      <c r="M97" s="76" t="str">
        <f t="shared" si="26"/>
        <v>Invalid RIC.</v>
      </c>
      <c r="N97" s="76" t="str">
        <f t="shared" si="26"/>
        <v>Invalid RIC.</v>
      </c>
      <c r="O97" s="48"/>
      <c r="P97" s="48"/>
      <c r="Q97" s="48"/>
      <c r="R97" s="48"/>
      <c r="S97" s="48"/>
      <c r="T97" s="48"/>
    </row>
    <row r="98" spans="1:20" x14ac:dyDescent="0.25">
      <c r="A98" s="68"/>
      <c r="B98" s="48"/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48"/>
      <c r="P98" s="48"/>
      <c r="Q98" s="48"/>
      <c r="R98" s="48"/>
      <c r="S98" s="48"/>
      <c r="T98" s="48"/>
    </row>
    <row r="99" spans="1:20" x14ac:dyDescent="0.25">
      <c r="A99" s="68"/>
      <c r="B99" s="48"/>
      <c r="C99" s="67" t="s">
        <v>1911</v>
      </c>
      <c r="D99" s="67" t="s">
        <v>1912</v>
      </c>
      <c r="E99" s="67" t="s">
        <v>1913</v>
      </c>
      <c r="F99" s="67" t="s">
        <v>1914</v>
      </c>
      <c r="G99" s="67" t="s">
        <v>1915</v>
      </c>
      <c r="H99" s="67" t="s">
        <v>1916</v>
      </c>
      <c r="I99" s="67" t="s">
        <v>1917</v>
      </c>
      <c r="J99" s="67" t="s">
        <v>1918</v>
      </c>
      <c r="K99" s="67" t="s">
        <v>1919</v>
      </c>
      <c r="L99" s="67" t="s">
        <v>1920</v>
      </c>
      <c r="M99" s="67" t="s">
        <v>1921</v>
      </c>
      <c r="N99" s="67" t="s">
        <v>1922</v>
      </c>
      <c r="O99" s="48"/>
      <c r="P99" s="48"/>
      <c r="Q99" s="48"/>
      <c r="R99" s="48"/>
      <c r="S99" s="48"/>
      <c r="T99" s="48"/>
    </row>
    <row r="100" spans="1:20" ht="15.75" thickBot="1" x14ac:dyDescent="0.3">
      <c r="A100" s="68"/>
      <c r="B100" s="48"/>
      <c r="C100" s="74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48"/>
      <c r="O100" s="48"/>
      <c r="P100" s="48"/>
      <c r="Q100" s="48"/>
      <c r="R100" s="48"/>
      <c r="S100" s="48"/>
      <c r="T100" s="48"/>
    </row>
    <row r="101" spans="1:20" x14ac:dyDescent="0.25">
      <c r="A101" s="69" t="str">
        <f>A9</f>
        <v>JPY</v>
      </c>
      <c r="B101" s="48"/>
      <c r="C101" s="69" t="s">
        <v>1923</v>
      </c>
      <c r="D101" s="69" t="s">
        <v>1924</v>
      </c>
      <c r="E101" s="69" t="s">
        <v>1925</v>
      </c>
      <c r="F101" s="69" t="s">
        <v>1926</v>
      </c>
      <c r="G101" s="70" t="s">
        <v>1927</v>
      </c>
      <c r="H101" s="69" t="s">
        <v>1928</v>
      </c>
      <c r="I101" s="69" t="s">
        <v>1929</v>
      </c>
      <c r="J101" s="69" t="s">
        <v>1930</v>
      </c>
      <c r="K101" s="69" t="s">
        <v>1931</v>
      </c>
      <c r="L101" s="69" t="s">
        <v>1932</v>
      </c>
      <c r="M101" s="69" t="s">
        <v>1933</v>
      </c>
      <c r="N101" s="48"/>
      <c r="O101" s="48"/>
      <c r="P101" s="48"/>
      <c r="Q101" s="48"/>
      <c r="R101" s="48"/>
      <c r="S101" s="48"/>
      <c r="T101" s="48"/>
    </row>
    <row r="102" spans="1:20" x14ac:dyDescent="0.25">
      <c r="A102" s="68"/>
      <c r="B102" s="48"/>
      <c r="C102" s="45">
        <f>IFERROR(AVERAGE(C106,C108)/100,10%)</f>
        <v>8.8000000000000009E-2</v>
      </c>
      <c r="D102" s="45">
        <f>IFERROR(AVERAGE(D106,D108)/100,10%)</f>
        <v>0.10199999999999999</v>
      </c>
      <c r="E102" s="45">
        <f>IFERROR(AVERAGE(E106,E108)/100,10%)</f>
        <v>0.217</v>
      </c>
      <c r="F102" s="45">
        <f>IFERROR(AVERAGE(F106,F108)/100,10%)</f>
        <v>7.1999999999999995E-2</v>
      </c>
      <c r="G102" s="45">
        <f t="shared" ref="G102:M102" si="27">IFERROR(AVERAGE(G106,G108)/100,10%)</f>
        <v>0.17280000000000001</v>
      </c>
      <c r="H102" s="45">
        <f t="shared" si="27"/>
        <v>0.18254000000000001</v>
      </c>
      <c r="I102" s="45">
        <f t="shared" si="27"/>
        <v>0.1</v>
      </c>
      <c r="J102" s="45">
        <f t="shared" si="27"/>
        <v>0.1041</v>
      </c>
      <c r="K102" s="45">
        <f t="shared" si="27"/>
        <v>0.10550000000000001</v>
      </c>
      <c r="L102" s="45">
        <f t="shared" si="27"/>
        <v>0.1</v>
      </c>
      <c r="M102" s="45">
        <f t="shared" si="27"/>
        <v>0.1</v>
      </c>
      <c r="N102" s="48"/>
      <c r="O102" s="48"/>
      <c r="P102" s="48"/>
      <c r="Q102" s="48"/>
      <c r="R102" s="48"/>
      <c r="S102" s="48"/>
      <c r="T102" s="48"/>
    </row>
    <row r="103" spans="1:20" x14ac:dyDescent="0.25">
      <c r="A103" s="68"/>
      <c r="B103" s="48"/>
      <c r="C103" s="68"/>
      <c r="D103" s="68"/>
      <c r="E103" s="68"/>
      <c r="F103" s="68"/>
      <c r="G103" s="68"/>
      <c r="H103" s="68"/>
      <c r="I103" s="68"/>
      <c r="J103" s="68"/>
      <c r="K103" s="68"/>
      <c r="L103" s="68"/>
      <c r="M103" s="68"/>
      <c r="N103" s="48"/>
      <c r="O103" s="48"/>
      <c r="P103" s="93"/>
      <c r="Q103" s="93"/>
      <c r="R103" s="93"/>
      <c r="S103" s="93"/>
      <c r="T103" s="93"/>
    </row>
    <row r="104" spans="1:20" x14ac:dyDescent="0.25">
      <c r="A104" s="68"/>
      <c r="B104" s="48"/>
      <c r="C104" s="43" t="s">
        <v>874</v>
      </c>
      <c r="D104" s="43" t="s">
        <v>1729</v>
      </c>
      <c r="E104" s="43" t="s">
        <v>1730</v>
      </c>
      <c r="F104" s="67"/>
      <c r="G104" s="48"/>
      <c r="H104" s="67"/>
      <c r="I104" s="67"/>
      <c r="J104" s="67"/>
      <c r="K104" s="67"/>
      <c r="L104" s="67"/>
      <c r="M104" s="67"/>
      <c r="N104" s="48"/>
      <c r="O104" s="48"/>
      <c r="P104" s="93"/>
      <c r="Q104" s="93"/>
      <c r="R104" s="93"/>
      <c r="S104" s="93"/>
      <c r="T104" s="93"/>
    </row>
    <row r="105" spans="1:20" x14ac:dyDescent="0.25">
      <c r="A105" s="68" t="e">
        <f ca="1">_xll.RHistory(C110:F110,C104,"START:"&amp;Input!$B$3&amp;" NBROWS:1 INTERVAL:1D",,,C106)</f>
        <v>#NAME?</v>
      </c>
      <c r="B105" s="48"/>
      <c r="C105" s="48"/>
      <c r="D105" s="48"/>
      <c r="E105" s="48"/>
      <c r="F105" s="48"/>
      <c r="G105" s="47"/>
      <c r="H105" s="48"/>
      <c r="I105" s="48"/>
      <c r="J105" s="48"/>
      <c r="K105" s="48"/>
      <c r="L105" s="48"/>
      <c r="M105" s="48"/>
      <c r="N105" s="48"/>
      <c r="O105" s="48"/>
      <c r="P105" s="93"/>
      <c r="Q105" s="93"/>
      <c r="R105" s="93"/>
      <c r="S105" s="93"/>
      <c r="T105" s="93"/>
    </row>
    <row r="106" spans="1:20" x14ac:dyDescent="0.25">
      <c r="A106" s="68" t="e">
        <f ca="1">_xll.RHistory(G110:M110,E104,"START:"&amp;Input!$B$3&amp;" NBROWS:1 INTERVAL:1D",,,G106)</f>
        <v>#NAME?</v>
      </c>
      <c r="B106" s="48"/>
      <c r="C106" s="74">
        <v>8.4499999999999993</v>
      </c>
      <c r="D106" s="74">
        <v>9.9499999999999993</v>
      </c>
      <c r="E106" s="74">
        <v>20.7</v>
      </c>
      <c r="F106" s="74">
        <v>6.4749999999999996</v>
      </c>
      <c r="G106" s="73">
        <v>17.28</v>
      </c>
      <c r="H106" s="74">
        <v>18.254000000000001</v>
      </c>
      <c r="I106" s="74" t="s">
        <v>893</v>
      </c>
      <c r="J106" s="74">
        <v>10.41</v>
      </c>
      <c r="K106" s="74">
        <v>10.55</v>
      </c>
      <c r="L106" s="74" t="s">
        <v>893</v>
      </c>
      <c r="M106" s="74" t="s">
        <v>893</v>
      </c>
      <c r="N106" s="48"/>
      <c r="O106" s="48"/>
      <c r="P106" s="93"/>
      <c r="Q106" s="93"/>
      <c r="R106" s="93"/>
      <c r="S106" s="93"/>
      <c r="T106" s="93"/>
    </row>
    <row r="107" spans="1:20" x14ac:dyDescent="0.25">
      <c r="A107" s="68" t="e">
        <f ca="1">_xll.RHistory(C110:F110,D104,"START:"&amp;Input!$B$3&amp;" NBROWS:1 INTERVAL:1D",,,C108)</f>
        <v>#NAME?</v>
      </c>
      <c r="B107" s="48"/>
      <c r="C107" s="67"/>
      <c r="D107" s="67"/>
      <c r="E107" s="67"/>
      <c r="F107" s="67"/>
      <c r="G107" s="67"/>
      <c r="H107" s="67"/>
      <c r="I107" s="67"/>
      <c r="J107" s="67"/>
      <c r="K107" s="67"/>
      <c r="L107" s="67"/>
      <c r="M107" s="67"/>
      <c r="N107" s="48"/>
      <c r="O107" s="48"/>
      <c r="P107" s="93"/>
      <c r="Q107" s="93"/>
      <c r="R107" s="93"/>
      <c r="S107" s="93"/>
      <c r="T107" s="93"/>
    </row>
    <row r="108" spans="1:20" ht="15.75" thickBot="1" x14ac:dyDescent="0.3">
      <c r="A108" s="75"/>
      <c r="B108" s="48"/>
      <c r="C108" s="76">
        <v>9.15</v>
      </c>
      <c r="D108" s="76">
        <v>10.45</v>
      </c>
      <c r="E108" s="76">
        <v>22.7</v>
      </c>
      <c r="F108" s="76">
        <v>7.9249999999999998</v>
      </c>
      <c r="G108" s="76">
        <f t="shared" ref="G108:M108" si="28">G106</f>
        <v>17.28</v>
      </c>
      <c r="H108" s="76">
        <f t="shared" si="28"/>
        <v>18.254000000000001</v>
      </c>
      <c r="I108" s="76" t="str">
        <f t="shared" si="28"/>
        <v>Invalid RIC.</v>
      </c>
      <c r="J108" s="76">
        <f t="shared" si="28"/>
        <v>10.41</v>
      </c>
      <c r="K108" s="76">
        <f t="shared" si="28"/>
        <v>10.55</v>
      </c>
      <c r="L108" s="76" t="str">
        <f t="shared" si="28"/>
        <v>Invalid RIC.</v>
      </c>
      <c r="M108" s="76" t="str">
        <f t="shared" si="28"/>
        <v>Invalid RIC.</v>
      </c>
      <c r="N108" s="48"/>
      <c r="O108" s="48"/>
      <c r="P108" s="93"/>
      <c r="Q108" s="93"/>
      <c r="R108" s="93"/>
      <c r="S108" s="93"/>
      <c r="T108" s="93"/>
    </row>
    <row r="109" spans="1:20" x14ac:dyDescent="0.25">
      <c r="A109" s="68"/>
      <c r="B109" s="48"/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48"/>
      <c r="O109" s="48"/>
      <c r="P109" s="93"/>
      <c r="Q109" s="93"/>
      <c r="R109" s="93"/>
      <c r="S109" s="93"/>
      <c r="T109" s="93"/>
    </row>
    <row r="110" spans="1:20" x14ac:dyDescent="0.25">
      <c r="A110" s="68"/>
      <c r="B110" s="48"/>
      <c r="C110" s="67" t="s">
        <v>1934</v>
      </c>
      <c r="D110" s="67" t="s">
        <v>1935</v>
      </c>
      <c r="E110" s="67" t="s">
        <v>1936</v>
      </c>
      <c r="F110" s="67" t="s">
        <v>1937</v>
      </c>
      <c r="G110" s="67" t="s">
        <v>1938</v>
      </c>
      <c r="H110" s="67" t="s">
        <v>1939</v>
      </c>
      <c r="I110" s="67" t="s">
        <v>1940</v>
      </c>
      <c r="J110" s="67" t="s">
        <v>1941</v>
      </c>
      <c r="K110" s="67" t="s">
        <v>1942</v>
      </c>
      <c r="L110" s="67" t="s">
        <v>1943</v>
      </c>
      <c r="M110" s="67" t="s">
        <v>1944</v>
      </c>
      <c r="N110" s="48"/>
      <c r="O110" s="48"/>
      <c r="P110" s="93"/>
      <c r="Q110" s="93"/>
      <c r="R110" s="93"/>
      <c r="S110" s="93"/>
      <c r="T110" s="93"/>
    </row>
    <row r="111" spans="1:20" ht="15.75" thickBot="1" x14ac:dyDescent="0.3">
      <c r="A111" s="68"/>
      <c r="B111" s="48"/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93"/>
      <c r="O111" s="93"/>
      <c r="P111" s="93"/>
      <c r="Q111" s="93"/>
      <c r="R111" s="93"/>
      <c r="S111" s="93"/>
      <c r="T111" s="93"/>
    </row>
    <row r="112" spans="1:20" x14ac:dyDescent="0.25">
      <c r="A112" s="69" t="str">
        <f>A10</f>
        <v>MXN</v>
      </c>
      <c r="B112" s="48"/>
      <c r="C112" s="70" t="s">
        <v>1945</v>
      </c>
      <c r="D112" s="69" t="s">
        <v>1946</v>
      </c>
      <c r="E112" s="69" t="s">
        <v>1947</v>
      </c>
      <c r="F112" s="69" t="s">
        <v>1948</v>
      </c>
      <c r="G112" s="69" t="s">
        <v>1949</v>
      </c>
      <c r="H112" s="69" t="s">
        <v>1950</v>
      </c>
      <c r="I112" s="69" t="s">
        <v>1951</v>
      </c>
      <c r="J112" s="69" t="s">
        <v>1952</v>
      </c>
      <c r="K112" s="69" t="s">
        <v>1953</v>
      </c>
      <c r="L112" s="69" t="s">
        <v>1954</v>
      </c>
      <c r="M112" s="93"/>
      <c r="N112" s="93"/>
      <c r="O112" s="93"/>
      <c r="P112" s="93"/>
      <c r="Q112" s="93"/>
      <c r="R112" s="93"/>
      <c r="S112" s="93"/>
      <c r="T112" s="93"/>
    </row>
    <row r="113" spans="1:20" x14ac:dyDescent="0.25">
      <c r="A113" s="68"/>
      <c r="B113" s="48"/>
      <c r="C113" s="45">
        <f t="shared" ref="C113:L113" si="29">IFERROR(AVERAGE(C117,C119)/100,10%)</f>
        <v>0.10640000000000001</v>
      </c>
      <c r="D113" s="45">
        <f t="shared" si="29"/>
        <v>0.11710000000000001</v>
      </c>
      <c r="E113" s="45">
        <f t="shared" si="29"/>
        <v>0.1</v>
      </c>
      <c r="F113" s="45">
        <f t="shared" si="29"/>
        <v>0.1971</v>
      </c>
      <c r="G113" s="45">
        <f t="shared" si="29"/>
        <v>0.1148</v>
      </c>
      <c r="H113" s="45">
        <f t="shared" si="29"/>
        <v>0.1</v>
      </c>
      <c r="I113" s="45">
        <f t="shared" si="29"/>
        <v>0.1</v>
      </c>
      <c r="J113" s="45">
        <f t="shared" si="29"/>
        <v>0.1</v>
      </c>
      <c r="K113" s="45">
        <f t="shared" si="29"/>
        <v>0.1</v>
      </c>
      <c r="L113" s="45">
        <f t="shared" si="29"/>
        <v>0.1</v>
      </c>
      <c r="M113" s="93"/>
      <c r="N113" s="93"/>
      <c r="O113" s="93"/>
      <c r="P113" s="93"/>
      <c r="Q113" s="93"/>
      <c r="R113" s="93"/>
      <c r="S113" s="93"/>
      <c r="T113" s="93"/>
    </row>
    <row r="114" spans="1:20" x14ac:dyDescent="0.25">
      <c r="A114" s="68"/>
      <c r="B114" s="48"/>
      <c r="C114" s="68"/>
      <c r="D114" s="68"/>
      <c r="E114" s="68"/>
      <c r="F114" s="68"/>
      <c r="G114" s="68"/>
      <c r="H114" s="68"/>
      <c r="I114" s="68"/>
      <c r="J114" s="68"/>
      <c r="K114" s="68"/>
      <c r="L114" s="68"/>
      <c r="M114" s="93"/>
      <c r="N114" s="93"/>
      <c r="O114" s="93"/>
      <c r="P114" s="93"/>
      <c r="Q114" s="93"/>
      <c r="R114" s="93"/>
      <c r="S114" s="93"/>
      <c r="T114" s="93"/>
    </row>
    <row r="115" spans="1:20" x14ac:dyDescent="0.25">
      <c r="A115" s="68"/>
      <c r="B115" s="48"/>
      <c r="C115" s="43" t="s">
        <v>874</v>
      </c>
      <c r="D115" s="43" t="s">
        <v>1729</v>
      </c>
      <c r="E115" s="43" t="s">
        <v>1730</v>
      </c>
      <c r="F115" s="67"/>
      <c r="G115" s="67"/>
      <c r="H115" s="67"/>
      <c r="I115" s="67"/>
      <c r="J115" s="67"/>
      <c r="K115" s="67"/>
      <c r="L115" s="67"/>
      <c r="M115" s="93"/>
      <c r="N115" s="93"/>
      <c r="O115" s="93"/>
      <c r="P115" s="93"/>
      <c r="Q115" s="93"/>
      <c r="R115" s="93"/>
      <c r="S115" s="93"/>
      <c r="T115" s="93"/>
    </row>
    <row r="116" spans="1:20" x14ac:dyDescent="0.25">
      <c r="A116" s="68" t="e">
        <f ca="1">_xll.RHistory(C121:L121,E115,"START:"&amp;Input!$B$3&amp;" NBROWS:1 INTERVAL:1D",,,C117)</f>
        <v>#NAME?</v>
      </c>
      <c r="B116" s="48"/>
      <c r="C116" s="47"/>
      <c r="D116" s="48"/>
      <c r="E116" s="48"/>
      <c r="F116" s="48"/>
      <c r="G116" s="48"/>
      <c r="H116" s="48"/>
      <c r="I116" s="48"/>
      <c r="J116" s="48"/>
      <c r="K116" s="48"/>
      <c r="L116" s="48"/>
      <c r="M116" s="93"/>
      <c r="N116" s="93"/>
      <c r="O116" s="93"/>
      <c r="P116" s="93"/>
      <c r="Q116" s="93"/>
      <c r="R116" s="93"/>
      <c r="S116" s="93"/>
      <c r="T116" s="93"/>
    </row>
    <row r="117" spans="1:20" x14ac:dyDescent="0.25">
      <c r="A117" s="68"/>
      <c r="B117" s="48"/>
      <c r="C117" s="73">
        <v>10.64</v>
      </c>
      <c r="D117" s="74">
        <v>11.71</v>
      </c>
      <c r="E117" s="74" t="s">
        <v>893</v>
      </c>
      <c r="F117" s="74">
        <v>19.71</v>
      </c>
      <c r="G117" s="74">
        <v>11.48</v>
      </c>
      <c r="H117" s="74" t="s">
        <v>893</v>
      </c>
      <c r="I117" s="74" t="s">
        <v>893</v>
      </c>
      <c r="J117" s="74" t="s">
        <v>893</v>
      </c>
      <c r="K117" s="74" t="s">
        <v>893</v>
      </c>
      <c r="L117" s="74" t="s">
        <v>893</v>
      </c>
      <c r="M117" s="93"/>
      <c r="N117" s="93"/>
      <c r="O117" s="93"/>
      <c r="P117" s="93"/>
      <c r="Q117" s="93"/>
      <c r="R117" s="93"/>
      <c r="S117" s="93"/>
      <c r="T117" s="93"/>
    </row>
    <row r="118" spans="1:20" x14ac:dyDescent="0.25">
      <c r="A118" s="47"/>
      <c r="B118" s="48"/>
      <c r="C118" s="67"/>
      <c r="D118" s="67"/>
      <c r="E118" s="67"/>
      <c r="F118" s="67"/>
      <c r="G118" s="67"/>
      <c r="H118" s="67"/>
      <c r="I118" s="67"/>
      <c r="J118" s="67"/>
      <c r="K118" s="67"/>
      <c r="L118" s="67"/>
      <c r="M118" s="93"/>
      <c r="N118" s="93"/>
      <c r="O118" s="93"/>
      <c r="P118" s="93"/>
      <c r="Q118" s="93"/>
      <c r="R118" s="93"/>
      <c r="S118" s="93"/>
      <c r="T118" s="93"/>
    </row>
    <row r="119" spans="1:20" ht="15.75" thickBot="1" x14ac:dyDescent="0.3">
      <c r="A119" s="75"/>
      <c r="B119" s="48"/>
      <c r="C119" s="76">
        <f t="shared" ref="C119:L119" si="30">C117</f>
        <v>10.64</v>
      </c>
      <c r="D119" s="76">
        <f t="shared" si="30"/>
        <v>11.71</v>
      </c>
      <c r="E119" s="76" t="str">
        <f t="shared" si="30"/>
        <v>Invalid RIC.</v>
      </c>
      <c r="F119" s="76">
        <f t="shared" si="30"/>
        <v>19.71</v>
      </c>
      <c r="G119" s="76">
        <f t="shared" si="30"/>
        <v>11.48</v>
      </c>
      <c r="H119" s="76" t="str">
        <f t="shared" si="30"/>
        <v>Invalid RIC.</v>
      </c>
      <c r="I119" s="76" t="str">
        <f t="shared" si="30"/>
        <v>Invalid RIC.</v>
      </c>
      <c r="J119" s="76" t="str">
        <f t="shared" si="30"/>
        <v>Invalid RIC.</v>
      </c>
      <c r="K119" s="76" t="str">
        <f t="shared" si="30"/>
        <v>Invalid RIC.</v>
      </c>
      <c r="L119" s="76" t="str">
        <f t="shared" si="30"/>
        <v>Invalid RIC.</v>
      </c>
      <c r="M119" s="93"/>
      <c r="N119" s="93"/>
      <c r="O119" s="93"/>
      <c r="P119" s="93"/>
      <c r="Q119" s="93"/>
      <c r="R119" s="93"/>
      <c r="S119" s="93"/>
      <c r="T119" s="93"/>
    </row>
    <row r="120" spans="1:20" x14ac:dyDescent="0.25">
      <c r="A120" s="68"/>
      <c r="B120" s="48"/>
      <c r="C120" s="74"/>
      <c r="D120" s="74"/>
      <c r="E120" s="74"/>
      <c r="F120" s="74"/>
      <c r="G120" s="74"/>
      <c r="H120" s="74"/>
      <c r="I120" s="74"/>
      <c r="J120" s="74"/>
      <c r="K120" s="74"/>
      <c r="L120" s="74"/>
      <c r="M120" s="93"/>
      <c r="N120" s="93"/>
      <c r="O120" s="93"/>
      <c r="P120" s="93"/>
      <c r="Q120" s="93"/>
      <c r="R120" s="93"/>
      <c r="S120" s="93"/>
      <c r="T120" s="93"/>
    </row>
    <row r="121" spans="1:20" x14ac:dyDescent="0.25">
      <c r="A121" s="68"/>
      <c r="B121" s="48"/>
      <c r="C121" s="67" t="s">
        <v>1955</v>
      </c>
      <c r="D121" s="67" t="s">
        <v>1956</v>
      </c>
      <c r="E121" s="67" t="s">
        <v>1957</v>
      </c>
      <c r="F121" s="67" t="s">
        <v>1958</v>
      </c>
      <c r="G121" s="67" t="s">
        <v>1959</v>
      </c>
      <c r="H121" s="67" t="s">
        <v>1960</v>
      </c>
      <c r="I121" s="67" t="s">
        <v>1961</v>
      </c>
      <c r="J121" s="67" t="s">
        <v>1962</v>
      </c>
      <c r="K121" s="67" t="s">
        <v>1963</v>
      </c>
      <c r="L121" s="67" t="s">
        <v>1964</v>
      </c>
      <c r="M121" s="93"/>
      <c r="N121" s="93"/>
      <c r="O121" s="93"/>
      <c r="P121" s="93"/>
      <c r="Q121" s="93"/>
      <c r="R121" s="93"/>
      <c r="S121" s="93"/>
      <c r="T121" s="93"/>
    </row>
    <row r="122" spans="1:20" ht="15.75" thickBot="1" x14ac:dyDescent="0.3">
      <c r="A122" s="68"/>
      <c r="B122" s="48"/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93"/>
      <c r="N122" s="93"/>
      <c r="O122" s="93"/>
      <c r="P122" s="93"/>
      <c r="Q122" s="93"/>
      <c r="R122" s="93"/>
      <c r="S122" s="93"/>
      <c r="T122" s="93"/>
    </row>
    <row r="123" spans="1:20" x14ac:dyDescent="0.25">
      <c r="A123" s="69" t="str">
        <f>A11</f>
        <v>CAD</v>
      </c>
      <c r="B123" s="48"/>
      <c r="C123" s="70" t="s">
        <v>1965</v>
      </c>
      <c r="D123" s="69" t="s">
        <v>1966</v>
      </c>
      <c r="E123" s="69" t="s">
        <v>1967</v>
      </c>
      <c r="F123" s="69" t="s">
        <v>1968</v>
      </c>
      <c r="G123" s="69" t="s">
        <v>1969</v>
      </c>
      <c r="H123" s="69" t="s">
        <v>1970</v>
      </c>
      <c r="I123" s="69" t="s">
        <v>1971</v>
      </c>
      <c r="J123" s="69" t="s">
        <v>1972</v>
      </c>
      <c r="K123" s="69" t="s">
        <v>1973</v>
      </c>
      <c r="L123" s="48"/>
      <c r="M123" s="93"/>
      <c r="N123" s="93"/>
      <c r="O123" s="93"/>
      <c r="P123" s="93"/>
      <c r="Q123" s="93"/>
      <c r="R123" s="93"/>
      <c r="S123" s="93"/>
      <c r="T123" s="93"/>
    </row>
    <row r="124" spans="1:20" x14ac:dyDescent="0.25">
      <c r="A124" s="68"/>
      <c r="B124" s="48"/>
      <c r="C124" s="45">
        <f t="shared" ref="C124" si="31">IFERROR(AVERAGE(C128,C130)/100,10%)</f>
        <v>7.1500000000000008E-2</v>
      </c>
      <c r="D124" s="45">
        <f>IFERROR(AVERAGE(D128,D130)/100,10%)</f>
        <v>5.2499999999999998E-2</v>
      </c>
      <c r="E124" s="45">
        <f t="shared" ref="E124:K124" si="32">IFERROR(AVERAGE(E128,E130)/100,10%)</f>
        <v>0.1</v>
      </c>
      <c r="F124" s="45">
        <f t="shared" si="32"/>
        <v>0.17960000000000001</v>
      </c>
      <c r="G124" s="45">
        <f t="shared" si="32"/>
        <v>0.12269999999999999</v>
      </c>
      <c r="H124" s="45">
        <f t="shared" si="32"/>
        <v>0.1</v>
      </c>
      <c r="I124" s="45">
        <f t="shared" si="32"/>
        <v>8.6899999999999991E-2</v>
      </c>
      <c r="J124" s="45">
        <f t="shared" si="32"/>
        <v>9.5500000000000002E-2</v>
      </c>
      <c r="K124" s="45">
        <f t="shared" si="32"/>
        <v>0.1</v>
      </c>
      <c r="L124" s="48"/>
      <c r="M124" s="93"/>
      <c r="N124" s="93"/>
      <c r="O124" s="93"/>
      <c r="P124" s="93"/>
      <c r="Q124" s="93"/>
      <c r="R124" s="93"/>
      <c r="S124" s="93"/>
      <c r="T124" s="93"/>
    </row>
    <row r="125" spans="1:20" x14ac:dyDescent="0.25">
      <c r="A125" s="68"/>
      <c r="B125" s="48"/>
      <c r="C125" s="68"/>
      <c r="D125" s="68"/>
      <c r="E125" s="68"/>
      <c r="F125" s="68"/>
      <c r="G125" s="68"/>
      <c r="H125" s="68"/>
      <c r="I125" s="68"/>
      <c r="J125" s="68"/>
      <c r="K125" s="68"/>
      <c r="L125" s="48"/>
      <c r="M125" s="93"/>
      <c r="N125" s="93"/>
      <c r="O125" s="93"/>
      <c r="P125" s="93"/>
      <c r="Q125" s="93"/>
      <c r="R125" s="93"/>
      <c r="S125" s="93"/>
      <c r="T125" s="93"/>
    </row>
    <row r="126" spans="1:20" x14ac:dyDescent="0.25">
      <c r="A126" s="68"/>
      <c r="B126" s="48"/>
      <c r="C126" s="43" t="s">
        <v>874</v>
      </c>
      <c r="D126" s="43" t="s">
        <v>1729</v>
      </c>
      <c r="E126" s="43" t="s">
        <v>1730</v>
      </c>
      <c r="F126" s="48"/>
      <c r="G126" s="67"/>
      <c r="H126" s="67"/>
      <c r="I126" s="67"/>
      <c r="J126" s="67"/>
      <c r="K126" s="67"/>
      <c r="L126" s="48"/>
      <c r="M126" s="93"/>
      <c r="N126" s="93"/>
      <c r="O126" s="93"/>
      <c r="P126" s="93"/>
      <c r="Q126" s="93"/>
      <c r="R126" s="93"/>
      <c r="S126" s="93"/>
      <c r="T126" s="93"/>
    </row>
    <row r="127" spans="1:20" x14ac:dyDescent="0.25">
      <c r="A127" s="68" t="e">
        <f ca="1">_xll.RHistory(C132:D132,C126,"START:"&amp;Input!$B$3&amp;" NBROWS:1 INTERVAL:1D",,,C128)</f>
        <v>#NAME?</v>
      </c>
      <c r="B127" s="48"/>
      <c r="C127" s="48"/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</row>
    <row r="128" spans="1:20" x14ac:dyDescent="0.25">
      <c r="A128" s="68" t="e">
        <f ca="1">_xll.RHistory(E132:K132,E126,"START:"&amp;Input!$B$3&amp;" NBROWS:1 INTERVAL:1D",,,E128)</f>
        <v>#NAME?</v>
      </c>
      <c r="B128" s="48"/>
      <c r="C128" s="73">
        <v>6.85</v>
      </c>
      <c r="D128" s="74">
        <v>4.95</v>
      </c>
      <c r="E128" s="74" t="s">
        <v>893</v>
      </c>
      <c r="F128" s="74">
        <v>17.96</v>
      </c>
      <c r="G128" s="74">
        <v>12.27</v>
      </c>
      <c r="H128" s="74" t="s">
        <v>893</v>
      </c>
      <c r="I128" s="74">
        <v>8.69</v>
      </c>
      <c r="J128" s="74">
        <v>9.5500000000000007</v>
      </c>
      <c r="K128" s="74" t="s">
        <v>893</v>
      </c>
      <c r="L128" s="48"/>
      <c r="M128" s="48"/>
      <c r="N128" s="48"/>
      <c r="O128" s="48"/>
      <c r="P128" s="48"/>
      <c r="Q128" s="48"/>
      <c r="R128" s="48"/>
      <c r="S128" s="48"/>
      <c r="T128" s="48"/>
    </row>
    <row r="129" spans="1:20" x14ac:dyDescent="0.25">
      <c r="A129" s="68" t="e">
        <f ca="1">_xll.RHistory(C132:D132,D126,"START:"&amp;Input!$B$3&amp;" NBROWS:1 INTERVAL:1D",,,C130)</f>
        <v>#NAME?</v>
      </c>
      <c r="B129" s="48"/>
      <c r="C129" s="67"/>
      <c r="D129" s="67"/>
      <c r="E129" s="67"/>
      <c r="F129" s="67"/>
      <c r="G129" s="67"/>
      <c r="H129" s="67"/>
      <c r="I129" s="67"/>
      <c r="J129" s="67"/>
      <c r="K129" s="67"/>
      <c r="L129" s="48"/>
      <c r="M129" s="48"/>
      <c r="N129" s="48"/>
      <c r="O129" s="48"/>
      <c r="P129" s="48"/>
      <c r="Q129" s="48"/>
      <c r="R129" s="48"/>
      <c r="S129" s="48"/>
      <c r="T129" s="48"/>
    </row>
    <row r="130" spans="1:20" ht="15.75" thickBot="1" x14ac:dyDescent="0.3">
      <c r="A130" s="75"/>
      <c r="B130" s="48"/>
      <c r="C130" s="76">
        <v>7.45</v>
      </c>
      <c r="D130" s="76">
        <v>5.55</v>
      </c>
      <c r="E130" s="76" t="str">
        <f t="shared" ref="E130:K130" si="33">E128</f>
        <v>Invalid RIC.</v>
      </c>
      <c r="F130" s="76">
        <f t="shared" si="33"/>
        <v>17.96</v>
      </c>
      <c r="G130" s="76">
        <f t="shared" si="33"/>
        <v>12.27</v>
      </c>
      <c r="H130" s="76" t="str">
        <f t="shared" si="33"/>
        <v>Invalid RIC.</v>
      </c>
      <c r="I130" s="76">
        <f t="shared" si="33"/>
        <v>8.69</v>
      </c>
      <c r="J130" s="76">
        <f t="shared" si="33"/>
        <v>9.5500000000000007</v>
      </c>
      <c r="K130" s="76" t="str">
        <f t="shared" si="33"/>
        <v>Invalid RIC.</v>
      </c>
      <c r="L130" s="48"/>
      <c r="M130" s="48"/>
      <c r="N130" s="48"/>
      <c r="O130" s="48"/>
      <c r="P130" s="48"/>
      <c r="Q130" s="48"/>
      <c r="R130" s="48"/>
      <c r="S130" s="48"/>
      <c r="T130" s="48"/>
    </row>
    <row r="131" spans="1:20" x14ac:dyDescent="0.25">
      <c r="A131" s="68"/>
      <c r="B131" s="48"/>
      <c r="C131" s="74"/>
      <c r="D131" s="74"/>
      <c r="E131" s="74"/>
      <c r="F131" s="74"/>
      <c r="G131" s="74"/>
      <c r="H131" s="74"/>
      <c r="I131" s="74"/>
      <c r="J131" s="74"/>
      <c r="K131" s="74"/>
      <c r="L131" s="48"/>
      <c r="M131" s="48"/>
      <c r="N131" s="48"/>
      <c r="O131" s="48"/>
      <c r="P131" s="48"/>
      <c r="Q131" s="48"/>
      <c r="R131" s="48"/>
      <c r="S131" s="48"/>
      <c r="T131" s="48"/>
    </row>
    <row r="132" spans="1:20" x14ac:dyDescent="0.25">
      <c r="A132" s="68"/>
      <c r="B132" s="48"/>
      <c r="C132" s="67" t="s">
        <v>1974</v>
      </c>
      <c r="D132" s="67" t="s">
        <v>1975</v>
      </c>
      <c r="E132" s="67" t="s">
        <v>1976</v>
      </c>
      <c r="F132" s="67" t="s">
        <v>1977</v>
      </c>
      <c r="G132" s="67" t="s">
        <v>1978</v>
      </c>
      <c r="H132" s="67" t="s">
        <v>1979</v>
      </c>
      <c r="I132" s="67" t="s">
        <v>1980</v>
      </c>
      <c r="J132" s="67" t="s">
        <v>1981</v>
      </c>
      <c r="K132" s="67" t="s">
        <v>1982</v>
      </c>
      <c r="L132" s="48"/>
      <c r="M132" s="48"/>
      <c r="N132" s="48"/>
      <c r="O132" s="48"/>
      <c r="P132" s="48"/>
      <c r="Q132" s="48"/>
      <c r="R132" s="48"/>
      <c r="S132" s="48"/>
      <c r="T132" s="48"/>
    </row>
    <row r="133" spans="1:20" ht="15.75" thickBot="1" x14ac:dyDescent="0.3">
      <c r="A133" s="68"/>
      <c r="B133" s="48"/>
      <c r="C133" s="74"/>
      <c r="D133" s="74"/>
      <c r="E133" s="74"/>
      <c r="F133" s="74"/>
      <c r="G133" s="74"/>
      <c r="H133" s="74"/>
      <c r="I133" s="74"/>
      <c r="J133" s="74"/>
      <c r="K133" s="74"/>
      <c r="L133" s="48"/>
      <c r="M133" s="48"/>
      <c r="N133" s="48"/>
      <c r="O133" s="48"/>
      <c r="P133" s="48"/>
      <c r="Q133" s="48"/>
      <c r="R133" s="48"/>
      <c r="S133" s="48"/>
      <c r="T133" s="48"/>
    </row>
    <row r="134" spans="1:20" x14ac:dyDescent="0.25">
      <c r="A134" s="69" t="str">
        <f>A12</f>
        <v>AUD</v>
      </c>
      <c r="B134" s="48"/>
      <c r="C134" s="69" t="s">
        <v>1983</v>
      </c>
      <c r="D134" s="70" t="s">
        <v>1984</v>
      </c>
      <c r="E134" s="69" t="s">
        <v>1985</v>
      </c>
      <c r="F134" s="69" t="s">
        <v>1986</v>
      </c>
      <c r="G134" s="69" t="s">
        <v>1987</v>
      </c>
      <c r="H134" s="69" t="s">
        <v>1988</v>
      </c>
      <c r="I134" s="69" t="s">
        <v>1989</v>
      </c>
      <c r="J134" s="69" t="s">
        <v>1990</v>
      </c>
      <c r="K134" s="48"/>
      <c r="L134" s="48"/>
      <c r="M134" s="48"/>
      <c r="N134" s="48"/>
      <c r="O134" s="48"/>
      <c r="P134" s="48"/>
      <c r="Q134" s="48"/>
      <c r="R134" s="48"/>
      <c r="S134" s="48"/>
      <c r="T134" s="48"/>
    </row>
    <row r="135" spans="1:20" x14ac:dyDescent="0.25">
      <c r="A135" s="68"/>
      <c r="B135" s="48"/>
      <c r="C135" s="45">
        <f>IFERROR(AVERAGE(C139,C141)/100,10%)</f>
        <v>6.724999999999999E-2</v>
      </c>
      <c r="D135" s="45">
        <f t="shared" ref="D135" si="34">IFERROR(AVERAGE(D139,D141)/100,10%)</f>
        <v>0.1</v>
      </c>
      <c r="E135" s="45">
        <f t="shared" ref="E135:J135" si="35">IFERROR(AVERAGE(E139)/100,10%)</f>
        <v>0.18640000000000001</v>
      </c>
      <c r="F135" s="45">
        <f t="shared" si="35"/>
        <v>0.1353</v>
      </c>
      <c r="G135" s="45">
        <f t="shared" si="35"/>
        <v>0.1</v>
      </c>
      <c r="H135" s="45">
        <f t="shared" si="35"/>
        <v>8.7400000000000005E-2</v>
      </c>
      <c r="I135" s="45">
        <f t="shared" si="35"/>
        <v>9.7599999999999992E-2</v>
      </c>
      <c r="J135" s="45">
        <f t="shared" si="35"/>
        <v>0.1</v>
      </c>
      <c r="K135" s="48"/>
      <c r="L135" s="48"/>
      <c r="M135" s="48"/>
      <c r="N135" s="48"/>
      <c r="O135" s="48"/>
      <c r="P135" s="48"/>
      <c r="Q135" s="48"/>
      <c r="R135" s="48"/>
      <c r="S135" s="48"/>
      <c r="T135" s="48"/>
    </row>
    <row r="136" spans="1:20" x14ac:dyDescent="0.25">
      <c r="A136" s="68"/>
      <c r="B136" s="48"/>
      <c r="C136" s="68"/>
      <c r="D136" s="68"/>
      <c r="E136" s="68"/>
      <c r="F136" s="68"/>
      <c r="G136" s="68"/>
      <c r="H136" s="68"/>
      <c r="I136" s="68"/>
      <c r="J136" s="68"/>
      <c r="K136" s="48"/>
      <c r="L136" s="48"/>
      <c r="M136" s="48"/>
      <c r="N136" s="48"/>
      <c r="O136" s="48"/>
      <c r="P136" s="48"/>
      <c r="Q136" s="48"/>
      <c r="R136" s="48"/>
      <c r="S136" s="48"/>
      <c r="T136" s="48"/>
    </row>
    <row r="137" spans="1:20" x14ac:dyDescent="0.25">
      <c r="A137" s="68"/>
      <c r="B137" s="48"/>
      <c r="C137" s="43" t="s">
        <v>874</v>
      </c>
      <c r="D137" s="43" t="s">
        <v>1729</v>
      </c>
      <c r="E137" s="43" t="s">
        <v>1730</v>
      </c>
      <c r="F137" s="48"/>
      <c r="G137" s="48"/>
      <c r="H137" s="67"/>
      <c r="I137" s="67"/>
      <c r="J137" s="67"/>
      <c r="K137" s="48"/>
      <c r="L137" s="48"/>
      <c r="M137" s="48"/>
      <c r="N137" s="48"/>
      <c r="O137" s="48"/>
      <c r="P137" s="48"/>
      <c r="Q137" s="48"/>
      <c r="R137" s="48"/>
      <c r="S137" s="48"/>
      <c r="T137" s="48"/>
    </row>
    <row r="138" spans="1:20" x14ac:dyDescent="0.25">
      <c r="A138" s="68" t="e">
        <f ca="1">_xll.RHistory(C143,C137,"START:"&amp;Input!$B$3&amp;" NBROWS:1 INTERVAL:1D",,,C139)</f>
        <v>#NAME?</v>
      </c>
      <c r="B138" s="48"/>
      <c r="C138" s="48"/>
      <c r="D138" s="47"/>
      <c r="E138" s="48"/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</row>
    <row r="139" spans="1:20" x14ac:dyDescent="0.25">
      <c r="A139" s="68" t="e">
        <f ca="1">_xll.RHistory(D143:J143,E137,"START:"&amp;Input!$B$3&amp;" NBROWS:1 INTERVAL:1D",,,D139)</f>
        <v>#NAME?</v>
      </c>
      <c r="B139" s="48"/>
      <c r="C139" s="74">
        <v>6.5250000000000004</v>
      </c>
      <c r="D139" s="73" t="s">
        <v>893</v>
      </c>
      <c r="E139" s="74">
        <v>18.64</v>
      </c>
      <c r="F139" s="74">
        <v>13.53</v>
      </c>
      <c r="G139" s="74" t="s">
        <v>893</v>
      </c>
      <c r="H139" s="74">
        <v>8.74</v>
      </c>
      <c r="I139" s="74">
        <v>9.76</v>
      </c>
      <c r="J139" s="74" t="s">
        <v>893</v>
      </c>
      <c r="K139" s="48"/>
      <c r="L139" s="48"/>
      <c r="M139" s="48"/>
      <c r="N139" s="48"/>
      <c r="O139" s="48"/>
      <c r="P139" s="48"/>
      <c r="Q139" s="48"/>
      <c r="R139" s="48"/>
      <c r="S139" s="48"/>
      <c r="T139" s="48"/>
    </row>
    <row r="140" spans="1:20" x14ac:dyDescent="0.25">
      <c r="A140" s="68" t="e">
        <f ca="1">_xll.RHistory(C143,D137,"START:"&amp;Input!$B$3&amp;" NBROWS:1 INTERVAL:1D",,,C141)</f>
        <v>#NAME?</v>
      </c>
      <c r="B140" s="48"/>
      <c r="C140" s="67"/>
      <c r="D140" s="67"/>
      <c r="E140" s="67"/>
      <c r="F140" s="67"/>
      <c r="G140" s="67"/>
      <c r="H140" s="67"/>
      <c r="I140" s="67"/>
      <c r="J140" s="67"/>
      <c r="K140" s="48"/>
      <c r="L140" s="48"/>
      <c r="M140" s="48"/>
      <c r="N140" s="48"/>
      <c r="O140" s="48"/>
      <c r="P140" s="48"/>
      <c r="Q140" s="48"/>
      <c r="R140" s="48"/>
      <c r="S140" s="48"/>
      <c r="T140" s="48"/>
    </row>
    <row r="141" spans="1:20" ht="15.75" thickBot="1" x14ac:dyDescent="0.3">
      <c r="A141" s="75"/>
      <c r="B141" s="48"/>
      <c r="C141" s="76">
        <v>6.9249999999999998</v>
      </c>
      <c r="D141" s="76" t="str">
        <f t="shared" ref="D141:J141" si="36">D139</f>
        <v>Invalid RIC.</v>
      </c>
      <c r="E141" s="94">
        <f t="shared" si="36"/>
        <v>18.64</v>
      </c>
      <c r="F141" s="76">
        <f t="shared" si="36"/>
        <v>13.53</v>
      </c>
      <c r="G141" s="76" t="str">
        <f t="shared" si="36"/>
        <v>Invalid RIC.</v>
      </c>
      <c r="H141" s="76">
        <f t="shared" si="36"/>
        <v>8.74</v>
      </c>
      <c r="I141" s="76">
        <f t="shared" si="36"/>
        <v>9.76</v>
      </c>
      <c r="J141" s="94" t="str">
        <f t="shared" si="36"/>
        <v>Invalid RIC.</v>
      </c>
      <c r="K141" s="48"/>
      <c r="L141" s="48"/>
      <c r="M141" s="48"/>
      <c r="N141" s="48"/>
      <c r="O141" s="48"/>
      <c r="P141" s="48"/>
      <c r="Q141" s="48"/>
      <c r="R141" s="48"/>
      <c r="S141" s="48"/>
      <c r="T141" s="48"/>
    </row>
    <row r="142" spans="1:20" x14ac:dyDescent="0.25">
      <c r="A142" s="68"/>
      <c r="B142" s="48"/>
      <c r="C142" s="74"/>
      <c r="D142" s="74"/>
      <c r="E142" s="74"/>
      <c r="F142" s="74"/>
      <c r="G142" s="74"/>
      <c r="H142" s="74"/>
      <c r="I142" s="74"/>
      <c r="J142" s="74"/>
      <c r="K142" s="48"/>
      <c r="L142" s="48"/>
      <c r="M142" s="48"/>
      <c r="N142" s="48"/>
      <c r="O142" s="48"/>
      <c r="P142" s="48"/>
      <c r="Q142" s="48"/>
      <c r="R142" s="48"/>
      <c r="S142" s="48"/>
      <c r="T142" s="48"/>
    </row>
    <row r="143" spans="1:20" x14ac:dyDescent="0.25">
      <c r="A143" s="68"/>
      <c r="B143" s="48"/>
      <c r="C143" s="67" t="s">
        <v>1991</v>
      </c>
      <c r="D143" s="67" t="s">
        <v>1992</v>
      </c>
      <c r="E143" s="67" t="s">
        <v>1993</v>
      </c>
      <c r="F143" s="67" t="s">
        <v>1994</v>
      </c>
      <c r="G143" s="67" t="s">
        <v>1995</v>
      </c>
      <c r="H143" s="67" t="s">
        <v>1996</v>
      </c>
      <c r="I143" s="67" t="s">
        <v>1997</v>
      </c>
      <c r="J143" s="67" t="s">
        <v>1998</v>
      </c>
      <c r="K143" s="48"/>
      <c r="L143" s="48"/>
      <c r="M143" s="48"/>
      <c r="N143" s="48"/>
      <c r="O143" s="48"/>
      <c r="P143" s="48"/>
      <c r="Q143" s="48"/>
      <c r="R143" s="48"/>
      <c r="S143" s="48"/>
      <c r="T143" s="48"/>
    </row>
    <row r="144" spans="1:20" ht="15.75" thickBot="1" x14ac:dyDescent="0.3">
      <c r="A144" s="68"/>
      <c r="B144" s="48"/>
      <c r="C144" s="74"/>
      <c r="D144" s="74"/>
      <c r="E144" s="74"/>
      <c r="F144" s="74"/>
      <c r="G144" s="74"/>
      <c r="H144" s="74"/>
      <c r="I144" s="74"/>
      <c r="J144" s="74"/>
      <c r="K144" s="48"/>
      <c r="L144" s="48"/>
      <c r="M144" s="48"/>
      <c r="N144" s="48"/>
      <c r="O144" s="48"/>
      <c r="P144" s="48"/>
      <c r="Q144" s="48"/>
      <c r="R144" s="48"/>
      <c r="S144" s="48"/>
      <c r="T144" s="48"/>
    </row>
    <row r="145" spans="1:20" x14ac:dyDescent="0.25">
      <c r="A145" s="69" t="str">
        <f>A13</f>
        <v>AED</v>
      </c>
      <c r="B145" s="48"/>
      <c r="C145" s="70" t="s">
        <v>1999</v>
      </c>
      <c r="D145" s="69" t="s">
        <v>2000</v>
      </c>
      <c r="E145" s="69" t="s">
        <v>2001</v>
      </c>
      <c r="F145" s="69" t="s">
        <v>2002</v>
      </c>
      <c r="G145" s="69" t="s">
        <v>2003</v>
      </c>
      <c r="H145" s="69" t="s">
        <v>2004</v>
      </c>
      <c r="I145" s="69" t="s">
        <v>2005</v>
      </c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</row>
    <row r="146" spans="1:20" x14ac:dyDescent="0.25">
      <c r="A146" s="68"/>
      <c r="B146" s="48"/>
      <c r="C146" s="45">
        <f t="shared" ref="C146:I146" si="37">IFERROR(AVERAGE(C150,C152)/100,10%)</f>
        <v>0.1</v>
      </c>
      <c r="D146" s="45">
        <f t="shared" si="37"/>
        <v>0.1</v>
      </c>
      <c r="E146" s="45">
        <f t="shared" si="37"/>
        <v>0.1</v>
      </c>
      <c r="F146" s="45">
        <f t="shared" si="37"/>
        <v>0.1</v>
      </c>
      <c r="G146" s="45">
        <f t="shared" si="37"/>
        <v>0.1</v>
      </c>
      <c r="H146" s="45">
        <f t="shared" si="37"/>
        <v>0.1</v>
      </c>
      <c r="I146" s="45">
        <f t="shared" si="37"/>
        <v>0.1</v>
      </c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</row>
    <row r="147" spans="1:20" x14ac:dyDescent="0.25">
      <c r="A147" s="68"/>
      <c r="B147" s="48"/>
      <c r="C147" s="68"/>
      <c r="D147" s="68"/>
      <c r="E147" s="68"/>
      <c r="F147" s="68"/>
      <c r="G147" s="68"/>
      <c r="H147" s="68"/>
      <c r="I147" s="6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</row>
    <row r="148" spans="1:20" x14ac:dyDescent="0.25">
      <c r="A148" s="68"/>
      <c r="B148" s="48"/>
      <c r="C148" s="43" t="s">
        <v>874</v>
      </c>
      <c r="D148" s="43" t="s">
        <v>1729</v>
      </c>
      <c r="E148" s="43" t="s">
        <v>1730</v>
      </c>
      <c r="F148" s="67"/>
      <c r="G148" s="67"/>
      <c r="H148" s="67"/>
      <c r="I148" s="67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</row>
    <row r="149" spans="1:20" x14ac:dyDescent="0.25">
      <c r="A149" s="68" t="str">
        <f>_xll.RHistory(C154:I154,C148,"START:"&amp;Input!$B$3&amp;" NBROWS:1 INTERVAL:1D",,,C150)</f>
        <v>No instrument defined.</v>
      </c>
      <c r="B149" s="48"/>
      <c r="C149" s="47"/>
      <c r="D149" s="48"/>
      <c r="E149" s="48"/>
      <c r="F149" s="48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</row>
    <row r="150" spans="1:20" x14ac:dyDescent="0.25">
      <c r="A150" s="68"/>
      <c r="B150" s="48"/>
      <c r="C150" s="73"/>
      <c r="D150" s="74"/>
      <c r="E150" s="74"/>
      <c r="F150" s="74"/>
      <c r="G150" s="74"/>
      <c r="H150" s="74"/>
      <c r="I150" s="74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</row>
    <row r="151" spans="1:20" x14ac:dyDescent="0.25">
      <c r="A151" s="68" t="str">
        <f>_xll.RHistory(C154:I154,D148,"START:"&amp;Input!$B$3&amp;" NBROWS:1 INTERVAL:1D",,,C152)</f>
        <v>No instrument defined.</v>
      </c>
      <c r="B151" s="48"/>
      <c r="C151" s="47"/>
      <c r="D151" s="67"/>
      <c r="E151" s="67"/>
      <c r="F151" s="67"/>
      <c r="G151" s="67"/>
      <c r="H151" s="67"/>
      <c r="I151" s="67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</row>
    <row r="152" spans="1:20" ht="15.75" thickBot="1" x14ac:dyDescent="0.3">
      <c r="A152" s="75"/>
      <c r="B152" s="48"/>
      <c r="C152" s="76"/>
      <c r="D152" s="76"/>
      <c r="E152" s="76"/>
      <c r="F152" s="76"/>
      <c r="G152" s="76"/>
      <c r="H152" s="76"/>
      <c r="I152" s="76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</row>
    <row r="153" spans="1:20" x14ac:dyDescent="0.25">
      <c r="A153" s="68"/>
      <c r="B153" s="48"/>
      <c r="C153" s="74"/>
      <c r="D153" s="74"/>
      <c r="E153" s="74"/>
      <c r="F153" s="74"/>
      <c r="G153" s="74"/>
      <c r="H153" s="74"/>
      <c r="I153" s="74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</row>
    <row r="154" spans="1:20" x14ac:dyDescent="0.25">
      <c r="A154" s="68"/>
      <c r="B154" s="48"/>
      <c r="C154" s="67"/>
      <c r="D154" s="67"/>
      <c r="E154" s="67"/>
      <c r="F154" s="67"/>
      <c r="G154" s="67"/>
      <c r="H154" s="67"/>
      <c r="I154" s="67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</row>
    <row r="155" spans="1:20" ht="15.75" thickBot="1" x14ac:dyDescent="0.3">
      <c r="A155" s="68"/>
      <c r="B155" s="48"/>
      <c r="C155" s="74"/>
      <c r="D155" s="74"/>
      <c r="E155" s="74"/>
      <c r="F155" s="74"/>
      <c r="G155" s="74"/>
      <c r="H155" s="74"/>
      <c r="I155" s="74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</row>
    <row r="156" spans="1:20" x14ac:dyDescent="0.25">
      <c r="A156" s="69" t="str">
        <f>A14</f>
        <v>TRY</v>
      </c>
      <c r="B156" s="48"/>
      <c r="C156" s="70" t="s">
        <v>2006</v>
      </c>
      <c r="D156" s="69" t="s">
        <v>2007</v>
      </c>
      <c r="E156" s="69" t="s">
        <v>2008</v>
      </c>
      <c r="F156" s="69" t="s">
        <v>2009</v>
      </c>
      <c r="G156" s="69" t="s">
        <v>2010</v>
      </c>
      <c r="H156" s="69" t="s">
        <v>2011</v>
      </c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</row>
    <row r="157" spans="1:20" x14ac:dyDescent="0.25">
      <c r="A157" s="68"/>
      <c r="B157" s="48"/>
      <c r="C157" s="45">
        <f t="shared" ref="C157:H157" si="38">IFERROR(AVERAGE(C161)/100,10%)</f>
        <v>0.17530000000000001</v>
      </c>
      <c r="D157" s="45">
        <f t="shared" si="38"/>
        <v>0.20370000000000002</v>
      </c>
      <c r="E157" s="45">
        <f t="shared" si="38"/>
        <v>0.1</v>
      </c>
      <c r="F157" s="45">
        <f t="shared" si="38"/>
        <v>0.14580000000000001</v>
      </c>
      <c r="G157" s="45">
        <f t="shared" si="38"/>
        <v>0.20050000000000001</v>
      </c>
      <c r="H157" s="45">
        <f t="shared" si="38"/>
        <v>0.1</v>
      </c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</row>
    <row r="158" spans="1:20" x14ac:dyDescent="0.25">
      <c r="A158" s="68"/>
      <c r="B158" s="48"/>
      <c r="C158" s="68"/>
      <c r="D158" s="68"/>
      <c r="E158" s="68"/>
      <c r="F158" s="68"/>
      <c r="G158" s="68"/>
      <c r="H158" s="6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</row>
    <row r="159" spans="1:20" x14ac:dyDescent="0.25">
      <c r="A159" s="68"/>
      <c r="B159" s="48"/>
      <c r="C159" s="43" t="s">
        <v>874</v>
      </c>
      <c r="D159" s="43" t="s">
        <v>1729</v>
      </c>
      <c r="E159" s="43" t="s">
        <v>1730</v>
      </c>
      <c r="F159" s="67"/>
      <c r="G159" s="67"/>
      <c r="H159" s="67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</row>
    <row r="160" spans="1:20" x14ac:dyDescent="0.25">
      <c r="A160" s="68" t="e">
        <f ca="1">_xll.RHistory(C165:H165,E159,"START:"&amp;Input!$B$3&amp;" NBROWS:1 INTERVAL:1D",,,C161)</f>
        <v>#NAME?</v>
      </c>
      <c r="B160" s="48"/>
      <c r="C160" s="47"/>
      <c r="D160" s="48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</row>
    <row r="161" spans="1:20" x14ac:dyDescent="0.25">
      <c r="A161" s="68"/>
      <c r="B161" s="48"/>
      <c r="C161" s="73">
        <v>17.53</v>
      </c>
      <c r="D161" s="74">
        <v>20.37</v>
      </c>
      <c r="E161" s="74" t="s">
        <v>893</v>
      </c>
      <c r="F161" s="74">
        <v>14.58</v>
      </c>
      <c r="G161" s="74">
        <v>20.05</v>
      </c>
      <c r="H161" s="74" t="s">
        <v>893</v>
      </c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</row>
    <row r="162" spans="1:20" x14ac:dyDescent="0.25">
      <c r="A162" s="68"/>
      <c r="B162" s="48"/>
      <c r="C162" s="47"/>
      <c r="D162" s="67"/>
      <c r="E162" s="67"/>
      <c r="F162" s="67"/>
      <c r="G162" s="67"/>
      <c r="H162" s="67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</row>
    <row r="163" spans="1:20" ht="15.75" thickBot="1" x14ac:dyDescent="0.3">
      <c r="A163" s="75"/>
      <c r="B163" s="48"/>
      <c r="C163" s="76">
        <f t="shared" ref="C163:H163" si="39">C161</f>
        <v>17.53</v>
      </c>
      <c r="D163" s="76">
        <f t="shared" si="39"/>
        <v>20.37</v>
      </c>
      <c r="E163" s="76" t="str">
        <f t="shared" si="39"/>
        <v>Invalid RIC.</v>
      </c>
      <c r="F163" s="76">
        <f t="shared" si="39"/>
        <v>14.58</v>
      </c>
      <c r="G163" s="76">
        <f t="shared" si="39"/>
        <v>20.05</v>
      </c>
      <c r="H163" s="76" t="str">
        <f t="shared" si="39"/>
        <v>Invalid RIC.</v>
      </c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</row>
    <row r="164" spans="1:20" x14ac:dyDescent="0.25">
      <c r="A164" s="68"/>
      <c r="B164" s="48"/>
      <c r="C164" s="74"/>
      <c r="D164" s="74"/>
      <c r="E164" s="74"/>
      <c r="F164" s="74"/>
      <c r="G164" s="74"/>
      <c r="H164" s="74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</row>
    <row r="165" spans="1:20" x14ac:dyDescent="0.25">
      <c r="A165" s="68"/>
      <c r="B165" s="48"/>
      <c r="C165" s="67" t="s">
        <v>2012</v>
      </c>
      <c r="D165" s="67" t="s">
        <v>2013</v>
      </c>
      <c r="E165" s="67" t="s">
        <v>2014</v>
      </c>
      <c r="F165" s="67" t="s">
        <v>2015</v>
      </c>
      <c r="G165" s="67" t="s">
        <v>2016</v>
      </c>
      <c r="H165" s="67" t="s">
        <v>2017</v>
      </c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</row>
    <row r="166" spans="1:20" ht="15.75" thickBot="1" x14ac:dyDescent="0.3">
      <c r="A166" s="68"/>
      <c r="B166" s="48"/>
      <c r="C166" s="74"/>
      <c r="D166" s="74"/>
      <c r="E166" s="74"/>
      <c r="F166" s="74"/>
      <c r="G166" s="74"/>
      <c r="H166" s="74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</row>
    <row r="167" spans="1:20" x14ac:dyDescent="0.25">
      <c r="A167" s="69" t="str">
        <f>A15</f>
        <v>SGD</v>
      </c>
      <c r="B167" s="48"/>
      <c r="C167" s="70" t="s">
        <v>2018</v>
      </c>
      <c r="D167" s="69" t="s">
        <v>2019</v>
      </c>
      <c r="E167" s="69" t="s">
        <v>2020</v>
      </c>
      <c r="F167" s="69" t="s">
        <v>2021</v>
      </c>
      <c r="G167" s="69" t="s">
        <v>2022</v>
      </c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</row>
    <row r="168" spans="1:20" x14ac:dyDescent="0.25">
      <c r="A168" s="68"/>
      <c r="B168" s="48"/>
      <c r="C168" s="45">
        <f t="shared" ref="C168:G168" si="40">IFERROR(AVERAGE(C172)/100,10%)</f>
        <v>0.1</v>
      </c>
      <c r="D168" s="45">
        <f t="shared" si="40"/>
        <v>0.1</v>
      </c>
      <c r="E168" s="45">
        <f t="shared" si="40"/>
        <v>7.3840000000000003E-2</v>
      </c>
      <c r="F168" s="45">
        <f t="shared" si="40"/>
        <v>0.1</v>
      </c>
      <c r="G168" s="45">
        <f t="shared" si="40"/>
        <v>0.1</v>
      </c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</row>
    <row r="169" spans="1:20" x14ac:dyDescent="0.25">
      <c r="A169" s="68"/>
      <c r="B169" s="48"/>
      <c r="C169" s="68"/>
      <c r="D169" s="68"/>
      <c r="E169" s="68"/>
      <c r="F169" s="68"/>
      <c r="G169" s="6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</row>
    <row r="170" spans="1:20" x14ac:dyDescent="0.25">
      <c r="A170" s="68"/>
      <c r="B170" s="48"/>
      <c r="C170" s="43" t="s">
        <v>874</v>
      </c>
      <c r="D170" s="43" t="s">
        <v>1729</v>
      </c>
      <c r="E170" s="43" t="s">
        <v>1730</v>
      </c>
      <c r="F170" s="67"/>
      <c r="G170" s="67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</row>
    <row r="171" spans="1:20" x14ac:dyDescent="0.25">
      <c r="A171" s="68" t="e">
        <f ca="1">_xll.RHistory(C176:G176,E170,"START:"&amp;Input!$B$3&amp;" NBROWS:1 INTERVAL:1D",,,C172)</f>
        <v>#NAME?</v>
      </c>
      <c r="B171" s="48"/>
      <c r="C171" s="47"/>
      <c r="D171" s="48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</row>
    <row r="172" spans="1:20" x14ac:dyDescent="0.25">
      <c r="A172" s="68"/>
      <c r="B172" s="48"/>
      <c r="C172" s="73" t="s">
        <v>893</v>
      </c>
      <c r="D172" s="74" t="s">
        <v>893</v>
      </c>
      <c r="E172" s="74">
        <v>7.3840000000000003</v>
      </c>
      <c r="F172" s="74" t="s">
        <v>893</v>
      </c>
      <c r="G172" s="74" t="s">
        <v>893</v>
      </c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</row>
    <row r="173" spans="1:20" x14ac:dyDescent="0.25">
      <c r="A173" s="68"/>
      <c r="B173" s="48"/>
      <c r="C173" s="67"/>
      <c r="D173" s="67"/>
      <c r="E173" s="67"/>
      <c r="F173" s="67"/>
      <c r="G173" s="67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</row>
    <row r="174" spans="1:20" ht="15.75" thickBot="1" x14ac:dyDescent="0.3">
      <c r="A174" s="75"/>
      <c r="B174" s="48"/>
      <c r="C174" s="76" t="str">
        <f t="shared" ref="C174:G174" si="41">C172</f>
        <v>Invalid RIC.</v>
      </c>
      <c r="D174" s="76" t="str">
        <f t="shared" si="41"/>
        <v>Invalid RIC.</v>
      </c>
      <c r="E174" s="76">
        <f t="shared" si="41"/>
        <v>7.3840000000000003</v>
      </c>
      <c r="F174" s="76" t="str">
        <f t="shared" si="41"/>
        <v>Invalid RIC.</v>
      </c>
      <c r="G174" s="76" t="str">
        <f t="shared" si="41"/>
        <v>Invalid RIC.</v>
      </c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</row>
    <row r="175" spans="1:20" x14ac:dyDescent="0.25">
      <c r="A175" s="68"/>
      <c r="B175" s="48"/>
      <c r="C175" s="74"/>
      <c r="D175" s="74"/>
      <c r="E175" s="74"/>
      <c r="F175" s="74"/>
      <c r="G175" s="74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</row>
    <row r="176" spans="1:20" x14ac:dyDescent="0.25">
      <c r="A176" s="68"/>
      <c r="B176" s="48"/>
      <c r="C176" s="67" t="s">
        <v>2023</v>
      </c>
      <c r="D176" s="67" t="s">
        <v>2024</v>
      </c>
      <c r="E176" s="67" t="s">
        <v>2025</v>
      </c>
      <c r="F176" s="67" t="s">
        <v>2026</v>
      </c>
      <c r="G176" s="67" t="s">
        <v>2027</v>
      </c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</row>
    <row r="177" spans="1:20" ht="15.75" thickBot="1" x14ac:dyDescent="0.3">
      <c r="A177" s="68"/>
      <c r="B177" s="48"/>
      <c r="C177" s="74"/>
      <c r="D177" s="74"/>
      <c r="E177" s="74"/>
      <c r="F177" s="74"/>
      <c r="G177" s="74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</row>
    <row r="178" spans="1:20" x14ac:dyDescent="0.25">
      <c r="A178" s="69" t="str">
        <f>A16</f>
        <v>RUB</v>
      </c>
      <c r="B178" s="48"/>
      <c r="C178" s="70" t="s">
        <v>2028</v>
      </c>
      <c r="D178" s="69" t="s">
        <v>2029</v>
      </c>
      <c r="E178" s="69" t="s">
        <v>2030</v>
      </c>
      <c r="F178" s="69" t="s">
        <v>2031</v>
      </c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</row>
    <row r="179" spans="1:20" x14ac:dyDescent="0.25">
      <c r="A179" s="68"/>
      <c r="B179" s="48"/>
      <c r="C179" s="45">
        <f t="shared" ref="C179:F179" si="42">IFERROR(AVERAGE(C183,C185)/100,10%)</f>
        <v>0.1</v>
      </c>
      <c r="D179" s="45">
        <f t="shared" si="42"/>
        <v>0.15576000000000001</v>
      </c>
      <c r="E179" s="45">
        <f t="shared" si="42"/>
        <v>0.1</v>
      </c>
      <c r="F179" s="45">
        <f t="shared" si="42"/>
        <v>0.1</v>
      </c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</row>
    <row r="180" spans="1:20" x14ac:dyDescent="0.25">
      <c r="A180" s="68"/>
      <c r="B180" s="48"/>
      <c r="C180" s="68"/>
      <c r="D180" s="68"/>
      <c r="E180" s="68"/>
      <c r="F180" s="68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</row>
    <row r="181" spans="1:20" x14ac:dyDescent="0.25">
      <c r="A181" s="68"/>
      <c r="B181" s="48"/>
      <c r="C181" s="43" t="s">
        <v>874</v>
      </c>
      <c r="D181" s="43" t="s">
        <v>1729</v>
      </c>
      <c r="E181" s="43" t="s">
        <v>1730</v>
      </c>
      <c r="F181" s="67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</row>
    <row r="182" spans="1:20" x14ac:dyDescent="0.25">
      <c r="A182" s="68" t="e">
        <f ca="1">_xll.RHistory(C187:F187,E181,"START:"&amp;Input!$B$3&amp;" NBROWS:1 INTERVAL:1D",,,C183)</f>
        <v>#NAME?</v>
      </c>
      <c r="B182" s="48"/>
      <c r="C182" s="47"/>
      <c r="D182" s="48"/>
      <c r="E182" s="48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</row>
    <row r="183" spans="1:20" x14ac:dyDescent="0.25">
      <c r="A183" s="68"/>
      <c r="B183" s="48"/>
      <c r="C183" s="73" t="s">
        <v>893</v>
      </c>
      <c r="D183" s="74">
        <v>15.576000000000001</v>
      </c>
      <c r="E183" s="74" t="s">
        <v>893</v>
      </c>
      <c r="F183" s="74" t="s">
        <v>893</v>
      </c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</row>
    <row r="184" spans="1:20" x14ac:dyDescent="0.25">
      <c r="A184" s="68"/>
      <c r="B184" s="48"/>
      <c r="C184" s="47"/>
      <c r="D184" s="67"/>
      <c r="E184" s="67"/>
      <c r="F184" s="67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</row>
    <row r="185" spans="1:20" ht="15.75" thickBot="1" x14ac:dyDescent="0.3">
      <c r="A185" s="75"/>
      <c r="B185" s="48"/>
      <c r="C185" s="76" t="str">
        <f t="shared" ref="C185:F185" si="43">C183</f>
        <v>Invalid RIC.</v>
      </c>
      <c r="D185" s="76">
        <f t="shared" si="43"/>
        <v>15.576000000000001</v>
      </c>
      <c r="E185" s="76" t="str">
        <f t="shared" si="43"/>
        <v>Invalid RIC.</v>
      </c>
      <c r="F185" s="76" t="str">
        <f t="shared" si="43"/>
        <v>Invalid RIC.</v>
      </c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</row>
    <row r="186" spans="1:20" x14ac:dyDescent="0.25">
      <c r="A186" s="68"/>
      <c r="B186" s="48"/>
      <c r="C186" s="74"/>
      <c r="D186" s="74"/>
      <c r="E186" s="74"/>
      <c r="F186" s="74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</row>
    <row r="187" spans="1:20" x14ac:dyDescent="0.25">
      <c r="A187" s="68"/>
      <c r="B187" s="48"/>
      <c r="C187" s="67" t="s">
        <v>2032</v>
      </c>
      <c r="D187" s="67" t="s">
        <v>2033</v>
      </c>
      <c r="E187" s="67" t="s">
        <v>2034</v>
      </c>
      <c r="F187" s="67" t="s">
        <v>2035</v>
      </c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</row>
    <row r="188" spans="1:20" ht="15.75" thickBot="1" x14ac:dyDescent="0.3">
      <c r="A188" s="68"/>
      <c r="B188" s="48"/>
      <c r="C188" s="74"/>
      <c r="D188" s="74"/>
      <c r="E188" s="74"/>
      <c r="F188" s="74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</row>
    <row r="189" spans="1:20" x14ac:dyDescent="0.25">
      <c r="A189" s="69" t="str">
        <f>A17</f>
        <v>RON</v>
      </c>
      <c r="B189" s="48"/>
      <c r="C189" s="70" t="s">
        <v>2036</v>
      </c>
      <c r="D189" s="69" t="s">
        <v>2037</v>
      </c>
      <c r="E189" s="69" t="s">
        <v>2038</v>
      </c>
      <c r="F189" s="48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</row>
    <row r="190" spans="1:20" x14ac:dyDescent="0.25">
      <c r="A190" s="68"/>
      <c r="B190" s="48"/>
      <c r="C190" s="45">
        <f t="shared" ref="C190:E190" si="44">IFERROR(AVERAGE(C194,C196)/100,10%)</f>
        <v>0.1</v>
      </c>
      <c r="D190" s="45">
        <f t="shared" si="44"/>
        <v>0.1</v>
      </c>
      <c r="E190" s="45">
        <f t="shared" si="44"/>
        <v>0.1</v>
      </c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</row>
    <row r="191" spans="1:20" x14ac:dyDescent="0.25">
      <c r="A191" s="68"/>
      <c r="B191" s="48"/>
      <c r="C191" s="68"/>
      <c r="D191" s="68"/>
      <c r="E191" s="68"/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</row>
    <row r="192" spans="1:20" x14ac:dyDescent="0.25">
      <c r="A192" s="68"/>
      <c r="B192" s="48"/>
      <c r="C192" s="43" t="s">
        <v>874</v>
      </c>
      <c r="D192" s="43" t="s">
        <v>1729</v>
      </c>
      <c r="E192" s="43" t="s">
        <v>1730</v>
      </c>
      <c r="F192" s="48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</row>
    <row r="193" spans="1:20" x14ac:dyDescent="0.25">
      <c r="A193" s="68" t="str">
        <f>_xll.RHistory(C198:E198,C192,"START:"&amp;Input!$B$3&amp;" NBROWS:1 INTERVAL:1D",,,C194)</f>
        <v>No instrument defined.</v>
      </c>
      <c r="B193" s="48"/>
      <c r="C193" s="67" t="s">
        <v>2039</v>
      </c>
      <c r="D193" s="67" t="s">
        <v>2040</v>
      </c>
      <c r="E193" s="67" t="s">
        <v>2041</v>
      </c>
      <c r="F193" s="48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</row>
    <row r="194" spans="1:20" x14ac:dyDescent="0.25">
      <c r="A194" s="68"/>
      <c r="B194" s="48"/>
      <c r="C194" s="73"/>
      <c r="D194" s="74"/>
      <c r="E194" s="74"/>
      <c r="F194" s="48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</row>
    <row r="195" spans="1:20" x14ac:dyDescent="0.25">
      <c r="A195" s="68" t="str">
        <f>_xll.RHistory(C198:E198,D192,"START:"&amp;Input!$B$3&amp;" NBROWS:1 INTERVAL:1D",,,C196)</f>
        <v>No instrument defined.</v>
      </c>
      <c r="B195" s="48"/>
      <c r="C195" s="47"/>
      <c r="D195" s="67"/>
      <c r="E195" s="67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</row>
    <row r="196" spans="1:20" ht="15.75" thickBot="1" x14ac:dyDescent="0.3">
      <c r="A196" s="75"/>
      <c r="B196" s="48"/>
      <c r="C196" s="76"/>
      <c r="D196" s="76"/>
      <c r="E196" s="76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</row>
    <row r="197" spans="1:20" x14ac:dyDescent="0.25">
      <c r="A197" s="68"/>
      <c r="B197" s="48"/>
      <c r="C197" s="74"/>
      <c r="D197" s="74"/>
      <c r="E197" s="74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</row>
    <row r="198" spans="1:20" x14ac:dyDescent="0.25">
      <c r="A198" s="68"/>
      <c r="B198" s="48"/>
      <c r="C198" s="67"/>
      <c r="D198" s="67"/>
      <c r="E198" s="67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</row>
    <row r="199" spans="1:20" ht="15.75" thickBot="1" x14ac:dyDescent="0.3">
      <c r="A199" s="68"/>
      <c r="B199" s="48"/>
      <c r="C199" s="74"/>
      <c r="D199" s="74"/>
      <c r="E199" s="74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</row>
    <row r="200" spans="1:20" x14ac:dyDescent="0.25">
      <c r="A200" s="69" t="str">
        <f>A18</f>
        <v>PLN</v>
      </c>
      <c r="B200" s="48"/>
      <c r="C200" s="70" t="s">
        <v>2042</v>
      </c>
      <c r="D200" s="69" t="s">
        <v>2043</v>
      </c>
      <c r="E200" s="48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</row>
    <row r="201" spans="1:20" x14ac:dyDescent="0.25">
      <c r="A201" s="68"/>
      <c r="B201" s="48"/>
      <c r="C201" s="45">
        <f t="shared" ref="C201:D201" si="45">IFERROR(AVERAGE(C205)/100,10%)</f>
        <v>6.7000000000000004E-2</v>
      </c>
      <c r="D201" s="45">
        <f t="shared" si="45"/>
        <v>0.1</v>
      </c>
      <c r="E201" s="48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</row>
    <row r="202" spans="1:20" x14ac:dyDescent="0.25">
      <c r="A202" s="68"/>
      <c r="B202" s="48"/>
      <c r="C202" s="68"/>
      <c r="D202" s="68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</row>
    <row r="203" spans="1:20" x14ac:dyDescent="0.25">
      <c r="A203" s="68"/>
      <c r="B203" s="48"/>
      <c r="C203" s="43" t="s">
        <v>874</v>
      </c>
      <c r="D203" s="43" t="s">
        <v>1729</v>
      </c>
      <c r="E203" s="43" t="s">
        <v>1730</v>
      </c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</row>
    <row r="204" spans="1:20" x14ac:dyDescent="0.25">
      <c r="A204" s="68" t="e">
        <f ca="1">_xll.RHistory(C209:D209,E203,"START:"&amp;Input!$B$3&amp;" NBROWS:1 INTERVAL:1D",,,C205)</f>
        <v>#NAME?</v>
      </c>
      <c r="B204" s="48"/>
      <c r="C204" s="48"/>
      <c r="D204" s="48"/>
      <c r="E204" s="48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</row>
    <row r="205" spans="1:20" x14ac:dyDescent="0.25">
      <c r="A205" s="68"/>
      <c r="B205" s="48"/>
      <c r="C205" s="73">
        <v>6.7</v>
      </c>
      <c r="D205" s="74" t="s">
        <v>893</v>
      </c>
      <c r="E205" s="48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</row>
    <row r="206" spans="1:20" x14ac:dyDescent="0.25">
      <c r="A206" s="68"/>
      <c r="B206" s="48"/>
      <c r="C206" s="48"/>
      <c r="D206" s="67"/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</row>
    <row r="207" spans="1:20" ht="15.75" thickBot="1" x14ac:dyDescent="0.3">
      <c r="A207" s="75"/>
      <c r="B207" s="48"/>
      <c r="C207" s="76">
        <f t="shared" ref="C207:D207" si="46">C205</f>
        <v>6.7</v>
      </c>
      <c r="D207" s="76" t="str">
        <f t="shared" si="46"/>
        <v>Invalid RIC.</v>
      </c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</row>
    <row r="208" spans="1:20" x14ac:dyDescent="0.25">
      <c r="A208" s="68"/>
      <c r="B208" s="48"/>
      <c r="C208" s="74"/>
      <c r="D208" s="74"/>
      <c r="E208" s="48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</row>
    <row r="209" spans="1:20" x14ac:dyDescent="0.25">
      <c r="A209" s="68"/>
      <c r="B209" s="48"/>
      <c r="C209" s="67" t="s">
        <v>2044</v>
      </c>
      <c r="D209" s="67" t="s">
        <v>2045</v>
      </c>
      <c r="E209" s="48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</row>
    <row r="210" spans="1:20" ht="15.75" thickBot="1" x14ac:dyDescent="0.3">
      <c r="A210" s="68"/>
      <c r="B210" s="48"/>
      <c r="C210" s="74"/>
      <c r="D210" s="74"/>
      <c r="E210" s="48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</row>
    <row r="211" spans="1:20" x14ac:dyDescent="0.25">
      <c r="A211" s="69" t="str">
        <f>A19</f>
        <v>HUF</v>
      </c>
      <c r="B211" s="48"/>
      <c r="C211" s="70" t="s">
        <v>2046</v>
      </c>
      <c r="D211" s="48"/>
      <c r="E211" s="48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</row>
    <row r="212" spans="1:20" x14ac:dyDescent="0.25">
      <c r="A212" s="68"/>
      <c r="B212" s="48"/>
      <c r="C212" s="45">
        <f t="shared" ref="C212" si="47">IFERROR(AVERAGE(C216,C218)/100,10%)</f>
        <v>0.1</v>
      </c>
      <c r="D212" s="48"/>
      <c r="E212" s="48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</row>
    <row r="213" spans="1:20" x14ac:dyDescent="0.25">
      <c r="A213" s="68"/>
      <c r="B213" s="48"/>
      <c r="C213" s="68"/>
      <c r="D213" s="48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</row>
    <row r="214" spans="1:20" x14ac:dyDescent="0.25">
      <c r="A214" s="68"/>
      <c r="B214" s="48"/>
      <c r="C214" s="67" t="s">
        <v>874</v>
      </c>
      <c r="D214" s="67" t="s">
        <v>1729</v>
      </c>
      <c r="E214" s="48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</row>
    <row r="215" spans="1:20" x14ac:dyDescent="0.25">
      <c r="A215" s="68"/>
      <c r="B215" s="48"/>
      <c r="C215" s="47"/>
      <c r="D215" s="48"/>
      <c r="E215" s="48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</row>
    <row r="216" spans="1:20" x14ac:dyDescent="0.25">
      <c r="A216" s="68"/>
      <c r="B216" s="48"/>
      <c r="C216" s="73"/>
      <c r="D216" s="48"/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</row>
    <row r="217" spans="1:20" x14ac:dyDescent="0.25">
      <c r="A217" s="68"/>
      <c r="B217" s="48"/>
      <c r="C217" s="47"/>
      <c r="D217" s="48"/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</row>
    <row r="218" spans="1:20" ht="15.75" thickBot="1" x14ac:dyDescent="0.3">
      <c r="A218" s="75"/>
      <c r="B218" s="48"/>
      <c r="C218" s="76"/>
      <c r="D218" s="48"/>
      <c r="E218" s="48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</row>
    <row r="219" spans="1:20" x14ac:dyDescent="0.25">
      <c r="A219" s="47"/>
      <c r="B219" s="48"/>
      <c r="C219" s="47"/>
      <c r="D219" s="47"/>
      <c r="E219" s="48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</row>
    <row r="220" spans="1:20" x14ac:dyDescent="0.25">
      <c r="A220" s="47"/>
      <c r="B220" s="47"/>
      <c r="C220" s="67" t="s">
        <v>2047</v>
      </c>
      <c r="D220" s="47"/>
      <c r="E220" s="48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</row>
    <row r="221" spans="1:20" x14ac:dyDescent="0.25">
      <c r="A221" s="47"/>
      <c r="B221" s="47"/>
      <c r="C221" s="47"/>
      <c r="D221" s="47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</row>
    <row r="222" spans="1:20" ht="15.75" thickBot="1" x14ac:dyDescent="0.3">
      <c r="A222" s="47"/>
      <c r="B222" s="47"/>
      <c r="C222" s="47"/>
      <c r="D222" s="47"/>
      <c r="E222" s="48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</row>
    <row r="223" spans="1:20" x14ac:dyDescent="0.25">
      <c r="A223" s="95" t="s">
        <v>871</v>
      </c>
      <c r="B223" s="96" t="s">
        <v>1731</v>
      </c>
      <c r="C223" s="96" t="s">
        <v>1732</v>
      </c>
      <c r="D223" s="96" t="s">
        <v>1733</v>
      </c>
      <c r="E223" s="96" t="s">
        <v>1734</v>
      </c>
      <c r="F223" s="96" t="s">
        <v>1735</v>
      </c>
      <c r="G223" s="96" t="s">
        <v>1736</v>
      </c>
      <c r="H223" s="96" t="s">
        <v>1737</v>
      </c>
      <c r="I223" s="96" t="s">
        <v>1738</v>
      </c>
      <c r="J223" s="96" t="s">
        <v>1739</v>
      </c>
      <c r="K223" s="96" t="s">
        <v>1740</v>
      </c>
      <c r="L223" s="96" t="s">
        <v>1741</v>
      </c>
      <c r="M223" s="96" t="s">
        <v>1742</v>
      </c>
      <c r="N223" s="96" t="s">
        <v>1743</v>
      </c>
      <c r="O223" s="85" t="s">
        <v>1744</v>
      </c>
      <c r="P223" s="85" t="s">
        <v>1745</v>
      </c>
      <c r="Q223" s="85" t="s">
        <v>1746</v>
      </c>
      <c r="R223" s="85" t="s">
        <v>1747</v>
      </c>
      <c r="S223" s="97" t="s">
        <v>1748</v>
      </c>
      <c r="T223" s="48"/>
    </row>
    <row r="224" spans="1:20" x14ac:dyDescent="0.25">
      <c r="A224" s="98" t="s">
        <v>870</v>
      </c>
      <c r="B224" s="74" t="s">
        <v>1766</v>
      </c>
      <c r="C224" s="74" t="s">
        <v>1767</v>
      </c>
      <c r="D224" s="74" t="s">
        <v>1768</v>
      </c>
      <c r="E224" s="74" t="s">
        <v>1769</v>
      </c>
      <c r="F224" s="74" t="s">
        <v>1770</v>
      </c>
      <c r="G224" s="74" t="s">
        <v>1771</v>
      </c>
      <c r="H224" s="74" t="s">
        <v>1772</v>
      </c>
      <c r="I224" s="74" t="s">
        <v>1773</v>
      </c>
      <c r="J224" s="74" t="s">
        <v>1774</v>
      </c>
      <c r="K224" s="67" t="s">
        <v>1765</v>
      </c>
      <c r="L224" s="74" t="s">
        <v>1775</v>
      </c>
      <c r="M224" s="74" t="s">
        <v>1776</v>
      </c>
      <c r="N224" s="74" t="s">
        <v>1777</v>
      </c>
      <c r="O224" s="67" t="s">
        <v>1778</v>
      </c>
      <c r="P224" s="67" t="s">
        <v>1779</v>
      </c>
      <c r="Q224" s="67" t="s">
        <v>1780</v>
      </c>
      <c r="R224" s="67" t="s">
        <v>1781</v>
      </c>
      <c r="S224" s="99"/>
      <c r="T224" s="48"/>
    </row>
    <row r="225" spans="1:20" x14ac:dyDescent="0.25">
      <c r="A225" s="98" t="s">
        <v>872</v>
      </c>
      <c r="B225" s="67" t="s">
        <v>1798</v>
      </c>
      <c r="C225" s="67" t="s">
        <v>1799</v>
      </c>
      <c r="D225" s="67" t="s">
        <v>1800</v>
      </c>
      <c r="E225" s="67" t="s">
        <v>1801</v>
      </c>
      <c r="F225" s="67" t="s">
        <v>1802</v>
      </c>
      <c r="G225" s="67" t="s">
        <v>1803</v>
      </c>
      <c r="H225" s="67" t="s">
        <v>1804</v>
      </c>
      <c r="I225" s="67" t="s">
        <v>1805</v>
      </c>
      <c r="J225" s="67" t="s">
        <v>1806</v>
      </c>
      <c r="K225" s="67" t="s">
        <v>1807</v>
      </c>
      <c r="L225" s="67" t="s">
        <v>1808</v>
      </c>
      <c r="M225" s="67" t="s">
        <v>1809</v>
      </c>
      <c r="N225" s="67" t="s">
        <v>1810</v>
      </c>
      <c r="O225" s="67" t="s">
        <v>1811</v>
      </c>
      <c r="P225" s="67" t="s">
        <v>1812</v>
      </c>
      <c r="Q225" s="67" t="s">
        <v>1813</v>
      </c>
      <c r="R225" s="68"/>
      <c r="S225" s="99"/>
      <c r="T225" s="48"/>
    </row>
    <row r="226" spans="1:20" x14ac:dyDescent="0.25">
      <c r="A226" s="98" t="s">
        <v>1660</v>
      </c>
      <c r="B226" s="67" t="s">
        <v>1829</v>
      </c>
      <c r="C226" s="67" t="s">
        <v>1830</v>
      </c>
      <c r="D226" s="67" t="s">
        <v>1831</v>
      </c>
      <c r="E226" s="67" t="s">
        <v>1832</v>
      </c>
      <c r="F226" s="67" t="s">
        <v>1833</v>
      </c>
      <c r="G226" s="67" t="s">
        <v>1834</v>
      </c>
      <c r="H226" s="67" t="s">
        <v>1835</v>
      </c>
      <c r="I226" s="67" t="s">
        <v>1836</v>
      </c>
      <c r="J226" s="67" t="s">
        <v>1837</v>
      </c>
      <c r="K226" s="67" t="s">
        <v>1838</v>
      </c>
      <c r="L226" s="67" t="s">
        <v>1839</v>
      </c>
      <c r="M226" s="67" t="s">
        <v>1840</v>
      </c>
      <c r="N226" s="67" t="s">
        <v>1841</v>
      </c>
      <c r="O226" s="68" t="s">
        <v>1842</v>
      </c>
      <c r="P226" s="68" t="s">
        <v>1843</v>
      </c>
      <c r="Q226" s="68"/>
      <c r="R226" s="68"/>
      <c r="S226" s="99"/>
      <c r="T226" s="48"/>
    </row>
    <row r="227" spans="1:20" x14ac:dyDescent="0.25">
      <c r="A227" s="98" t="s">
        <v>1661</v>
      </c>
      <c r="B227" s="67" t="s">
        <v>1859</v>
      </c>
      <c r="C227" s="67" t="s">
        <v>1860</v>
      </c>
      <c r="D227" s="67" t="s">
        <v>1861</v>
      </c>
      <c r="E227" s="67" t="s">
        <v>1862</v>
      </c>
      <c r="F227" s="67" t="s">
        <v>1863</v>
      </c>
      <c r="G227" s="67" t="s">
        <v>1864</v>
      </c>
      <c r="H227" s="67" t="s">
        <v>1865</v>
      </c>
      <c r="I227" s="67" t="s">
        <v>1866</v>
      </c>
      <c r="J227" s="67" t="s">
        <v>1867</v>
      </c>
      <c r="K227" s="67" t="s">
        <v>1868</v>
      </c>
      <c r="L227" s="67" t="s">
        <v>1869</v>
      </c>
      <c r="M227" s="67" t="s">
        <v>1870</v>
      </c>
      <c r="N227" s="67" t="s">
        <v>1871</v>
      </c>
      <c r="O227" s="68" t="s">
        <v>1872</v>
      </c>
      <c r="P227" s="68"/>
      <c r="Q227" s="68"/>
      <c r="R227" s="68"/>
      <c r="S227" s="99"/>
      <c r="T227" s="48"/>
    </row>
    <row r="228" spans="1:20" x14ac:dyDescent="0.25">
      <c r="A228" s="98" t="s">
        <v>1662</v>
      </c>
      <c r="B228" s="67" t="s">
        <v>1886</v>
      </c>
      <c r="C228" s="67" t="s">
        <v>1887</v>
      </c>
      <c r="D228" s="67" t="s">
        <v>1888</v>
      </c>
      <c r="E228" s="67" t="s">
        <v>1889</v>
      </c>
      <c r="F228" s="67" t="s">
        <v>1890</v>
      </c>
      <c r="G228" s="67" t="s">
        <v>1891</v>
      </c>
      <c r="H228" s="67" t="s">
        <v>1892</v>
      </c>
      <c r="I228" s="67" t="s">
        <v>1893</v>
      </c>
      <c r="J228" s="67" t="s">
        <v>1894</v>
      </c>
      <c r="K228" s="67" t="s">
        <v>1895</v>
      </c>
      <c r="L228" s="67" t="s">
        <v>1896</v>
      </c>
      <c r="M228" s="67" t="s">
        <v>1897</v>
      </c>
      <c r="N228" s="67" t="s">
        <v>1898</v>
      </c>
      <c r="O228" s="68"/>
      <c r="P228" s="68"/>
      <c r="Q228" s="68"/>
      <c r="R228" s="68"/>
      <c r="S228" s="99"/>
      <c r="T228" s="48"/>
    </row>
    <row r="229" spans="1:20" x14ac:dyDescent="0.25">
      <c r="A229" s="98" t="s">
        <v>1663</v>
      </c>
      <c r="B229" s="67" t="s">
        <v>1911</v>
      </c>
      <c r="C229" s="67" t="s">
        <v>1912</v>
      </c>
      <c r="D229" s="67" t="s">
        <v>1913</v>
      </c>
      <c r="E229" s="67" t="s">
        <v>1914</v>
      </c>
      <c r="F229" s="67" t="s">
        <v>1915</v>
      </c>
      <c r="G229" s="67" t="s">
        <v>1916</v>
      </c>
      <c r="H229" s="67" t="s">
        <v>1917</v>
      </c>
      <c r="I229" s="67" t="s">
        <v>1918</v>
      </c>
      <c r="J229" s="67" t="s">
        <v>1919</v>
      </c>
      <c r="K229" s="67" t="s">
        <v>1920</v>
      </c>
      <c r="L229" s="67" t="s">
        <v>1921</v>
      </c>
      <c r="M229" s="67" t="s">
        <v>1922</v>
      </c>
      <c r="N229" s="68"/>
      <c r="O229" s="68"/>
      <c r="P229" s="68"/>
      <c r="Q229" s="68"/>
      <c r="R229" s="68"/>
      <c r="S229" s="99"/>
      <c r="T229" s="48"/>
    </row>
    <row r="230" spans="1:20" x14ac:dyDescent="0.25">
      <c r="A230" s="98" t="s">
        <v>1664</v>
      </c>
      <c r="B230" s="67" t="s">
        <v>1934</v>
      </c>
      <c r="C230" s="67" t="s">
        <v>1935</v>
      </c>
      <c r="D230" s="67" t="s">
        <v>1936</v>
      </c>
      <c r="E230" s="67" t="s">
        <v>1937</v>
      </c>
      <c r="F230" s="67" t="s">
        <v>1938</v>
      </c>
      <c r="G230" s="67" t="s">
        <v>1939</v>
      </c>
      <c r="H230" s="67" t="s">
        <v>1940</v>
      </c>
      <c r="I230" s="67" t="s">
        <v>1941</v>
      </c>
      <c r="J230" s="67" t="s">
        <v>1942</v>
      </c>
      <c r="K230" s="67" t="s">
        <v>1943</v>
      </c>
      <c r="L230" s="67" t="s">
        <v>1944</v>
      </c>
      <c r="M230" s="68"/>
      <c r="N230" s="68"/>
      <c r="O230" s="68"/>
      <c r="P230" s="68"/>
      <c r="Q230" s="68"/>
      <c r="R230" s="68"/>
      <c r="S230" s="99"/>
      <c r="T230" s="48"/>
    </row>
    <row r="231" spans="1:20" x14ac:dyDescent="0.25">
      <c r="A231" s="98" t="s">
        <v>1665</v>
      </c>
      <c r="B231" s="67" t="s">
        <v>1955</v>
      </c>
      <c r="C231" s="67" t="s">
        <v>1956</v>
      </c>
      <c r="D231" s="67" t="s">
        <v>1957</v>
      </c>
      <c r="E231" s="67" t="s">
        <v>1958</v>
      </c>
      <c r="F231" s="67" t="s">
        <v>1959</v>
      </c>
      <c r="G231" s="67" t="s">
        <v>1960</v>
      </c>
      <c r="H231" s="67" t="s">
        <v>1961</v>
      </c>
      <c r="I231" s="67" t="s">
        <v>1962</v>
      </c>
      <c r="J231" s="67" t="s">
        <v>1963</v>
      </c>
      <c r="K231" s="67" t="s">
        <v>1964</v>
      </c>
      <c r="L231" s="68"/>
      <c r="M231" s="68"/>
      <c r="N231" s="68"/>
      <c r="O231" s="68"/>
      <c r="P231" s="68"/>
      <c r="Q231" s="68"/>
      <c r="R231" s="68"/>
      <c r="S231" s="99"/>
      <c r="T231" s="48"/>
    </row>
    <row r="232" spans="1:20" x14ac:dyDescent="0.25">
      <c r="A232" s="98" t="s">
        <v>1666</v>
      </c>
      <c r="B232" s="67" t="s">
        <v>1974</v>
      </c>
      <c r="C232" s="67" t="s">
        <v>1975</v>
      </c>
      <c r="D232" s="67" t="s">
        <v>1976</v>
      </c>
      <c r="E232" s="67" t="s">
        <v>1977</v>
      </c>
      <c r="F232" s="67" t="s">
        <v>1978</v>
      </c>
      <c r="G232" s="67" t="s">
        <v>1979</v>
      </c>
      <c r="H232" s="67" t="s">
        <v>1980</v>
      </c>
      <c r="I232" s="67" t="s">
        <v>1981</v>
      </c>
      <c r="J232" s="67" t="s">
        <v>1982</v>
      </c>
      <c r="K232" s="68"/>
      <c r="L232" s="68"/>
      <c r="M232" s="68"/>
      <c r="N232" s="68"/>
      <c r="O232" s="68"/>
      <c r="P232" s="68"/>
      <c r="Q232" s="68"/>
      <c r="R232" s="68"/>
      <c r="S232" s="99"/>
      <c r="T232" s="48"/>
    </row>
    <row r="233" spans="1:20" x14ac:dyDescent="0.25">
      <c r="A233" s="98" t="s">
        <v>1667</v>
      </c>
      <c r="B233" s="67" t="s">
        <v>1991</v>
      </c>
      <c r="C233" s="67" t="s">
        <v>1992</v>
      </c>
      <c r="D233" s="67" t="s">
        <v>1993</v>
      </c>
      <c r="E233" s="67" t="s">
        <v>1994</v>
      </c>
      <c r="F233" s="67" t="s">
        <v>1995</v>
      </c>
      <c r="G233" s="67" t="s">
        <v>1996</v>
      </c>
      <c r="H233" s="67" t="s">
        <v>1997</v>
      </c>
      <c r="I233" s="67" t="s">
        <v>1998</v>
      </c>
      <c r="J233" s="68"/>
      <c r="K233" s="68"/>
      <c r="L233" s="68"/>
      <c r="M233" s="68"/>
      <c r="N233" s="68"/>
      <c r="O233" s="68"/>
      <c r="P233" s="68"/>
      <c r="Q233" s="68"/>
      <c r="R233" s="68"/>
      <c r="S233" s="99"/>
      <c r="T233" s="48"/>
    </row>
    <row r="234" spans="1:20" x14ac:dyDescent="0.25">
      <c r="A234" s="98" t="s">
        <v>1668</v>
      </c>
      <c r="B234" s="68"/>
      <c r="C234" s="68"/>
      <c r="D234" s="68"/>
      <c r="E234" s="68"/>
      <c r="F234" s="68"/>
      <c r="G234" s="68"/>
      <c r="H234" s="68"/>
      <c r="I234" s="68"/>
      <c r="J234" s="68"/>
      <c r="K234" s="68"/>
      <c r="L234" s="68"/>
      <c r="M234" s="68"/>
      <c r="N234" s="68"/>
      <c r="O234" s="68"/>
      <c r="P234" s="68"/>
      <c r="Q234" s="68"/>
      <c r="R234" s="68"/>
      <c r="S234" s="99"/>
      <c r="T234" s="48"/>
    </row>
    <row r="235" spans="1:20" x14ac:dyDescent="0.25">
      <c r="A235" s="98" t="s">
        <v>1669</v>
      </c>
      <c r="B235" s="67" t="s">
        <v>2012</v>
      </c>
      <c r="C235" s="67" t="s">
        <v>2013</v>
      </c>
      <c r="D235" s="67" t="s">
        <v>2014</v>
      </c>
      <c r="E235" s="67" t="s">
        <v>2015</v>
      </c>
      <c r="F235" s="67" t="s">
        <v>2016</v>
      </c>
      <c r="G235" s="67" t="s">
        <v>2017</v>
      </c>
      <c r="H235" s="68"/>
      <c r="I235" s="68"/>
      <c r="J235" s="68"/>
      <c r="K235" s="68"/>
      <c r="L235" s="68"/>
      <c r="M235" s="68"/>
      <c r="N235" s="68"/>
      <c r="O235" s="68"/>
      <c r="P235" s="68"/>
      <c r="Q235" s="68"/>
      <c r="R235" s="68"/>
      <c r="S235" s="99"/>
      <c r="T235" s="48"/>
    </row>
    <row r="236" spans="1:20" x14ac:dyDescent="0.25">
      <c r="A236" s="98" t="s">
        <v>1670</v>
      </c>
      <c r="B236" s="67" t="s">
        <v>2023</v>
      </c>
      <c r="C236" s="67" t="s">
        <v>2024</v>
      </c>
      <c r="D236" s="67" t="s">
        <v>2025</v>
      </c>
      <c r="E236" s="67" t="s">
        <v>2026</v>
      </c>
      <c r="F236" s="67" t="s">
        <v>2027</v>
      </c>
      <c r="G236" s="68"/>
      <c r="H236" s="68"/>
      <c r="I236" s="68"/>
      <c r="J236" s="68"/>
      <c r="K236" s="68"/>
      <c r="L236" s="68"/>
      <c r="M236" s="68"/>
      <c r="N236" s="68"/>
      <c r="O236" s="68"/>
      <c r="P236" s="68"/>
      <c r="Q236" s="68"/>
      <c r="R236" s="68"/>
      <c r="S236" s="99"/>
      <c r="T236" s="48"/>
    </row>
    <row r="237" spans="1:20" x14ac:dyDescent="0.25">
      <c r="A237" s="98" t="s">
        <v>1671</v>
      </c>
      <c r="B237" s="67" t="s">
        <v>2032</v>
      </c>
      <c r="C237" s="67" t="s">
        <v>2033</v>
      </c>
      <c r="D237" s="67" t="s">
        <v>2034</v>
      </c>
      <c r="E237" s="67" t="s">
        <v>2035</v>
      </c>
      <c r="F237" s="68"/>
      <c r="G237" s="68"/>
      <c r="H237" s="68"/>
      <c r="I237" s="68"/>
      <c r="J237" s="68"/>
      <c r="K237" s="68"/>
      <c r="L237" s="68"/>
      <c r="M237" s="68"/>
      <c r="N237" s="68"/>
      <c r="O237" s="68"/>
      <c r="P237" s="68"/>
      <c r="Q237" s="68"/>
      <c r="R237" s="68"/>
      <c r="S237" s="99"/>
      <c r="T237" s="48"/>
    </row>
    <row r="238" spans="1:20" x14ac:dyDescent="0.25">
      <c r="A238" s="98" t="s">
        <v>1672</v>
      </c>
      <c r="B238" s="68"/>
      <c r="C238" s="68"/>
      <c r="D238" s="68"/>
      <c r="E238" s="68"/>
      <c r="F238" s="68"/>
      <c r="G238" s="68"/>
      <c r="H238" s="68"/>
      <c r="I238" s="68"/>
      <c r="J238" s="68"/>
      <c r="K238" s="68"/>
      <c r="L238" s="68"/>
      <c r="M238" s="68"/>
      <c r="N238" s="68"/>
      <c r="O238" s="68"/>
      <c r="P238" s="68"/>
      <c r="Q238" s="68"/>
      <c r="R238" s="68"/>
      <c r="S238" s="99"/>
      <c r="T238" s="48"/>
    </row>
    <row r="239" spans="1:20" x14ac:dyDescent="0.25">
      <c r="A239" s="98" t="s">
        <v>1673</v>
      </c>
      <c r="B239" s="67" t="s">
        <v>2048</v>
      </c>
      <c r="C239" s="67" t="s">
        <v>2045</v>
      </c>
      <c r="D239" s="68"/>
      <c r="E239" s="68"/>
      <c r="F239" s="68"/>
      <c r="G239" s="68"/>
      <c r="H239" s="68"/>
      <c r="I239" s="68"/>
      <c r="J239" s="68"/>
      <c r="K239" s="68"/>
      <c r="L239" s="68"/>
      <c r="M239" s="68"/>
      <c r="N239" s="68"/>
      <c r="O239" s="68"/>
      <c r="P239" s="68"/>
      <c r="Q239" s="68"/>
      <c r="R239" s="68"/>
      <c r="S239" s="99"/>
      <c r="T239" s="48"/>
    </row>
    <row r="240" spans="1:20" x14ac:dyDescent="0.25">
      <c r="A240" s="98" t="s">
        <v>1674</v>
      </c>
      <c r="B240" s="67" t="s">
        <v>2044</v>
      </c>
      <c r="C240" s="68"/>
      <c r="D240" s="68"/>
      <c r="E240" s="68"/>
      <c r="F240" s="68"/>
      <c r="G240" s="68"/>
      <c r="H240" s="68"/>
      <c r="I240" s="68"/>
      <c r="J240" s="68"/>
      <c r="K240" s="68"/>
      <c r="L240" s="68"/>
      <c r="M240" s="68"/>
      <c r="N240" s="68"/>
      <c r="O240" s="68"/>
      <c r="P240" s="68"/>
      <c r="Q240" s="68"/>
      <c r="R240" s="68"/>
      <c r="S240" s="99"/>
      <c r="T240" s="48"/>
    </row>
    <row r="241" spans="1:20" ht="15.75" thickBot="1" x14ac:dyDescent="0.3">
      <c r="A241" s="100" t="s">
        <v>1675</v>
      </c>
      <c r="B241" s="75"/>
      <c r="C241" s="75"/>
      <c r="D241" s="75"/>
      <c r="E241" s="75"/>
      <c r="F241" s="75"/>
      <c r="G241" s="75"/>
      <c r="H241" s="75"/>
      <c r="I241" s="75"/>
      <c r="J241" s="75"/>
      <c r="K241" s="75"/>
      <c r="L241" s="75"/>
      <c r="M241" s="75"/>
      <c r="N241" s="75"/>
      <c r="O241" s="75"/>
      <c r="P241" s="75"/>
      <c r="Q241" s="75"/>
      <c r="R241" s="75"/>
      <c r="S241" s="101"/>
      <c r="T241" s="48"/>
    </row>
  </sheetData>
  <conditionalFormatting sqref="B2:T21">
    <cfRule type="colorScale" priority="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49 C43:T44 C55:S56 T57:T66 C62:D62 D63 C64:D66 E62:Q66 C57:Q60 C48:R48 C50:R50 C45:R46 C52:R54 D29:P29 C23:P28 C33:T33 C30:P32 Q23:T32 C67:T67 C73 C75:C77 D73:P77 H68:P71 C71:F71 C68:G70 C78:T78 R79:T88 O84 C84:N88 O86:O88 F82:N82 C82:D82 C79:O81 O94:T94 F93:T93 C89:T92 C95:T99 C106:M110 F104 H104:M104 C104:D104 P100:T110 C100:N100 C101:M103 M116:T116 F115:T115 C111:T114 C117:T122 M123:T132 C128:K132 G123:K126 C126:D126 C123:F125 C133:T133 L134:T143 C139:J143 H137:J137 C134:J136 J149:T149 C150:T150 D151:T151 C144:T147 F148:T148 D162:T162 C161:T161 I160:T160 F159:T159 C152:T158 F170:T170 H171:T171 C163:T169 D184:T184 C172:T180 C183:T183 G182:T182 F181:T181 D195:T195 C185:T191 C193:T194 F192:T192 C196:T202 E204:T204 C205:T205 D206:T206 F203:T203 C239 B239:B240 B235:G235 B237:E237 D215:T215 C216:T216 C218:T222 D217:T217 C207:T214 C34:S42">
    <cfRule type="cellIs" dxfId="69" priority="70" operator="equal">
      <formula>"Invalid RIC."</formula>
    </cfRule>
  </conditionalFormatting>
  <conditionalFormatting sqref="B22:R22 N49 C55:S56 C62:D62 D63 C64:D66 E62:Q66 C57:Q60 C48:R48 C50:R50 C45:R46 C52:R54 D29:P29 C23:P28 C30:P32 Q23:R32 T23:T32 C67:S67 C73 C75:C77 D73:P77 H68:P71 C71:F71 C68:G70 C78:S78 R79:S88 O84 C84:N88 O86:O88 F82:N82 C82:D82 C79:O81 O94:S94 F93:S93 C89:S92 C95:S99 C106:M110 F104 H104:M104 C104:D104 P100:S110 C100:N100 C101:M103 M116:S116 F115:S115 C111:S114 C117:S122 M123:S132 C128:K132 G123:K126 C126:D126 C123:F125 C133:S133 L134:S143 C139:J143 H137:J137 C134:J136 J149:S149 C150:S150 D151:S151 C144:S147 F148:S148 D162:S162 C161:S161 I160:S160 F159:S159 C152:S158 F170:S170 H171:S171 C163:S169 D184:S184 C172:S180 C183:S183 G182:S182 F181:S181 D195:S195 C185:S191 C193:S194 F192:S192 C196:S202 E204:S204 C205:S205 D206:S206 F203:S203 C239 B239:B240 B235:G235 B237:E237 D215:S215 C216:S216 C218:S222 D217:S217 C207:S214 C33:S44">
    <cfRule type="cellIs" dxfId="68" priority="69" operator="equal">
      <formula>"#N/A"</formula>
    </cfRule>
  </conditionalFormatting>
  <conditionalFormatting sqref="B224:R224">
    <cfRule type="cellIs" dxfId="67" priority="68" operator="equal">
      <formula>"Invalid RIC."</formula>
    </cfRule>
  </conditionalFormatting>
  <conditionalFormatting sqref="B224:R224">
    <cfRule type="cellIs" dxfId="66" priority="67" operator="equal">
      <formula>"#N/A"</formula>
    </cfRule>
  </conditionalFormatting>
  <conditionalFormatting sqref="B226:P226">
    <cfRule type="cellIs" dxfId="65" priority="66" operator="equal">
      <formula>"Invalid RIC."</formula>
    </cfRule>
  </conditionalFormatting>
  <conditionalFormatting sqref="B226:P226">
    <cfRule type="cellIs" dxfId="64" priority="65" operator="equal">
      <formula>"#N/A"</formula>
    </cfRule>
  </conditionalFormatting>
  <conditionalFormatting sqref="B225:Q225">
    <cfRule type="cellIs" dxfId="63" priority="64" operator="equal">
      <formula>"Invalid RIC."</formula>
    </cfRule>
  </conditionalFormatting>
  <conditionalFormatting sqref="B225:Q225">
    <cfRule type="cellIs" dxfId="62" priority="63" operator="equal">
      <formula>"#N/A"</formula>
    </cfRule>
  </conditionalFormatting>
  <conditionalFormatting sqref="B223:S223">
    <cfRule type="cellIs" dxfId="61" priority="62" operator="equal">
      <formula>"Invalid RIC."</formula>
    </cfRule>
  </conditionalFormatting>
  <conditionalFormatting sqref="B223:Q223 S223">
    <cfRule type="cellIs" dxfId="60" priority="61" operator="equal">
      <formula>"#N/A"</formula>
    </cfRule>
  </conditionalFormatting>
  <conditionalFormatting sqref="G71">
    <cfRule type="cellIs" dxfId="59" priority="60" operator="equal">
      <formula>"Invalid RIC."</formula>
    </cfRule>
  </conditionalFormatting>
  <conditionalFormatting sqref="G71">
    <cfRule type="cellIs" dxfId="58" priority="59" operator="equal">
      <formula>"#N/A"</formula>
    </cfRule>
  </conditionalFormatting>
  <conditionalFormatting sqref="B227:O227">
    <cfRule type="cellIs" dxfId="57" priority="58" operator="equal">
      <formula>"Invalid RIC."</formula>
    </cfRule>
  </conditionalFormatting>
  <conditionalFormatting sqref="B227:O227">
    <cfRule type="cellIs" dxfId="56" priority="57" operator="equal">
      <formula>"#N/A"</formula>
    </cfRule>
  </conditionalFormatting>
  <conditionalFormatting sqref="E82">
    <cfRule type="cellIs" dxfId="55" priority="56" operator="equal">
      <formula>"Invalid RIC."</formula>
    </cfRule>
  </conditionalFormatting>
  <conditionalFormatting sqref="E82">
    <cfRule type="cellIs" dxfId="54" priority="55" operator="equal">
      <formula>"#N/A"</formula>
    </cfRule>
  </conditionalFormatting>
  <conditionalFormatting sqref="B228:N228">
    <cfRule type="cellIs" dxfId="53" priority="54" operator="equal">
      <formula>"Invalid RIC."</formula>
    </cfRule>
  </conditionalFormatting>
  <conditionalFormatting sqref="B228:N228">
    <cfRule type="cellIs" dxfId="52" priority="53" operator="equal">
      <formula>"#N/A"</formula>
    </cfRule>
  </conditionalFormatting>
  <conditionalFormatting sqref="C93:D93">
    <cfRule type="cellIs" dxfId="51" priority="52" operator="equal">
      <formula>"Invalid RIC."</formula>
    </cfRule>
  </conditionalFormatting>
  <conditionalFormatting sqref="C93:D93">
    <cfRule type="cellIs" dxfId="50" priority="51" operator="equal">
      <formula>"#N/A"</formula>
    </cfRule>
  </conditionalFormatting>
  <conditionalFormatting sqref="E93">
    <cfRule type="cellIs" dxfId="49" priority="50" operator="equal">
      <formula>"Invalid RIC."</formula>
    </cfRule>
  </conditionalFormatting>
  <conditionalFormatting sqref="E93">
    <cfRule type="cellIs" dxfId="48" priority="49" operator="equal">
      <formula>"#N/A"</formula>
    </cfRule>
  </conditionalFormatting>
  <conditionalFormatting sqref="B229:M229">
    <cfRule type="cellIs" dxfId="47" priority="48" operator="equal">
      <formula>"Invalid RIC."</formula>
    </cfRule>
  </conditionalFormatting>
  <conditionalFormatting sqref="B229:M229">
    <cfRule type="cellIs" dxfId="46" priority="47" operator="equal">
      <formula>"#N/A"</formula>
    </cfRule>
  </conditionalFormatting>
  <conditionalFormatting sqref="E104">
    <cfRule type="cellIs" dxfId="45" priority="46" operator="equal">
      <formula>"Invalid RIC."</formula>
    </cfRule>
  </conditionalFormatting>
  <conditionalFormatting sqref="E104">
    <cfRule type="cellIs" dxfId="44" priority="45" operator="equal">
      <formula>"#N/A"</formula>
    </cfRule>
  </conditionalFormatting>
  <conditionalFormatting sqref="B230:L230">
    <cfRule type="cellIs" dxfId="43" priority="44" operator="equal">
      <formula>"Invalid RIC."</formula>
    </cfRule>
  </conditionalFormatting>
  <conditionalFormatting sqref="B230:L230">
    <cfRule type="cellIs" dxfId="42" priority="43" operator="equal">
      <formula>"#N/A"</formula>
    </cfRule>
  </conditionalFormatting>
  <conditionalFormatting sqref="C115:D115">
    <cfRule type="cellIs" dxfId="41" priority="42" operator="equal">
      <formula>"Invalid RIC."</formula>
    </cfRule>
  </conditionalFormatting>
  <conditionalFormatting sqref="C115:D115">
    <cfRule type="cellIs" dxfId="40" priority="41" operator="equal">
      <formula>"#N/A"</formula>
    </cfRule>
  </conditionalFormatting>
  <conditionalFormatting sqref="E115">
    <cfRule type="cellIs" dxfId="39" priority="40" operator="equal">
      <formula>"Invalid RIC."</formula>
    </cfRule>
  </conditionalFormatting>
  <conditionalFormatting sqref="E115">
    <cfRule type="cellIs" dxfId="38" priority="39" operator="equal">
      <formula>"#N/A"</formula>
    </cfRule>
  </conditionalFormatting>
  <conditionalFormatting sqref="E126">
    <cfRule type="cellIs" dxfId="37" priority="38" operator="equal">
      <formula>"Invalid RIC."</formula>
    </cfRule>
  </conditionalFormatting>
  <conditionalFormatting sqref="E126">
    <cfRule type="cellIs" dxfId="36" priority="37" operator="equal">
      <formula>"#N/A"</formula>
    </cfRule>
  </conditionalFormatting>
  <conditionalFormatting sqref="B232:J232">
    <cfRule type="cellIs" dxfId="35" priority="36" operator="equal">
      <formula>"Invalid RIC."</formula>
    </cfRule>
  </conditionalFormatting>
  <conditionalFormatting sqref="B232:J232">
    <cfRule type="cellIs" dxfId="34" priority="35" operator="equal">
      <formula>"#N/A"</formula>
    </cfRule>
  </conditionalFormatting>
  <conditionalFormatting sqref="C137:D137">
    <cfRule type="cellIs" dxfId="33" priority="34" operator="equal">
      <formula>"Invalid RIC."</formula>
    </cfRule>
  </conditionalFormatting>
  <conditionalFormatting sqref="C137:D137">
    <cfRule type="cellIs" dxfId="32" priority="33" operator="equal">
      <formula>"#N/A"</formula>
    </cfRule>
  </conditionalFormatting>
  <conditionalFormatting sqref="E137">
    <cfRule type="cellIs" dxfId="31" priority="32" operator="equal">
      <formula>"Invalid RIC."</formula>
    </cfRule>
  </conditionalFormatting>
  <conditionalFormatting sqref="E137">
    <cfRule type="cellIs" dxfId="30" priority="31" operator="equal">
      <formula>"#N/A"</formula>
    </cfRule>
  </conditionalFormatting>
  <conditionalFormatting sqref="B233:I233">
    <cfRule type="cellIs" dxfId="29" priority="30" operator="equal">
      <formula>"Invalid RIC."</formula>
    </cfRule>
  </conditionalFormatting>
  <conditionalFormatting sqref="B233:I233">
    <cfRule type="cellIs" dxfId="28" priority="29" operator="equal">
      <formula>"#N/A"</formula>
    </cfRule>
  </conditionalFormatting>
  <conditionalFormatting sqref="B231:K231">
    <cfRule type="cellIs" dxfId="27" priority="28" operator="equal">
      <formula>"Invalid RIC."</formula>
    </cfRule>
  </conditionalFormatting>
  <conditionalFormatting sqref="B231:K231">
    <cfRule type="cellIs" dxfId="26" priority="27" operator="equal">
      <formula>"#N/A"</formula>
    </cfRule>
  </conditionalFormatting>
  <conditionalFormatting sqref="C148:D148">
    <cfRule type="cellIs" dxfId="25" priority="26" operator="equal">
      <formula>"Invalid RIC."</formula>
    </cfRule>
  </conditionalFormatting>
  <conditionalFormatting sqref="C148:D148">
    <cfRule type="cellIs" dxfId="24" priority="25" operator="equal">
      <formula>"#N/A"</formula>
    </cfRule>
  </conditionalFormatting>
  <conditionalFormatting sqref="E148">
    <cfRule type="cellIs" dxfId="23" priority="24" operator="equal">
      <formula>"Invalid RIC."</formula>
    </cfRule>
  </conditionalFormatting>
  <conditionalFormatting sqref="E148">
    <cfRule type="cellIs" dxfId="22" priority="23" operator="equal">
      <formula>"#N/A"</formula>
    </cfRule>
  </conditionalFormatting>
  <conditionalFormatting sqref="C159:D159">
    <cfRule type="cellIs" dxfId="21" priority="22" operator="equal">
      <formula>"Invalid RIC."</formula>
    </cfRule>
  </conditionalFormatting>
  <conditionalFormatting sqref="C159:D159">
    <cfRule type="cellIs" dxfId="20" priority="21" operator="equal">
      <formula>"#N/A"</formula>
    </cfRule>
  </conditionalFormatting>
  <conditionalFormatting sqref="E159">
    <cfRule type="cellIs" dxfId="19" priority="20" operator="equal">
      <formula>"Invalid RIC."</formula>
    </cfRule>
  </conditionalFormatting>
  <conditionalFormatting sqref="E159">
    <cfRule type="cellIs" dxfId="18" priority="19" operator="equal">
      <formula>"#N/A"</formula>
    </cfRule>
  </conditionalFormatting>
  <conditionalFormatting sqref="C170:D170">
    <cfRule type="cellIs" dxfId="17" priority="18" operator="equal">
      <formula>"Invalid RIC."</formula>
    </cfRule>
  </conditionalFormatting>
  <conditionalFormatting sqref="C170:D170">
    <cfRule type="cellIs" dxfId="16" priority="17" operator="equal">
      <formula>"#N/A"</formula>
    </cfRule>
  </conditionalFormatting>
  <conditionalFormatting sqref="E170">
    <cfRule type="cellIs" dxfId="15" priority="16" operator="equal">
      <formula>"Invalid RIC."</formula>
    </cfRule>
  </conditionalFormatting>
  <conditionalFormatting sqref="E170">
    <cfRule type="cellIs" dxfId="14" priority="15" operator="equal">
      <formula>"#N/A"</formula>
    </cfRule>
  </conditionalFormatting>
  <conditionalFormatting sqref="C181:D181">
    <cfRule type="cellIs" dxfId="13" priority="14" operator="equal">
      <formula>"Invalid RIC."</formula>
    </cfRule>
  </conditionalFormatting>
  <conditionalFormatting sqref="C181:D181">
    <cfRule type="cellIs" dxfId="12" priority="13" operator="equal">
      <formula>"#N/A"</formula>
    </cfRule>
  </conditionalFormatting>
  <conditionalFormatting sqref="E181">
    <cfRule type="cellIs" dxfId="11" priority="12" operator="equal">
      <formula>"Invalid RIC."</formula>
    </cfRule>
  </conditionalFormatting>
  <conditionalFormatting sqref="E181">
    <cfRule type="cellIs" dxfId="10" priority="11" operator="equal">
      <formula>"#N/A"</formula>
    </cfRule>
  </conditionalFormatting>
  <conditionalFormatting sqref="C192:D192">
    <cfRule type="cellIs" dxfId="9" priority="10" operator="equal">
      <formula>"Invalid RIC."</formula>
    </cfRule>
  </conditionalFormatting>
  <conditionalFormatting sqref="C192:D192">
    <cfRule type="cellIs" dxfId="8" priority="9" operator="equal">
      <formula>"#N/A"</formula>
    </cfRule>
  </conditionalFormatting>
  <conditionalFormatting sqref="E192">
    <cfRule type="cellIs" dxfId="7" priority="8" operator="equal">
      <formula>"Invalid RIC."</formula>
    </cfRule>
  </conditionalFormatting>
  <conditionalFormatting sqref="E192">
    <cfRule type="cellIs" dxfId="6" priority="7" operator="equal">
      <formula>"#N/A"</formula>
    </cfRule>
  </conditionalFormatting>
  <conditionalFormatting sqref="C203:D203">
    <cfRule type="cellIs" dxfId="5" priority="6" operator="equal">
      <formula>"Invalid RIC."</formula>
    </cfRule>
  </conditionalFormatting>
  <conditionalFormatting sqref="C203:D203">
    <cfRule type="cellIs" dxfId="4" priority="5" operator="equal">
      <formula>"#N/A"</formula>
    </cfRule>
  </conditionalFormatting>
  <conditionalFormatting sqref="E203">
    <cfRule type="cellIs" dxfId="3" priority="4" operator="equal">
      <formula>"Invalid RIC."</formula>
    </cfRule>
  </conditionalFormatting>
  <conditionalFormatting sqref="E203">
    <cfRule type="cellIs" dxfId="2" priority="3" operator="equal">
      <formula>"#N/A"</formula>
    </cfRule>
  </conditionalFormatting>
  <conditionalFormatting sqref="B236:F236">
    <cfRule type="cellIs" dxfId="1" priority="2" operator="equal">
      <formula>"Invalid RIC."</formula>
    </cfRule>
  </conditionalFormatting>
  <conditionalFormatting sqref="B236:F236">
    <cfRule type="cellIs" dxfId="0" priority="1" operator="equal">
      <formula>"#N/A"</formula>
    </cfRule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1:BW107"/>
  <sheetViews>
    <sheetView zoomScale="85" zoomScaleNormal="85" workbookViewId="0">
      <selection activeCell="C3" sqref="C3"/>
    </sheetView>
  </sheetViews>
  <sheetFormatPr defaultColWidth="9.42578125" defaultRowHeight="15" x14ac:dyDescent="0.25"/>
  <cols>
    <col min="1" max="2" width="7.5703125" style="31" customWidth="1"/>
    <col min="3" max="3" width="26" style="31" customWidth="1"/>
    <col min="4" max="4" width="18.5703125" style="31" bestFit="1" customWidth="1"/>
    <col min="5" max="5" width="10" style="31" bestFit="1" customWidth="1"/>
    <col min="6" max="6" width="4.42578125" style="31" customWidth="1"/>
    <col min="7" max="7" width="27.5703125" style="31" customWidth="1"/>
    <col min="8" max="8" width="18.5703125" style="31" bestFit="1" customWidth="1"/>
    <col min="9" max="9" width="10.5703125" style="31" bestFit="1" customWidth="1"/>
    <col min="10" max="11" width="9.42578125" style="31"/>
    <col min="12" max="12" width="23" style="31" bestFit="1" customWidth="1"/>
    <col min="13" max="63" width="14.5703125" style="31" bestFit="1" customWidth="1"/>
    <col min="64" max="64" width="17.5703125" style="31" bestFit="1" customWidth="1"/>
    <col min="65" max="67" width="9.42578125" style="31"/>
    <col min="68" max="68" width="17.5703125" style="31" bestFit="1" customWidth="1"/>
    <col min="69" max="69" width="10.5703125" style="31" bestFit="1" customWidth="1"/>
    <col min="70" max="71" width="9.42578125" style="31"/>
    <col min="72" max="72" width="19.42578125" style="31" customWidth="1"/>
    <col min="73" max="73" width="10.42578125" style="31" bestFit="1" customWidth="1"/>
    <col min="74" max="74" width="11.5703125" style="31" bestFit="1" customWidth="1"/>
    <col min="75" max="16384" width="9.42578125" style="31"/>
  </cols>
  <sheetData>
    <row r="1" spans="1:75" x14ac:dyDescent="0.25">
      <c r="D1" s="32" t="s">
        <v>892</v>
      </c>
    </row>
    <row r="2" spans="1:75" x14ac:dyDescent="0.25">
      <c r="D2" s="33">
        <f>Input!B3</f>
        <v>44286</v>
      </c>
    </row>
    <row r="3" spans="1:75" x14ac:dyDescent="0.25">
      <c r="C3" s="36"/>
      <c r="D3" s="32"/>
      <c r="H3" s="32"/>
    </row>
    <row r="4" spans="1:75" x14ac:dyDescent="0.25">
      <c r="D4" s="34" t="s">
        <v>870</v>
      </c>
      <c r="H4" s="34" t="s">
        <v>872</v>
      </c>
      <c r="L4" s="34" t="s">
        <v>1660</v>
      </c>
      <c r="P4" s="31" t="s">
        <v>1661</v>
      </c>
      <c r="T4" s="31" t="s">
        <v>1662</v>
      </c>
      <c r="X4" s="31" t="s">
        <v>1663</v>
      </c>
      <c r="AB4" s="31" t="s">
        <v>1664</v>
      </c>
      <c r="AF4" s="31" t="s">
        <v>1665</v>
      </c>
      <c r="AJ4" s="34" t="s">
        <v>1666</v>
      </c>
      <c r="AN4" s="34" t="s">
        <v>1667</v>
      </c>
      <c r="AR4" s="31" t="s">
        <v>1668</v>
      </c>
      <c r="AV4" s="31" t="s">
        <v>1669</v>
      </c>
      <c r="AZ4" s="31" t="s">
        <v>1670</v>
      </c>
      <c r="BD4" s="31" t="s">
        <v>1671</v>
      </c>
      <c r="BH4" s="31" t="s">
        <v>1672</v>
      </c>
      <c r="BL4" s="31" t="s">
        <v>1673</v>
      </c>
      <c r="BQ4" s="31" t="s">
        <v>1674</v>
      </c>
      <c r="BV4" s="31" t="s">
        <v>1675</v>
      </c>
    </row>
    <row r="5" spans="1:75" x14ac:dyDescent="0.25">
      <c r="D5" s="34"/>
      <c r="H5" s="34"/>
      <c r="L5" s="34"/>
      <c r="P5" s="34"/>
      <c r="AJ5" s="34"/>
      <c r="AN5" s="34"/>
      <c r="AR5" s="34"/>
    </row>
    <row r="6" spans="1:75" x14ac:dyDescent="0.25">
      <c r="A6" s="31" t="s">
        <v>875</v>
      </c>
      <c r="B6" s="31">
        <v>1</v>
      </c>
      <c r="C6" s="31" t="str">
        <f>D$4&amp;"="</f>
        <v>EUR=</v>
      </c>
      <c r="D6" s="35" t="e">
        <f ca="1">_xll.RHistory(C6:C41,E6,"START:"&amp;$D$2&amp;" NBROWS:1 INTERVAL:1D",,"TRANSPOSE:Y",E7)</f>
        <v>#NAME?</v>
      </c>
      <c r="E6" s="36" t="s">
        <v>874</v>
      </c>
      <c r="F6" s="36"/>
      <c r="G6" s="31" t="str">
        <f>H$4&amp;"="</f>
        <v>GBP=</v>
      </c>
      <c r="H6" s="35" t="e">
        <f ca="1">_xll.RHistory(G6:G41,I6,"START:"&amp;$D$2&amp;" NBROWS:1 INTERVAL:1D",,"TRANSPOSE:Y",I7)</f>
        <v>#NAME?</v>
      </c>
      <c r="I6" s="36" t="s">
        <v>874</v>
      </c>
      <c r="K6" s="31" t="str">
        <f>L$4&amp;"="</f>
        <v>SEK=</v>
      </c>
      <c r="L6" s="35" t="e">
        <f ca="1">_xll.RHistory(K6:K41,M6,"START:"&amp;$D$2&amp;" NBROWS:1 INTERVAL:1D",,"TRANSPOSE:Y",M7)</f>
        <v>#NAME?</v>
      </c>
      <c r="M6" s="36" t="s">
        <v>874</v>
      </c>
      <c r="O6" s="31" t="s">
        <v>1695</v>
      </c>
      <c r="P6" s="31" t="e">
        <f ca="1">_xll.RHistory(O6:O35,Q6,"START:"&amp;$D$2&amp;" NBROWS:1 INTERVAL:1D",,"TRANSPOSE:Y",Q7)</f>
        <v>#NAME?</v>
      </c>
      <c r="Q6" s="31" t="s">
        <v>874</v>
      </c>
      <c r="R6" s="33"/>
      <c r="S6" s="31" t="str">
        <f>T$4&amp;"="</f>
        <v>CHF=</v>
      </c>
      <c r="T6" s="35" t="e">
        <f ca="1">_xll.RHistory(S6:S41,U6,"START:"&amp;$D$2&amp;" NBROWS:1 INTERVAL:1D",,"TRANSPOSE:Y",U7)</f>
        <v>#NAME?</v>
      </c>
      <c r="U6" s="36" t="s">
        <v>874</v>
      </c>
      <c r="W6" s="31" t="str">
        <f>X$4&amp;"="</f>
        <v>CNY=</v>
      </c>
      <c r="X6" s="35" t="e">
        <f ca="1">_xll.RHistory(W6:W41,Y6,"START:"&amp;$D$2&amp;" NBROWS:1 INTERVAL:1D",,"TRANSPOSE:Y",Y7)</f>
        <v>#NAME?</v>
      </c>
      <c r="Y6" s="36" t="s">
        <v>874</v>
      </c>
      <c r="AA6" s="31" t="str">
        <f>AB$4&amp;"="</f>
        <v>JPY=</v>
      </c>
      <c r="AB6" s="35" t="e">
        <f ca="1">_xll.RHistory(AA6:AA41,AC6,"START:"&amp;$D$2&amp;" NBROWS:1 INTERVAL:1D",,"TRANSPOSE:Y",AC7)</f>
        <v>#NAME?</v>
      </c>
      <c r="AC6" s="31" t="s">
        <v>874</v>
      </c>
      <c r="AE6" s="31" t="str">
        <f>AF$4&amp;"="</f>
        <v>MXN=</v>
      </c>
      <c r="AF6" s="35" t="e">
        <f ca="1">_xll.RHistory(AE6:AE41,AG6,"START:"&amp;$D$2&amp;" NBROWS:1 INTERVAL:1D",,"TRANSPOSE:Y",AG7)</f>
        <v>#NAME?</v>
      </c>
      <c r="AG6" s="36" t="s">
        <v>874</v>
      </c>
      <c r="AI6" s="31" t="str">
        <f>AJ$4&amp;"="</f>
        <v>CAD=</v>
      </c>
      <c r="AJ6" s="35" t="e">
        <f ca="1">_xll.RHistory(AI6:AI41,AK6,"START:"&amp;$D$2&amp;" NBROWS:1 INTERVAL:1D",,"TRANSPOSE:Y",AK7)</f>
        <v>#NAME?</v>
      </c>
      <c r="AK6" s="36" t="s">
        <v>874</v>
      </c>
      <c r="AM6" s="31" t="str">
        <f>AN$4&amp;"="</f>
        <v>AUD=</v>
      </c>
      <c r="AN6" s="35" t="e">
        <f ca="1">_xll.RHistory(AM6:AM41,AO6,"START:"&amp;$D$2&amp;" NBROWS:1 INTERVAL:1D",,"TRANSPOSE:Y",AO7)</f>
        <v>#NAME?</v>
      </c>
      <c r="AO6" s="36" t="s">
        <v>874</v>
      </c>
      <c r="AQ6" s="31" t="str">
        <f>AR$4&amp;"="</f>
        <v>AED=</v>
      </c>
      <c r="AR6" s="35" t="e">
        <f ca="1">_xll.RHistory(AQ6:AQ40,AS6,"START:"&amp;$D$2&amp;" NBROWS:1 INTERVAL:1D",,"TRANSPOSE:Y",AS7)</f>
        <v>#NAME?</v>
      </c>
      <c r="AS6" s="36" t="s">
        <v>874</v>
      </c>
      <c r="AT6" s="33"/>
      <c r="AU6" s="31" t="str">
        <f>AV$4&amp;"="</f>
        <v>TRY=</v>
      </c>
      <c r="AV6" s="35" t="e">
        <f ca="1">_xll.RHistory(AU6:AU41,AW6,"START:"&amp;$D$2&amp;" NBROWS:1 INTERVAL:1D",,"TRANSPOSE:Y",AW7)</f>
        <v>#NAME?</v>
      </c>
      <c r="AW6" s="36" t="s">
        <v>874</v>
      </c>
      <c r="AY6" s="31" t="str">
        <f>AZ$4&amp;"="</f>
        <v>SGD=</v>
      </c>
      <c r="AZ6" s="35" t="e">
        <f ca="1">_xll.RHistory(AY6:AY41,BA6,"START:"&amp;$D$2&amp;" NBROWS:1 INTERVAL:1D",,"TRANSPOSE:Y",BA7)</f>
        <v>#NAME?</v>
      </c>
      <c r="BA6" s="36" t="s">
        <v>874</v>
      </c>
      <c r="BC6" s="31" t="str">
        <f>BD$4&amp;"="</f>
        <v>RUB=</v>
      </c>
      <c r="BD6" s="35" t="e">
        <f ca="1">_xll.RHistory(BC6:BC40,BE6,"START:"&amp;$D$2&amp;" NBROWS:1 INTERVAL:1D",,"TRANSPOSE:Y",BE7)</f>
        <v>#NAME?</v>
      </c>
      <c r="BE6" s="36" t="s">
        <v>874</v>
      </c>
      <c r="BG6" s="31" t="str">
        <f>BH$4&amp;"="</f>
        <v>RON=</v>
      </c>
      <c r="BH6" s="35" t="e">
        <f ca="1">_xll.RHistory(BG6:BG41,BI6,"START:"&amp;$D$2&amp;" NBROWS:1 INTERVAL:1D",,"TRANSPOSE:Y",BI7)</f>
        <v>#NAME?</v>
      </c>
      <c r="BI6" s="36" t="s">
        <v>874</v>
      </c>
      <c r="BK6" s="31" t="str">
        <f>BL$4&amp;"="</f>
        <v>PLN=</v>
      </c>
      <c r="BL6" s="35" t="e">
        <f ca="1">_xll.RHistory(BK6:BK41,BM6,"START:"&amp;$D$2&amp;" NBROWS:1 INTERVAL:1D",,"TRANSPOSE:Y",BM7)</f>
        <v>#NAME?</v>
      </c>
      <c r="BM6" s="36" t="s">
        <v>874</v>
      </c>
      <c r="BP6" s="31" t="str">
        <f>BQ$4&amp;"="</f>
        <v>HUF=</v>
      </c>
      <c r="BQ6" s="35" t="e">
        <f ca="1">_xll.RHistory(BP6:BP41,BR6,"START:"&amp;$D$2&amp;" NBROWS:1 INTERVAL:1D",,"TRANSPOSE:Y",BR7)</f>
        <v>#NAME?</v>
      </c>
      <c r="BR6" s="36" t="s">
        <v>874</v>
      </c>
      <c r="BU6" s="31" t="str">
        <f>BV$4&amp;"="</f>
        <v>QAR=</v>
      </c>
      <c r="BV6" s="35" t="e">
        <f ca="1">_xll.RHistory(BU6:BU41,BW6,"START:"&amp;$D$2&amp;" NBROWS:1 INTERVAL:1D",,"TRANSPOSE:Y",BW7)</f>
        <v>#NAME?</v>
      </c>
      <c r="BW6" s="36" t="s">
        <v>874</v>
      </c>
    </row>
    <row r="7" spans="1:75" x14ac:dyDescent="0.25">
      <c r="A7" s="31" t="s">
        <v>876</v>
      </c>
      <c r="B7" s="31">
        <v>2</v>
      </c>
      <c r="C7" s="31" t="str">
        <f>D$4&amp;$A7</f>
        <v>EURTNV=</v>
      </c>
      <c r="D7" s="38">
        <f>+$D$2</f>
        <v>44286</v>
      </c>
      <c r="E7" s="36">
        <v>1.2213000000000001</v>
      </c>
      <c r="F7" s="36"/>
      <c r="G7" s="31" t="str">
        <f>H$4&amp;$A7</f>
        <v>GBPTNV=</v>
      </c>
      <c r="H7" s="38">
        <f>+$D$2</f>
        <v>44286</v>
      </c>
      <c r="I7" s="36">
        <v>1.3673</v>
      </c>
      <c r="K7" s="31" t="str">
        <f t="shared" ref="K7:K35" si="0">L$4&amp;$A7</f>
        <v>SEKTNV=</v>
      </c>
      <c r="L7" s="38">
        <f>+$D$2</f>
        <v>44286</v>
      </c>
      <c r="M7" s="36">
        <v>8.2148000000000003</v>
      </c>
      <c r="O7" s="31" t="s">
        <v>1696</v>
      </c>
      <c r="P7" s="38">
        <f>+$D$2</f>
        <v>44286</v>
      </c>
      <c r="Q7" s="31">
        <v>8.9016999999999999</v>
      </c>
      <c r="S7" s="31" t="str">
        <f t="shared" ref="S7:S32" si="1">T$4&amp;$A7</f>
        <v>CHFTNV=</v>
      </c>
      <c r="T7" s="38">
        <f>+$D$2</f>
        <v>44286</v>
      </c>
      <c r="U7" s="36">
        <v>0.8851</v>
      </c>
      <c r="W7" s="31" t="str">
        <f t="shared" ref="W7:W27" si="2">X$4&amp;$A7</f>
        <v>CNYTNV=</v>
      </c>
      <c r="X7" s="38">
        <f>+$D$2</f>
        <v>44286</v>
      </c>
      <c r="Y7" s="36">
        <v>6.5250000000000004</v>
      </c>
      <c r="AA7" s="31" t="str">
        <f t="shared" ref="AA7:AA32" si="3">AB$4&amp;$A7</f>
        <v>JPYTNV=</v>
      </c>
      <c r="AB7" s="38">
        <f>+$D$2</f>
        <v>44286</v>
      </c>
      <c r="AC7" s="31">
        <v>103.24</v>
      </c>
      <c r="AE7" s="31" t="str">
        <f t="shared" ref="AE7:AE27" si="4">AF$4&amp;$A7</f>
        <v>MXNTNV=</v>
      </c>
      <c r="AF7" s="38">
        <f>+$D$2</f>
        <v>44286</v>
      </c>
      <c r="AG7" s="36">
        <v>19.870999999999999</v>
      </c>
      <c r="AI7" s="31" t="str">
        <f t="shared" ref="AI7:AI35" si="5">AJ$4&amp;$A7</f>
        <v>CADTNV=</v>
      </c>
      <c r="AJ7" s="38">
        <f>+$D$2</f>
        <v>44286</v>
      </c>
      <c r="AK7" s="36">
        <v>1.2729999999999999</v>
      </c>
      <c r="AM7" s="31" t="str">
        <f t="shared" ref="AM7:AM34" si="6">AN$4&amp;$A7</f>
        <v>AUDTNV=</v>
      </c>
      <c r="AN7" s="38">
        <f>+$D$2</f>
        <v>44286</v>
      </c>
      <c r="AO7" s="36">
        <v>0.76939999999999997</v>
      </c>
      <c r="AQ7" s="31" t="str">
        <f t="shared" ref="AQ7:AQ21" si="7">AR$4&amp;$A7</f>
        <v>AEDTNV=</v>
      </c>
      <c r="AR7" s="38">
        <f>+$D$2</f>
        <v>44286</v>
      </c>
      <c r="AS7" s="36">
        <v>3.6728000000000001</v>
      </c>
      <c r="AU7" s="31" t="str">
        <f t="shared" ref="AU7:AU27" si="8">AV$4&amp;$A7</f>
        <v>TRYTNV=</v>
      </c>
      <c r="AV7" s="38">
        <f>+$D$2</f>
        <v>44286</v>
      </c>
      <c r="AW7" s="36">
        <v>7.4320000000000004</v>
      </c>
      <c r="AY7" s="31" t="str">
        <f t="shared" ref="AY7:AY25" si="9">AZ$4&amp;$A7</f>
        <v>SGDTNV=</v>
      </c>
      <c r="AZ7" s="38">
        <f>+$D$2</f>
        <v>44286</v>
      </c>
      <c r="BA7" s="36">
        <v>1.3209</v>
      </c>
      <c r="BC7" s="31" t="str">
        <f>BD$4&amp;$A7</f>
        <v>RUBTNV=</v>
      </c>
      <c r="BD7" s="38">
        <f>+$D$2</f>
        <v>44286</v>
      </c>
      <c r="BE7" s="36">
        <v>73.790000000000006</v>
      </c>
      <c r="BG7" s="31" t="str">
        <f t="shared" ref="BG7:BG25" si="10">BH$4&amp;$A7</f>
        <v>RONTNV=</v>
      </c>
      <c r="BH7" s="38">
        <f>+$D$2</f>
        <v>44286</v>
      </c>
      <c r="BI7" s="36">
        <v>3.9801000000000002</v>
      </c>
      <c r="BK7" s="31" t="str">
        <f>BL$4&amp;$A7</f>
        <v>PLNTNV=</v>
      </c>
      <c r="BL7" s="38">
        <f>+$D$2</f>
        <v>44286</v>
      </c>
      <c r="BM7" s="36">
        <v>3.7271000000000001</v>
      </c>
      <c r="BP7" s="31" t="str">
        <f>BQ$4&amp;$A7</f>
        <v>HUFTNV=</v>
      </c>
      <c r="BQ7" s="38">
        <f>+$D$2</f>
        <v>44286</v>
      </c>
      <c r="BR7" s="36">
        <v>296.77</v>
      </c>
      <c r="BT7" s="38"/>
      <c r="BU7" s="31" t="str">
        <f>BV$4&amp;$A7</f>
        <v>QARTNV=</v>
      </c>
      <c r="BV7" s="38">
        <f>+$D$2</f>
        <v>44286</v>
      </c>
      <c r="BW7" s="36">
        <v>3.64</v>
      </c>
    </row>
    <row r="8" spans="1:75" x14ac:dyDescent="0.25">
      <c r="A8" s="31" t="s">
        <v>877</v>
      </c>
      <c r="B8" s="31">
        <v>7</v>
      </c>
      <c r="C8" s="31" t="str">
        <f t="shared" ref="C8:C34" si="11">D$4&amp;$A8</f>
        <v>EURSNV=</v>
      </c>
      <c r="D8" s="38">
        <f>$D$2+$B7</f>
        <v>44288</v>
      </c>
      <c r="E8" s="36">
        <v>1.2220960000000001</v>
      </c>
      <c r="F8" s="36"/>
      <c r="G8" s="31" t="str">
        <f t="shared" ref="G8:G35" si="12">H$4&amp;$A8</f>
        <v>GBPSNV=</v>
      </c>
      <c r="H8" s="38">
        <f>$D$2+$B7</f>
        <v>44288</v>
      </c>
      <c r="I8" s="36">
        <v>1.367334</v>
      </c>
      <c r="K8" s="31" t="str">
        <f t="shared" si="0"/>
        <v>SEKSNV=</v>
      </c>
      <c r="L8" s="38">
        <f>$D$2+$B7</f>
        <v>44288</v>
      </c>
      <c r="M8" s="36">
        <v>8.2230849999999993</v>
      </c>
      <c r="O8" s="31" t="s">
        <v>1697</v>
      </c>
      <c r="P8" s="38">
        <f>$D$2+$B7</f>
        <v>44288</v>
      </c>
      <c r="Q8" s="31">
        <v>8.9020100000000006</v>
      </c>
      <c r="S8" s="31" t="str">
        <f t="shared" si="1"/>
        <v>CHFSNV=</v>
      </c>
      <c r="T8" s="38">
        <f>$D$2+$B7</f>
        <v>44288</v>
      </c>
      <c r="U8" s="36">
        <v>0.88461299999999998</v>
      </c>
      <c r="W8" s="31" t="str">
        <f t="shared" si="2"/>
        <v>CNYSNV=</v>
      </c>
      <c r="X8" s="38">
        <f>$D$2+$B7</f>
        <v>44288</v>
      </c>
      <c r="Y8" s="36">
        <v>6.5244</v>
      </c>
      <c r="AA8" s="31" t="str">
        <f t="shared" si="3"/>
        <v>JPYSNV=</v>
      </c>
      <c r="AB8" s="38">
        <f>$D$2+$B7</f>
        <v>44288</v>
      </c>
      <c r="AC8" s="31">
        <v>103.2418</v>
      </c>
      <c r="AE8" s="31" t="str">
        <f t="shared" si="4"/>
        <v>MXNSNV=</v>
      </c>
      <c r="AF8" s="38">
        <f>$D$2+$B7</f>
        <v>44288</v>
      </c>
      <c r="AG8" s="36">
        <v>19.8736</v>
      </c>
      <c r="AI8" s="31" t="str">
        <f t="shared" si="5"/>
        <v>CADSNV=</v>
      </c>
      <c r="AJ8" s="38">
        <f>$D$2+$B7</f>
        <v>44288</v>
      </c>
      <c r="AK8" s="36">
        <v>1.2717849999999999</v>
      </c>
      <c r="AM8" s="31" t="str">
        <f t="shared" si="6"/>
        <v>AUDSNV=</v>
      </c>
      <c r="AN8" s="38">
        <f>$D$2+$B7</f>
        <v>44288</v>
      </c>
      <c r="AO8" s="36">
        <v>0.77088500000000004</v>
      </c>
      <c r="AQ8" s="31" t="str">
        <f t="shared" si="7"/>
        <v>AEDSNV=</v>
      </c>
      <c r="AR8" s="38">
        <f>$D$2+$B7</f>
        <v>44288</v>
      </c>
      <c r="AS8" s="36">
        <v>3.6727859999999999</v>
      </c>
      <c r="AU8" s="31" t="str">
        <f t="shared" si="8"/>
        <v>TRYSNV=</v>
      </c>
      <c r="AV8" s="38">
        <f>$D$2+$B7</f>
        <v>44288</v>
      </c>
      <c r="AW8" s="36">
        <v>7.4350719999999999</v>
      </c>
      <c r="AY8" s="31" t="str">
        <f t="shared" si="9"/>
        <v>SGDSNV=</v>
      </c>
      <c r="AZ8" s="38">
        <f>$D$2+$B7</f>
        <v>44288</v>
      </c>
      <c r="BA8" s="36">
        <v>1.3213299999999999</v>
      </c>
      <c r="BC8" s="31" t="str">
        <f t="shared" ref="BC8:BC31" si="13">BD$4&amp;$A9</f>
        <v>RUBSWV=</v>
      </c>
      <c r="BD8" s="38">
        <f>$D$2+$B7</f>
        <v>44288</v>
      </c>
      <c r="BE8" s="36">
        <v>73.876503</v>
      </c>
      <c r="BG8" s="31" t="str">
        <f t="shared" si="10"/>
        <v>RONSNV=</v>
      </c>
      <c r="BH8" s="38">
        <f>$D$2+$B7</f>
        <v>44288</v>
      </c>
      <c r="BI8" s="36">
        <v>3.9782790000000001</v>
      </c>
      <c r="BK8" s="31" t="str">
        <f t="shared" ref="BK8:BK27" si="14">BL$4&amp;$A8</f>
        <v>PLNSNV=</v>
      </c>
      <c r="BL8" s="38">
        <f>$D$2+$B7</f>
        <v>44288</v>
      </c>
      <c r="BM8" s="36">
        <v>3.727449</v>
      </c>
      <c r="BP8" s="31" t="str">
        <f t="shared" ref="BP8:BP27" si="15">BQ$4&amp;$A8</f>
        <v>HUFSNV=</v>
      </c>
      <c r="BQ8" s="38">
        <f>$D$2+$B7</f>
        <v>44288</v>
      </c>
      <c r="BR8" s="36">
        <v>296.43040000000002</v>
      </c>
      <c r="BT8" s="38"/>
      <c r="BU8" s="31" t="str">
        <f t="shared" ref="BU8:BU21" si="16">BV$4&amp;$A8</f>
        <v>QARSNV=</v>
      </c>
      <c r="BV8" s="38">
        <f>$D$2+$B7</f>
        <v>44288</v>
      </c>
      <c r="BW8" s="36">
        <v>3.6399900000000001</v>
      </c>
    </row>
    <row r="9" spans="1:75" x14ac:dyDescent="0.25">
      <c r="A9" s="31" t="s">
        <v>878</v>
      </c>
      <c r="B9" s="31">
        <v>14</v>
      </c>
      <c r="C9" s="31" t="str">
        <f t="shared" si="11"/>
        <v>EURSWV=</v>
      </c>
      <c r="D9" s="38">
        <f>$D$2+$B8</f>
        <v>44293</v>
      </c>
      <c r="E9" s="36">
        <v>1.2222280000000001</v>
      </c>
      <c r="F9" s="36"/>
      <c r="G9" s="31" t="str">
        <f t="shared" si="12"/>
        <v>GBPSWV=</v>
      </c>
      <c r="H9" s="38">
        <f>$D$2+$B8</f>
        <v>44293</v>
      </c>
      <c r="I9" s="36">
        <v>1.367443</v>
      </c>
      <c r="K9" s="31" t="str">
        <f t="shared" si="0"/>
        <v>SEKSWV=</v>
      </c>
      <c r="L9" s="38">
        <f>$D$2+$B8</f>
        <v>44293</v>
      </c>
      <c r="M9" s="36">
        <v>8.2227250000000005</v>
      </c>
      <c r="O9" s="31" t="s">
        <v>1698</v>
      </c>
      <c r="P9" s="38">
        <f>$D$2+$B9</f>
        <v>44300</v>
      </c>
      <c r="Q9" s="31">
        <v>8.9038000000000004</v>
      </c>
      <c r="S9" s="31" t="str">
        <f t="shared" si="1"/>
        <v>CHFSWV=</v>
      </c>
      <c r="T9" s="38">
        <f>$D$2+$B8</f>
        <v>44293</v>
      </c>
      <c r="U9" s="36">
        <v>0.88455399999999995</v>
      </c>
      <c r="W9" s="31" t="str">
        <f t="shared" si="2"/>
        <v>CNYSWV=</v>
      </c>
      <c r="X9" s="38">
        <f>$D$2+$B8</f>
        <v>44293</v>
      </c>
      <c r="Y9" s="36">
        <v>6.5254000000000003</v>
      </c>
      <c r="AA9" s="31" t="str">
        <f t="shared" si="3"/>
        <v>JPYSWV=</v>
      </c>
      <c r="AB9" s="38">
        <f>$D$2+$B8</f>
        <v>44293</v>
      </c>
      <c r="AC9" s="31">
        <v>103.2358</v>
      </c>
      <c r="AE9" s="31" t="str">
        <f t="shared" si="4"/>
        <v>MXNSWV=</v>
      </c>
      <c r="AF9" s="38">
        <f>$D$2+$B8</f>
        <v>44293</v>
      </c>
      <c r="AG9" s="36">
        <v>19.878299999999999</v>
      </c>
      <c r="AI9" s="31" t="str">
        <f t="shared" si="5"/>
        <v>CADSWV=</v>
      </c>
      <c r="AJ9" s="38">
        <f>$D$2+$B8</f>
        <v>44293</v>
      </c>
      <c r="AK9" s="36">
        <v>1.2717769999999999</v>
      </c>
      <c r="AM9" s="31" t="str">
        <f t="shared" si="6"/>
        <v>AUDSWV=</v>
      </c>
      <c r="AN9" s="38">
        <f>$D$2+$B8</f>
        <v>44293</v>
      </c>
      <c r="AO9" s="36">
        <v>0.77100299999999999</v>
      </c>
      <c r="AQ9" s="31" t="str">
        <f t="shared" si="7"/>
        <v>AEDSWV=</v>
      </c>
      <c r="AR9" s="38">
        <f>$D$2+$B8</f>
        <v>44293</v>
      </c>
      <c r="AS9" s="36">
        <v>3.6727750000000001</v>
      </c>
      <c r="AU9" s="31" t="str">
        <f t="shared" si="8"/>
        <v>TRYSWV=</v>
      </c>
      <c r="AV9" s="38">
        <f>$D$2+$B8</f>
        <v>44293</v>
      </c>
      <c r="AW9" s="36">
        <v>7.4347919999999998</v>
      </c>
      <c r="AY9" s="31" t="str">
        <f t="shared" si="9"/>
        <v>SGDSWV=</v>
      </c>
      <c r="AZ9" s="38">
        <f>$D$2+$B8</f>
        <v>44293</v>
      </c>
      <c r="BA9" s="36">
        <v>1.3214920000000001</v>
      </c>
      <c r="BC9" s="31" t="str">
        <f t="shared" si="13"/>
        <v>RUB1MV=</v>
      </c>
      <c r="BD9" s="38">
        <f>$D$2+$B9</f>
        <v>44300</v>
      </c>
      <c r="BE9" s="36">
        <v>73.931899999999999</v>
      </c>
      <c r="BG9" s="31" t="str">
        <f t="shared" si="10"/>
        <v>RONSWV=</v>
      </c>
      <c r="BH9" s="38">
        <f>$D$2+$B8</f>
        <v>44293</v>
      </c>
      <c r="BI9" s="36">
        <v>3.9782359999999999</v>
      </c>
      <c r="BK9" s="31" t="str">
        <f t="shared" si="14"/>
        <v>PLNSWV=</v>
      </c>
      <c r="BL9" s="38">
        <f>$D$2+$B8</f>
        <v>44293</v>
      </c>
      <c r="BM9" s="36">
        <v>3.72715</v>
      </c>
      <c r="BP9" s="31" t="str">
        <f t="shared" si="15"/>
        <v>HUFSWV=</v>
      </c>
      <c r="BQ9" s="38">
        <f>$D$2+$B8</f>
        <v>44293</v>
      </c>
      <c r="BR9" s="36">
        <v>296.40789999999998</v>
      </c>
      <c r="BT9" s="38"/>
      <c r="BU9" s="31" t="str">
        <f t="shared" si="16"/>
        <v>QARSWV=</v>
      </c>
      <c r="BV9" s="38">
        <f>$D$2+$B8</f>
        <v>44293</v>
      </c>
      <c r="BW9" s="36">
        <v>3.6399499999999998</v>
      </c>
    </row>
    <row r="10" spans="1:75" x14ac:dyDescent="0.25">
      <c r="A10" s="31" t="s">
        <v>879</v>
      </c>
      <c r="B10" s="31">
        <v>30</v>
      </c>
      <c r="C10" s="31" t="str">
        <f t="shared" si="11"/>
        <v>EUR1MV=</v>
      </c>
      <c r="D10" s="38">
        <f>$D$2+$B9</f>
        <v>44300</v>
      </c>
      <c r="E10" s="36">
        <v>1.2223139999999999</v>
      </c>
      <c r="F10" s="36"/>
      <c r="G10" s="31" t="str">
        <f t="shared" si="12"/>
        <v>GBP1MV=</v>
      </c>
      <c r="H10" s="38">
        <f>$D$2+$B9</f>
        <v>44300</v>
      </c>
      <c r="I10" s="36">
        <v>1.3674869999999999</v>
      </c>
      <c r="K10" s="31" t="str">
        <f t="shared" si="0"/>
        <v>SEK1MV=</v>
      </c>
      <c r="L10" s="38">
        <f>$D$2+$B9</f>
        <v>44300</v>
      </c>
      <c r="M10" s="36">
        <v>8.2214620000000007</v>
      </c>
      <c r="O10" s="31" t="s">
        <v>1699</v>
      </c>
      <c r="P10" s="38">
        <f>$D$2+$B10</f>
        <v>44316</v>
      </c>
      <c r="Q10" s="31">
        <v>8.9021000000000008</v>
      </c>
      <c r="S10" s="31" t="str">
        <f t="shared" si="1"/>
        <v>CHF1MV=</v>
      </c>
      <c r="T10" s="38">
        <f>$D$2+$B9</f>
        <v>44300</v>
      </c>
      <c r="U10" s="36">
        <v>0.88437200000000005</v>
      </c>
      <c r="W10" s="31" t="str">
        <f t="shared" si="2"/>
        <v>CNY1MV=</v>
      </c>
      <c r="X10" s="38">
        <f>$D$2+$B9</f>
        <v>44300</v>
      </c>
      <c r="Y10" s="36">
        <v>6.5278</v>
      </c>
      <c r="AA10" s="31" t="str">
        <f t="shared" si="3"/>
        <v>JPY1MV=</v>
      </c>
      <c r="AB10" s="38">
        <f>$D$2+$B9</f>
        <v>44300</v>
      </c>
      <c r="AC10" s="31">
        <v>103.227</v>
      </c>
      <c r="AE10" s="31" t="str">
        <f t="shared" si="4"/>
        <v>MXN1MV=</v>
      </c>
      <c r="AF10" s="38">
        <f>$D$2+$B9</f>
        <v>44300</v>
      </c>
      <c r="AG10" s="36">
        <v>19.896100000000001</v>
      </c>
      <c r="AI10" s="31" t="str">
        <f t="shared" si="5"/>
        <v>CAD1MV=</v>
      </c>
      <c r="AJ10" s="38">
        <f>$D$2+$B9</f>
        <v>44300</v>
      </c>
      <c r="AK10" s="36">
        <v>1.2716700000000001</v>
      </c>
      <c r="AM10" s="31" t="str">
        <f t="shared" si="6"/>
        <v>AUD1MV=</v>
      </c>
      <c r="AN10" s="38">
        <f>$D$2+$B9</f>
        <v>44300</v>
      </c>
      <c r="AO10" s="36">
        <v>0.77105000000000001</v>
      </c>
      <c r="AQ10" s="31" t="str">
        <f t="shared" si="7"/>
        <v>AED1MV=</v>
      </c>
      <c r="AR10" s="38">
        <f>$D$2+$B9</f>
        <v>44300</v>
      </c>
      <c r="AS10" s="36">
        <v>3.672831</v>
      </c>
      <c r="AU10" s="31" t="str">
        <f t="shared" si="8"/>
        <v>TRY1MV=</v>
      </c>
      <c r="AV10" s="38">
        <f>$D$2+$B9</f>
        <v>44300</v>
      </c>
      <c r="AW10" s="36">
        <v>7.4451520000000002</v>
      </c>
      <c r="AY10" s="31" t="str">
        <f t="shared" si="9"/>
        <v>SGD1MV=</v>
      </c>
      <c r="AZ10" s="38">
        <f>$D$2+$B9</f>
        <v>44300</v>
      </c>
      <c r="BA10" s="36">
        <v>1.321461</v>
      </c>
      <c r="BC10" s="31" t="str">
        <f t="shared" si="13"/>
        <v>RUB2MV=</v>
      </c>
      <c r="BD10" s="38">
        <f>$D$2+$B10</f>
        <v>44316</v>
      </c>
      <c r="BE10" s="36">
        <v>74.093802999999994</v>
      </c>
      <c r="BG10" s="31" t="str">
        <f t="shared" si="10"/>
        <v>RON1MV=</v>
      </c>
      <c r="BH10" s="38">
        <f>$D$2+$B9</f>
        <v>44300</v>
      </c>
      <c r="BI10" s="36">
        <v>3.9783059999999999</v>
      </c>
      <c r="BK10" s="31" t="str">
        <f t="shared" si="14"/>
        <v>PLN1MV=</v>
      </c>
      <c r="BL10" s="38">
        <f>$D$2+$B9</f>
        <v>44300</v>
      </c>
      <c r="BM10" s="36">
        <v>3.7269809999999999</v>
      </c>
      <c r="BP10" s="31" t="str">
        <f t="shared" si="15"/>
        <v>HUF1MV=</v>
      </c>
      <c r="BQ10" s="38">
        <f>$D$2+$B9</f>
        <v>44300</v>
      </c>
      <c r="BR10" s="36">
        <v>296.40320000000003</v>
      </c>
      <c r="BT10" s="38"/>
      <c r="BU10" s="31" t="str">
        <f t="shared" si="16"/>
        <v>QAR1MV=</v>
      </c>
      <c r="BV10" s="38">
        <f>$D$2+$B9</f>
        <v>44300</v>
      </c>
      <c r="BW10" s="36">
        <v>3.6397499999999998</v>
      </c>
    </row>
    <row r="11" spans="1:75" x14ac:dyDescent="0.25">
      <c r="A11" s="31" t="s">
        <v>880</v>
      </c>
      <c r="B11" s="31">
        <v>2</v>
      </c>
      <c r="C11" s="31" t="str">
        <f t="shared" si="11"/>
        <v>EUR2MV=</v>
      </c>
      <c r="D11" s="38">
        <f>$D$2+$B10</f>
        <v>44316</v>
      </c>
      <c r="E11" s="36">
        <v>1.2230129999999999</v>
      </c>
      <c r="F11" s="36"/>
      <c r="G11" s="31" t="str">
        <f t="shared" si="12"/>
        <v>GBP2MV=</v>
      </c>
      <c r="H11" s="38">
        <f>$D$2+$B10</f>
        <v>44316</v>
      </c>
      <c r="I11" s="36">
        <v>1.3676489999999999</v>
      </c>
      <c r="K11" s="31" t="str">
        <f t="shared" si="0"/>
        <v>SEK2MV=</v>
      </c>
      <c r="L11" s="38">
        <f>$D$2+$B10</f>
        <v>44316</v>
      </c>
      <c r="M11" s="36">
        <v>8.2188700000000008</v>
      </c>
      <c r="O11" s="31" t="s">
        <v>1700</v>
      </c>
      <c r="P11" s="38">
        <f t="shared" ref="P11:P22" si="17">EDATE($D$2,$B11)</f>
        <v>44347</v>
      </c>
      <c r="Q11" s="31">
        <v>8.9160000000000004</v>
      </c>
      <c r="S11" s="31" t="str">
        <f t="shared" si="1"/>
        <v>CHF2MV=</v>
      </c>
      <c r="T11" s="38">
        <f>$D$2+$B10</f>
        <v>44316</v>
      </c>
      <c r="U11" s="36">
        <v>0.88368100000000005</v>
      </c>
      <c r="W11" s="31" t="str">
        <f t="shared" si="2"/>
        <v>CNY2MV=</v>
      </c>
      <c r="X11" s="38">
        <f>$D$2+$B10</f>
        <v>44316</v>
      </c>
      <c r="Y11" s="36">
        <v>6.5374999999999996</v>
      </c>
      <c r="AA11" s="31" t="str">
        <f t="shared" si="3"/>
        <v>JPY2MV=</v>
      </c>
      <c r="AB11" s="38">
        <f>$D$2+$B10</f>
        <v>44316</v>
      </c>
      <c r="AC11" s="31">
        <v>103.19580000000001</v>
      </c>
      <c r="AE11" s="31" t="str">
        <f t="shared" si="4"/>
        <v>MXN2MV=</v>
      </c>
      <c r="AF11" s="38">
        <f>$D$2+$B10</f>
        <v>44316</v>
      </c>
      <c r="AG11" s="36">
        <v>19.9481</v>
      </c>
      <c r="AI11" s="31" t="str">
        <f t="shared" si="5"/>
        <v>CAD2MV=</v>
      </c>
      <c r="AJ11" s="38">
        <f>$D$2+$B10</f>
        <v>44316</v>
      </c>
      <c r="AK11" s="36">
        <v>1.2715890000000001</v>
      </c>
      <c r="AM11" s="31" t="str">
        <f t="shared" si="6"/>
        <v>AUD2MV=</v>
      </c>
      <c r="AN11" s="38">
        <f>$D$2+$B10</f>
        <v>44316</v>
      </c>
      <c r="AO11" s="36">
        <v>0.77125999999999995</v>
      </c>
      <c r="AQ11" s="31" t="str">
        <f t="shared" si="7"/>
        <v>AED2MV=</v>
      </c>
      <c r="AR11" s="38">
        <f>$D$2+$B10</f>
        <v>44316</v>
      </c>
      <c r="AS11" s="36">
        <v>3.6728860000000001</v>
      </c>
      <c r="AU11" s="31" t="str">
        <f t="shared" si="8"/>
        <v>TRY2MV=</v>
      </c>
      <c r="AV11" s="38">
        <f>$D$2+$B10</f>
        <v>44316</v>
      </c>
      <c r="AW11" s="36">
        <v>7.506157</v>
      </c>
      <c r="AY11" s="31" t="str">
        <f t="shared" si="9"/>
        <v>SGD2MV=</v>
      </c>
      <c r="AZ11" s="38">
        <f>$D$2+$B10</f>
        <v>44316</v>
      </c>
      <c r="BA11" s="36">
        <v>1.321326</v>
      </c>
      <c r="BC11" s="31" t="str">
        <f t="shared" si="13"/>
        <v>RUB3MV=</v>
      </c>
      <c r="BD11" s="38">
        <f t="shared" ref="BD11:BD32" si="18">EDATE($D$2,$B11)</f>
        <v>44347</v>
      </c>
      <c r="BE11" s="36">
        <v>74.325896999999998</v>
      </c>
      <c r="BG11" s="31" t="str">
        <f t="shared" si="10"/>
        <v>RON2MV=</v>
      </c>
      <c r="BH11" s="38">
        <f>$D$2+$B10</f>
        <v>44316</v>
      </c>
      <c r="BI11" s="36">
        <v>3.9836</v>
      </c>
      <c r="BK11" s="31" t="str">
        <f t="shared" si="14"/>
        <v>PLN2MV=</v>
      </c>
      <c r="BL11" s="38">
        <f>$D$2+$B10</f>
        <v>44316</v>
      </c>
      <c r="BM11" s="36">
        <v>3.7265429999999999</v>
      </c>
      <c r="BP11" s="31" t="str">
        <f t="shared" si="15"/>
        <v>HUF2MV=</v>
      </c>
      <c r="BQ11" s="38">
        <f>$D$2+$B10</f>
        <v>44316</v>
      </c>
      <c r="BR11" s="36">
        <v>296.392</v>
      </c>
      <c r="BT11" s="38"/>
      <c r="BU11" s="31" t="str">
        <f t="shared" si="16"/>
        <v>QAR2MV=</v>
      </c>
      <c r="BV11" s="38">
        <f>$D$2+$B10</f>
        <v>44316</v>
      </c>
      <c r="BW11" s="36">
        <v>3.638601</v>
      </c>
    </row>
    <row r="12" spans="1:75" x14ac:dyDescent="0.25">
      <c r="A12" s="31" t="s">
        <v>881</v>
      </c>
      <c r="B12" s="31">
        <v>3</v>
      </c>
      <c r="C12" s="31" t="str">
        <f t="shared" si="11"/>
        <v>EUR3MV=</v>
      </c>
      <c r="D12" s="38">
        <f>EDATE($D$2,$B11)</f>
        <v>44347</v>
      </c>
      <c r="E12" s="36">
        <v>1.2237180000000001</v>
      </c>
      <c r="F12" s="36"/>
      <c r="G12" s="31" t="str">
        <f t="shared" si="12"/>
        <v>GBP3MV=</v>
      </c>
      <c r="H12" s="38">
        <f>EDATE($D$2,$B11)</f>
        <v>44347</v>
      </c>
      <c r="I12" s="36">
        <v>1.3678239999999999</v>
      </c>
      <c r="K12" s="31" t="str">
        <f t="shared" si="0"/>
        <v>SEK3MV=</v>
      </c>
      <c r="L12" s="38">
        <f>EDATE($D$2,$B11)</f>
        <v>44347</v>
      </c>
      <c r="M12" s="36">
        <v>8.2162749999999996</v>
      </c>
      <c r="O12" s="31" t="s">
        <v>1701</v>
      </c>
      <c r="P12" s="38">
        <f t="shared" si="17"/>
        <v>44377</v>
      </c>
      <c r="Q12" s="31">
        <v>8.9344000000000001</v>
      </c>
      <c r="S12" s="31" t="str">
        <f t="shared" si="1"/>
        <v>CHF3MV=</v>
      </c>
      <c r="T12" s="38">
        <f>EDATE($D$2,$B11)</f>
        <v>44347</v>
      </c>
      <c r="U12" s="36">
        <v>0.88299099999999997</v>
      </c>
      <c r="W12" s="31" t="str">
        <f t="shared" si="2"/>
        <v>CNY3MV=</v>
      </c>
      <c r="X12" s="38">
        <f>EDATE($D$2,$B11)</f>
        <v>44347</v>
      </c>
      <c r="Y12" s="36">
        <v>6.5518000000000001</v>
      </c>
      <c r="AA12" s="31" t="str">
        <f t="shared" si="3"/>
        <v>JPY3MV=</v>
      </c>
      <c r="AB12" s="38">
        <f>EDATE($D$2,$B11)</f>
        <v>44347</v>
      </c>
      <c r="AC12" s="31">
        <v>103.1669</v>
      </c>
      <c r="AE12" s="31" t="str">
        <f t="shared" si="4"/>
        <v>MXN3MV=</v>
      </c>
      <c r="AF12" s="38">
        <f>EDATE($D$2,$B11)</f>
        <v>44347</v>
      </c>
      <c r="AG12" s="36">
        <v>20.0123</v>
      </c>
      <c r="AI12" s="31" t="str">
        <f t="shared" si="5"/>
        <v>CAD3MV=</v>
      </c>
      <c r="AJ12" s="38">
        <f>EDATE($D$2,$B11)</f>
        <v>44347</v>
      </c>
      <c r="AK12" s="36">
        <v>1.2715129999999999</v>
      </c>
      <c r="AM12" s="31" t="str">
        <f t="shared" si="6"/>
        <v>AUD3MV=</v>
      </c>
      <c r="AN12" s="38">
        <f>EDATE($D$2,$B11)</f>
        <v>44347</v>
      </c>
      <c r="AO12" s="36">
        <v>0.77139199999999997</v>
      </c>
      <c r="AQ12" s="31" t="str">
        <f t="shared" si="7"/>
        <v>AED3MV=</v>
      </c>
      <c r="AR12" s="38">
        <f>EDATE($D$2,$B11)</f>
        <v>44347</v>
      </c>
      <c r="AS12" s="36">
        <v>3.6729889999999998</v>
      </c>
      <c r="AU12" s="31" t="str">
        <f t="shared" si="8"/>
        <v>TRY3MV=</v>
      </c>
      <c r="AV12" s="38">
        <f>EDATE($D$2,$B11)</f>
        <v>44347</v>
      </c>
      <c r="AW12" s="36">
        <v>7.5939269999999999</v>
      </c>
      <c r="AY12" s="31" t="str">
        <f t="shared" si="9"/>
        <v>SGD3MV=</v>
      </c>
      <c r="AZ12" s="38">
        <f>EDATE($D$2,$B11)</f>
        <v>44347</v>
      </c>
      <c r="BA12" s="36">
        <v>1.321007</v>
      </c>
      <c r="BC12" s="31" t="str">
        <f t="shared" si="13"/>
        <v>RUB4MV=</v>
      </c>
      <c r="BD12" s="38">
        <f t="shared" si="18"/>
        <v>44377</v>
      </c>
      <c r="BE12" s="36">
        <v>74.570503000000002</v>
      </c>
      <c r="BG12" s="31" t="str">
        <f t="shared" si="10"/>
        <v>RON3MV=</v>
      </c>
      <c r="BH12" s="38">
        <f>EDATE($D$2,$B11)</f>
        <v>44347</v>
      </c>
      <c r="BI12" s="36">
        <v>3.9870519999999998</v>
      </c>
      <c r="BK12" s="31" t="str">
        <f t="shared" si="14"/>
        <v>PLN3MV=</v>
      </c>
      <c r="BL12" s="38">
        <f>EDATE($D$2,$B11)</f>
        <v>44347</v>
      </c>
      <c r="BM12" s="36">
        <v>3.7246000000000001</v>
      </c>
      <c r="BP12" s="31" t="str">
        <f t="shared" si="15"/>
        <v>HUF3MV=</v>
      </c>
      <c r="BQ12" s="38">
        <f>EDATE($D$2,$B11)</f>
        <v>44347</v>
      </c>
      <c r="BR12" s="36">
        <v>296.4194</v>
      </c>
      <c r="BT12" s="38"/>
      <c r="BU12" s="31" t="str">
        <f t="shared" si="16"/>
        <v>QAR3MV=</v>
      </c>
      <c r="BV12" s="38">
        <f>EDATE($D$2,$B11)</f>
        <v>44347</v>
      </c>
      <c r="BW12" s="36">
        <v>3.6387010000000002</v>
      </c>
    </row>
    <row r="13" spans="1:75" x14ac:dyDescent="0.25">
      <c r="A13" s="31" t="s">
        <v>882</v>
      </c>
      <c r="B13" s="31">
        <v>4</v>
      </c>
      <c r="C13" s="31" t="str">
        <f t="shared" si="11"/>
        <v>EUR4MV=</v>
      </c>
      <c r="D13" s="38">
        <f t="shared" ref="D13:D36" si="19">EDATE($D$2,$B12)</f>
        <v>44377</v>
      </c>
      <c r="E13" s="36">
        <v>1.2247049999999999</v>
      </c>
      <c r="F13" s="36"/>
      <c r="G13" s="31" t="str">
        <f t="shared" si="12"/>
        <v>GBP4MV=</v>
      </c>
      <c r="H13" s="38">
        <f t="shared" ref="H13:H36" si="20">EDATE($D$2,$B12)</f>
        <v>44377</v>
      </c>
      <c r="I13" s="36">
        <v>1.3681000000000001</v>
      </c>
      <c r="K13" s="31" t="str">
        <f t="shared" si="0"/>
        <v>SEK4MV=</v>
      </c>
      <c r="L13" s="38">
        <f t="shared" ref="L13:L36" si="21">EDATE($D$2,$B12)</f>
        <v>44377</v>
      </c>
      <c r="M13" s="36">
        <v>8.2130510000000001</v>
      </c>
      <c r="O13" s="31" t="s">
        <v>1702</v>
      </c>
      <c r="P13" s="38">
        <f t="shared" si="17"/>
        <v>44408</v>
      </c>
      <c r="Q13" s="31">
        <v>8.9504000000000001</v>
      </c>
      <c r="S13" s="31" t="str">
        <f t="shared" si="1"/>
        <v>CHF4MV=</v>
      </c>
      <c r="T13" s="38">
        <f t="shared" ref="T13:T33" si="22">EDATE($D$2,$B12)</f>
        <v>44377</v>
      </c>
      <c r="U13" s="36">
        <v>0.88214999999999999</v>
      </c>
      <c r="W13" s="31" t="str">
        <f t="shared" si="2"/>
        <v>CNY4MV=</v>
      </c>
      <c r="X13" s="38">
        <f t="shared" ref="X13:X28" si="23">EDATE($D$2,$B12)</f>
        <v>44377</v>
      </c>
      <c r="Y13" s="36">
        <v>6.5632000000000001</v>
      </c>
      <c r="AA13" s="31" t="str">
        <f t="shared" si="3"/>
        <v>JPY4MV=</v>
      </c>
      <c r="AB13" s="38">
        <f t="shared" ref="AB13:AB33" si="24">EDATE($D$2,$B12)</f>
        <v>44377</v>
      </c>
      <c r="AC13" s="31">
        <v>103.1241</v>
      </c>
      <c r="AE13" s="31" t="str">
        <f t="shared" si="4"/>
        <v>MXN4MV=</v>
      </c>
      <c r="AF13" s="38">
        <f t="shared" ref="AF13:AF28" si="25">EDATE($D$2,$B12)</f>
        <v>44377</v>
      </c>
      <c r="AG13" s="36">
        <v>20.081900000000001</v>
      </c>
      <c r="AI13" s="31" t="str">
        <f t="shared" si="5"/>
        <v>CAD4MV=</v>
      </c>
      <c r="AJ13" s="38">
        <f t="shared" ref="AJ13:AJ36" si="26">EDATE($D$2,$B12)</f>
        <v>44377</v>
      </c>
      <c r="AK13" s="36">
        <v>1.2714190000000001</v>
      </c>
      <c r="AM13" s="31" t="str">
        <f t="shared" si="6"/>
        <v>AUD4MV=</v>
      </c>
      <c r="AN13" s="38">
        <f t="shared" ref="AN13:AN35" si="27">EDATE($D$2,$B12)</f>
        <v>44377</v>
      </c>
      <c r="AO13" s="36">
        <v>0.77155200000000002</v>
      </c>
      <c r="AQ13" s="31" t="str">
        <f t="shared" si="7"/>
        <v>AED4MV=</v>
      </c>
      <c r="AR13" s="38">
        <f t="shared" ref="AR13:AR22" si="28">EDATE($D$2,$B12)</f>
        <v>44377</v>
      </c>
      <c r="AS13" s="36">
        <v>3.6732010000000002</v>
      </c>
      <c r="AU13" s="31" t="str">
        <f t="shared" si="8"/>
        <v>TRY4MV=</v>
      </c>
      <c r="AV13" s="38">
        <f t="shared" ref="AV13:AV28" si="29">EDATE($D$2,$B12)</f>
        <v>44377</v>
      </c>
      <c r="AW13" s="36">
        <v>7.6994550000000004</v>
      </c>
      <c r="AY13" s="31" t="str">
        <f t="shared" si="9"/>
        <v>SGD4MV=</v>
      </c>
      <c r="AZ13" s="38">
        <f t="shared" ref="AZ13:AZ26" si="30">EDATE($D$2,$B12)</f>
        <v>44377</v>
      </c>
      <c r="BA13" s="36">
        <v>1.3213280000000001</v>
      </c>
      <c r="BC13" s="31" t="str">
        <f t="shared" si="13"/>
        <v>RUB5MV=</v>
      </c>
      <c r="BD13" s="38">
        <f t="shared" si="18"/>
        <v>44408</v>
      </c>
      <c r="BE13" s="36">
        <v>74.807602000000003</v>
      </c>
      <c r="BG13" s="31" t="str">
        <f t="shared" si="10"/>
        <v>RON4MV=</v>
      </c>
      <c r="BH13" s="38">
        <f t="shared" ref="BH13:BH26" si="31">EDATE($D$2,$B12)</f>
        <v>44377</v>
      </c>
      <c r="BI13" s="36">
        <v>3.9958</v>
      </c>
      <c r="BK13" s="31" t="str">
        <f t="shared" si="14"/>
        <v>PLN4MV=</v>
      </c>
      <c r="BL13" s="38">
        <f t="shared" ref="BL13:BL28" si="32">EDATE($D$2,$B12)</f>
        <v>44377</v>
      </c>
      <c r="BM13" s="36">
        <v>3.7241499999999998</v>
      </c>
      <c r="BP13" s="31" t="str">
        <f t="shared" si="15"/>
        <v>HUF4MV=</v>
      </c>
      <c r="BQ13" s="38">
        <f t="shared" ref="BQ13:BQ28" si="33">EDATE($D$2,$B12)</f>
        <v>44377</v>
      </c>
      <c r="BR13" s="36">
        <v>296.28500000000003</v>
      </c>
      <c r="BT13" s="38"/>
      <c r="BU13" s="31" t="str">
        <f t="shared" si="16"/>
        <v>QAR4MV=</v>
      </c>
      <c r="BV13" s="38">
        <f t="shared" ref="BV13:BV22" si="34">EDATE($D$2,$B12)</f>
        <v>44377</v>
      </c>
      <c r="BW13" s="36">
        <v>3.638951</v>
      </c>
    </row>
    <row r="14" spans="1:75" x14ac:dyDescent="0.25">
      <c r="A14" s="31" t="s">
        <v>883</v>
      </c>
      <c r="B14" s="31">
        <v>5</v>
      </c>
      <c r="C14" s="31" t="str">
        <f t="shared" si="11"/>
        <v>EUR5MV=</v>
      </c>
      <c r="D14" s="38">
        <f t="shared" si="19"/>
        <v>44408</v>
      </c>
      <c r="E14" s="36">
        <v>1.225365</v>
      </c>
      <c r="F14" s="36"/>
      <c r="G14" s="31" t="str">
        <f t="shared" si="12"/>
        <v>GBP5MV=</v>
      </c>
      <c r="H14" s="38">
        <f t="shared" si="20"/>
        <v>44408</v>
      </c>
      <c r="I14" s="36">
        <v>1.368247</v>
      </c>
      <c r="K14" s="31" t="str">
        <f t="shared" si="0"/>
        <v>SEK5MV=</v>
      </c>
      <c r="L14" s="38">
        <f t="shared" si="21"/>
        <v>44408</v>
      </c>
      <c r="M14" s="36">
        <v>8.2091750000000001</v>
      </c>
      <c r="O14" s="31" t="s">
        <v>1703</v>
      </c>
      <c r="P14" s="38">
        <f t="shared" si="17"/>
        <v>44439</v>
      </c>
      <c r="Q14" s="31">
        <v>8.9657</v>
      </c>
      <c r="S14" s="31" t="str">
        <f t="shared" si="1"/>
        <v>CHF5MV=</v>
      </c>
      <c r="T14" s="38">
        <f t="shared" si="22"/>
        <v>44408</v>
      </c>
      <c r="U14" s="36">
        <v>0.88139100000000004</v>
      </c>
      <c r="W14" s="31" t="str">
        <f t="shared" si="2"/>
        <v>CNY5MV=</v>
      </c>
      <c r="X14" s="38">
        <f t="shared" si="23"/>
        <v>44408</v>
      </c>
      <c r="Y14" s="36">
        <v>6.569</v>
      </c>
      <c r="AA14" s="31" t="str">
        <f t="shared" si="3"/>
        <v>JPY5MV=</v>
      </c>
      <c r="AB14" s="38">
        <f t="shared" si="24"/>
        <v>44408</v>
      </c>
      <c r="AC14" s="31">
        <v>103.0838</v>
      </c>
      <c r="AE14" s="31" t="str">
        <f t="shared" si="4"/>
        <v>MXN5MV=</v>
      </c>
      <c r="AF14" s="38">
        <f t="shared" si="25"/>
        <v>44408</v>
      </c>
      <c r="AG14" s="36">
        <v>20.1538</v>
      </c>
      <c r="AI14" s="31" t="str">
        <f t="shared" si="5"/>
        <v>CAD5MV=</v>
      </c>
      <c r="AJ14" s="38">
        <f t="shared" si="26"/>
        <v>44408</v>
      </c>
      <c r="AK14" s="36">
        <v>1.271377</v>
      </c>
      <c r="AM14" s="31" t="str">
        <f t="shared" si="6"/>
        <v>AUD5MV=</v>
      </c>
      <c r="AN14" s="38">
        <f t="shared" si="27"/>
        <v>44408</v>
      </c>
      <c r="AO14" s="36">
        <v>0.77169699999999997</v>
      </c>
      <c r="AQ14" s="31" t="str">
        <f t="shared" si="7"/>
        <v>AED5MV=</v>
      </c>
      <c r="AR14" s="38">
        <f t="shared" si="28"/>
        <v>44408</v>
      </c>
      <c r="AS14" s="36">
        <v>3.6732330000000002</v>
      </c>
      <c r="AU14" s="31" t="str">
        <f t="shared" si="8"/>
        <v>TRY5MV=</v>
      </c>
      <c r="AV14" s="38">
        <f t="shared" si="29"/>
        <v>44408</v>
      </c>
      <c r="AW14" s="36">
        <v>7.7872659999999998</v>
      </c>
      <c r="AY14" s="31" t="str">
        <f t="shared" si="9"/>
        <v>SGD5MV=</v>
      </c>
      <c r="AZ14" s="38">
        <f t="shared" si="30"/>
        <v>44408</v>
      </c>
      <c r="BA14" s="36">
        <v>1.3209340000000001</v>
      </c>
      <c r="BC14" s="31" t="str">
        <f t="shared" si="13"/>
        <v>RUB6MV=</v>
      </c>
      <c r="BD14" s="38">
        <f t="shared" si="18"/>
        <v>44439</v>
      </c>
      <c r="BE14" s="36">
        <v>75.062302000000003</v>
      </c>
      <c r="BG14" s="31" t="str">
        <f t="shared" si="10"/>
        <v>RON5MV=</v>
      </c>
      <c r="BH14" s="38">
        <f t="shared" si="31"/>
        <v>44408</v>
      </c>
      <c r="BI14" s="36">
        <v>4.0011929999999998</v>
      </c>
      <c r="BK14" s="31" t="str">
        <f t="shared" si="14"/>
        <v>PLN5MV=</v>
      </c>
      <c r="BL14" s="38">
        <f t="shared" si="32"/>
        <v>44408</v>
      </c>
      <c r="BM14" s="36">
        <v>3.7238500000000001</v>
      </c>
      <c r="BP14" s="31" t="str">
        <f t="shared" si="15"/>
        <v>HUF5MV=</v>
      </c>
      <c r="BQ14" s="38">
        <f t="shared" si="33"/>
        <v>44408</v>
      </c>
      <c r="BR14" s="36">
        <v>296.42829999999998</v>
      </c>
      <c r="BT14" s="38"/>
      <c r="BU14" s="31" t="str">
        <f t="shared" si="16"/>
        <v>QAR5MV=</v>
      </c>
      <c r="BV14" s="38">
        <f t="shared" si="34"/>
        <v>44408</v>
      </c>
      <c r="BW14" s="36">
        <v>3.6372960000000001</v>
      </c>
    </row>
    <row r="15" spans="1:75" x14ac:dyDescent="0.25">
      <c r="A15" s="31" t="s">
        <v>884</v>
      </c>
      <c r="B15" s="31">
        <v>6</v>
      </c>
      <c r="C15" s="31" t="str">
        <f t="shared" si="11"/>
        <v>EUR6MV=</v>
      </c>
      <c r="D15" s="38">
        <f t="shared" si="19"/>
        <v>44439</v>
      </c>
      <c r="E15" s="36">
        <v>1.226175</v>
      </c>
      <c r="F15" s="36"/>
      <c r="G15" s="31" t="str">
        <f t="shared" si="12"/>
        <v>GBP6MV=</v>
      </c>
      <c r="H15" s="38">
        <f t="shared" si="20"/>
        <v>44439</v>
      </c>
      <c r="I15" s="36">
        <v>1.3684499999999999</v>
      </c>
      <c r="K15" s="31" t="str">
        <f t="shared" si="0"/>
        <v>SEK6MV=</v>
      </c>
      <c r="L15" s="38">
        <f t="shared" si="21"/>
        <v>44439</v>
      </c>
      <c r="M15" s="36">
        <v>8.2094880000000003</v>
      </c>
      <c r="O15" s="31" t="s">
        <v>1704</v>
      </c>
      <c r="P15" s="38">
        <f t="shared" si="17"/>
        <v>44469</v>
      </c>
      <c r="Q15" s="31">
        <v>8.9826999999999995</v>
      </c>
      <c r="S15" s="31" t="str">
        <f t="shared" si="1"/>
        <v>CHF6MV=</v>
      </c>
      <c r="T15" s="38">
        <f t="shared" si="22"/>
        <v>44439</v>
      </c>
      <c r="U15" s="36">
        <v>0.88054500000000002</v>
      </c>
      <c r="W15" s="31" t="str">
        <f t="shared" si="2"/>
        <v>CNY6MV=</v>
      </c>
      <c r="X15" s="38">
        <f t="shared" si="23"/>
        <v>44439</v>
      </c>
      <c r="Y15" s="36">
        <v>6.5819999999999999</v>
      </c>
      <c r="AA15" s="31" t="str">
        <f t="shared" si="3"/>
        <v>JPY6MV=</v>
      </c>
      <c r="AB15" s="38">
        <f t="shared" si="24"/>
        <v>44439</v>
      </c>
      <c r="AC15" s="31">
        <v>103.0382</v>
      </c>
      <c r="AE15" s="31" t="str">
        <f t="shared" si="4"/>
        <v>MXN6MV=</v>
      </c>
      <c r="AF15" s="38">
        <f t="shared" si="25"/>
        <v>44439</v>
      </c>
      <c r="AG15" s="36">
        <v>20.2286</v>
      </c>
      <c r="AI15" s="31" t="str">
        <f t="shared" si="5"/>
        <v>CAD6MV=</v>
      </c>
      <c r="AJ15" s="38">
        <f t="shared" si="26"/>
        <v>44439</v>
      </c>
      <c r="AK15" s="36">
        <v>1.2713099999999999</v>
      </c>
      <c r="AM15" s="31" t="str">
        <f t="shared" si="6"/>
        <v>AUD6MV=</v>
      </c>
      <c r="AN15" s="38">
        <f t="shared" si="27"/>
        <v>44439</v>
      </c>
      <c r="AO15" s="36">
        <v>0.771814</v>
      </c>
      <c r="AQ15" s="31" t="str">
        <f t="shared" si="7"/>
        <v>AED6MV=</v>
      </c>
      <c r="AR15" s="38">
        <f t="shared" si="28"/>
        <v>44439</v>
      </c>
      <c r="AS15" s="36">
        <v>3.6733669999999998</v>
      </c>
      <c r="AU15" s="31" t="str">
        <f t="shared" si="8"/>
        <v>TRY6MV=</v>
      </c>
      <c r="AV15" s="38">
        <f t="shared" si="29"/>
        <v>44439</v>
      </c>
      <c r="AW15" s="36">
        <v>7.8852640000000003</v>
      </c>
      <c r="AY15" s="31" t="str">
        <f t="shared" si="9"/>
        <v>SGD6MV=</v>
      </c>
      <c r="AZ15" s="38">
        <f t="shared" si="30"/>
        <v>44439</v>
      </c>
      <c r="BA15" s="36">
        <v>1.32073</v>
      </c>
      <c r="BC15" s="31" t="str">
        <f t="shared" si="13"/>
        <v>RUB7MV=</v>
      </c>
      <c r="BD15" s="38">
        <f t="shared" si="18"/>
        <v>44469</v>
      </c>
      <c r="BE15" s="36">
        <v>75.315597999999994</v>
      </c>
      <c r="BG15" s="31" t="str">
        <f t="shared" si="10"/>
        <v>RON6MV=</v>
      </c>
      <c r="BH15" s="38">
        <f t="shared" si="31"/>
        <v>44439</v>
      </c>
      <c r="BI15" s="36">
        <v>4.0023799999999996</v>
      </c>
      <c r="BK15" s="31" t="str">
        <f t="shared" si="14"/>
        <v>PLN6MV=</v>
      </c>
      <c r="BL15" s="38">
        <f t="shared" si="32"/>
        <v>44439</v>
      </c>
      <c r="BM15" s="36">
        <v>3.7233999999999998</v>
      </c>
      <c r="BP15" s="31" t="str">
        <f t="shared" si="15"/>
        <v>HUF6MV=</v>
      </c>
      <c r="BQ15" s="38">
        <f t="shared" si="33"/>
        <v>44439</v>
      </c>
      <c r="BR15" s="36">
        <v>296.58260000000001</v>
      </c>
      <c r="BT15" s="38"/>
      <c r="BU15" s="31" t="str">
        <f t="shared" si="16"/>
        <v>QAR6MV=</v>
      </c>
      <c r="BV15" s="38">
        <f t="shared" si="34"/>
        <v>44439</v>
      </c>
      <c r="BW15" s="36">
        <v>3.6366710000000002</v>
      </c>
    </row>
    <row r="16" spans="1:75" x14ac:dyDescent="0.25">
      <c r="A16" s="31" t="s">
        <v>885</v>
      </c>
      <c r="B16" s="31">
        <v>7</v>
      </c>
      <c r="C16" s="31" t="str">
        <f t="shared" si="11"/>
        <v>EUR7MV=</v>
      </c>
      <c r="D16" s="38">
        <f t="shared" si="19"/>
        <v>44469</v>
      </c>
      <c r="E16" s="36">
        <v>1.2270840000000001</v>
      </c>
      <c r="F16" s="36"/>
      <c r="G16" s="31" t="str">
        <f t="shared" si="12"/>
        <v>GBP7MV=</v>
      </c>
      <c r="H16" s="38">
        <f t="shared" si="20"/>
        <v>44469</v>
      </c>
      <c r="I16" s="36">
        <v>1.3686199999999999</v>
      </c>
      <c r="K16" s="31" t="str">
        <f t="shared" si="0"/>
        <v>SEK7MV=</v>
      </c>
      <c r="L16" s="38">
        <f t="shared" si="21"/>
        <v>44469</v>
      </c>
      <c r="M16" s="36">
        <v>8.2071290000000001</v>
      </c>
      <c r="O16" s="31" t="s">
        <v>1705</v>
      </c>
      <c r="P16" s="38">
        <f t="shared" si="17"/>
        <v>44500</v>
      </c>
      <c r="Q16" s="31">
        <v>8.9970999999999997</v>
      </c>
      <c r="S16" s="31" t="str">
        <f t="shared" si="1"/>
        <v>CHF7MV=</v>
      </c>
      <c r="T16" s="38">
        <f t="shared" si="22"/>
        <v>44469</v>
      </c>
      <c r="U16" s="36">
        <v>0.87963199999999997</v>
      </c>
      <c r="W16" s="31" t="str">
        <f t="shared" si="2"/>
        <v>CNY7MV=</v>
      </c>
      <c r="X16" s="38">
        <f t="shared" si="23"/>
        <v>44469</v>
      </c>
      <c r="Y16" s="36">
        <v>6.5949999999999998</v>
      </c>
      <c r="AA16" s="31" t="str">
        <f t="shared" si="3"/>
        <v>JPY7MV=</v>
      </c>
      <c r="AB16" s="38">
        <f t="shared" si="24"/>
        <v>44469</v>
      </c>
      <c r="AC16" s="31">
        <v>102.9953</v>
      </c>
      <c r="AE16" s="31" t="str">
        <f t="shared" si="4"/>
        <v>MXN7MV=</v>
      </c>
      <c r="AF16" s="38">
        <f t="shared" si="25"/>
        <v>44469</v>
      </c>
      <c r="AG16" s="36">
        <v>20.290700000000001</v>
      </c>
      <c r="AI16" s="31" t="str">
        <f t="shared" si="5"/>
        <v>CAD7MV=</v>
      </c>
      <c r="AJ16" s="38">
        <f t="shared" si="26"/>
        <v>44469</v>
      </c>
      <c r="AK16" s="36">
        <v>1.271209</v>
      </c>
      <c r="AM16" s="31" t="str">
        <f t="shared" si="6"/>
        <v>AUD7MV=</v>
      </c>
      <c r="AN16" s="38">
        <f t="shared" si="27"/>
        <v>44469</v>
      </c>
      <c r="AO16" s="36">
        <v>0.77191200000000004</v>
      </c>
      <c r="AQ16" s="31" t="str">
        <f t="shared" si="7"/>
        <v>AED7MV=</v>
      </c>
      <c r="AR16" s="38">
        <f t="shared" si="28"/>
        <v>44469</v>
      </c>
      <c r="AS16" s="36">
        <v>3.673451</v>
      </c>
      <c r="AU16" s="31" t="str">
        <f t="shared" si="8"/>
        <v>TRY7MV=</v>
      </c>
      <c r="AV16" s="38">
        <f t="shared" si="29"/>
        <v>44469</v>
      </c>
      <c r="AW16" s="36">
        <v>7.9876199999999997</v>
      </c>
      <c r="AY16" s="31" t="str">
        <f t="shared" si="9"/>
        <v>SGD7MV=</v>
      </c>
      <c r="AZ16" s="38">
        <f t="shared" si="30"/>
        <v>44469</v>
      </c>
      <c r="BA16" s="36">
        <v>1.3204629999999999</v>
      </c>
      <c r="BC16" s="31" t="str">
        <f t="shared" si="13"/>
        <v>RUB8MV=</v>
      </c>
      <c r="BD16" s="38">
        <f t="shared" si="18"/>
        <v>44500</v>
      </c>
      <c r="BE16" s="36">
        <v>75.570098999999999</v>
      </c>
      <c r="BG16" s="31" t="str">
        <f t="shared" si="10"/>
        <v>RON7MV=</v>
      </c>
      <c r="BH16" s="38">
        <f t="shared" si="31"/>
        <v>44469</v>
      </c>
      <c r="BI16" s="36">
        <v>4.0152999999999999</v>
      </c>
      <c r="BK16" s="31" t="str">
        <f t="shared" si="14"/>
        <v>PLN7MV=</v>
      </c>
      <c r="BL16" s="38">
        <f t="shared" si="32"/>
        <v>44469</v>
      </c>
      <c r="BM16" s="36">
        <v>3.7229999999999999</v>
      </c>
      <c r="BP16" s="31" t="str">
        <f t="shared" si="15"/>
        <v>HUF7MV=</v>
      </c>
      <c r="BQ16" s="38">
        <f t="shared" si="33"/>
        <v>44469</v>
      </c>
      <c r="BR16" s="36">
        <v>296.6062</v>
      </c>
      <c r="BT16" s="38"/>
      <c r="BU16" s="31" t="str">
        <f t="shared" si="16"/>
        <v>QAR7MV=</v>
      </c>
      <c r="BV16" s="38">
        <f t="shared" si="34"/>
        <v>44469</v>
      </c>
      <c r="BW16" s="36">
        <v>3.6388760000000002</v>
      </c>
    </row>
    <row r="17" spans="1:75" x14ac:dyDescent="0.25">
      <c r="A17" s="31" t="s">
        <v>886</v>
      </c>
      <c r="B17" s="31">
        <v>8</v>
      </c>
      <c r="C17" s="31" t="str">
        <f t="shared" si="11"/>
        <v>EUR8MV=</v>
      </c>
      <c r="D17" s="38">
        <f t="shared" si="19"/>
        <v>44500</v>
      </c>
      <c r="E17" s="36">
        <v>1.2277119999999999</v>
      </c>
      <c r="F17" s="36"/>
      <c r="G17" s="31" t="str">
        <f t="shared" si="12"/>
        <v>GBP8MV=</v>
      </c>
      <c r="H17" s="38">
        <f t="shared" si="20"/>
        <v>44500</v>
      </c>
      <c r="I17" s="36">
        <v>1.3687400000000001</v>
      </c>
      <c r="K17" s="31" t="str">
        <f t="shared" si="0"/>
        <v>SEK8MV=</v>
      </c>
      <c r="L17" s="38">
        <f t="shared" si="21"/>
        <v>44500</v>
      </c>
      <c r="M17" s="36">
        <v>8.2044619999999995</v>
      </c>
      <c r="O17" s="31" t="s">
        <v>1706</v>
      </c>
      <c r="P17" s="38">
        <f t="shared" si="17"/>
        <v>44530</v>
      </c>
      <c r="Q17" s="31">
        <v>9.0119000000000007</v>
      </c>
      <c r="S17" s="31" t="str">
        <f t="shared" si="1"/>
        <v>CHF8MV=</v>
      </c>
      <c r="T17" s="38">
        <f t="shared" si="22"/>
        <v>44500</v>
      </c>
      <c r="U17" s="36">
        <v>0.87883999999999995</v>
      </c>
      <c r="W17" s="31" t="str">
        <f t="shared" si="2"/>
        <v>CNY8MV=</v>
      </c>
      <c r="X17" s="38">
        <f t="shared" si="23"/>
        <v>44500</v>
      </c>
      <c r="Y17" s="36">
        <v>6.6079999999999997</v>
      </c>
      <c r="AA17" s="31" t="str">
        <f t="shared" si="3"/>
        <v>JPY8MV=</v>
      </c>
      <c r="AB17" s="38">
        <f t="shared" si="24"/>
        <v>44500</v>
      </c>
      <c r="AC17" s="31">
        <v>102.9508</v>
      </c>
      <c r="AE17" s="31" t="str">
        <f t="shared" si="4"/>
        <v>MXN8MV=</v>
      </c>
      <c r="AF17" s="38">
        <f t="shared" si="25"/>
        <v>44500</v>
      </c>
      <c r="AG17" s="36">
        <v>20.348500000000001</v>
      </c>
      <c r="AI17" s="31" t="str">
        <f t="shared" si="5"/>
        <v>CAD8MV=</v>
      </c>
      <c r="AJ17" s="38">
        <f t="shared" si="26"/>
        <v>44500</v>
      </c>
      <c r="AK17" s="36">
        <v>1.271042</v>
      </c>
      <c r="AM17" s="31" t="str">
        <f t="shared" si="6"/>
        <v>AUD8MV=</v>
      </c>
      <c r="AN17" s="38">
        <f t="shared" si="27"/>
        <v>44500</v>
      </c>
      <c r="AO17" s="36">
        <v>0.77197000000000005</v>
      </c>
      <c r="AQ17" s="31" t="str">
        <f t="shared" si="7"/>
        <v>AED8MV=</v>
      </c>
      <c r="AR17" s="38">
        <f t="shared" si="28"/>
        <v>44500</v>
      </c>
      <c r="AS17" s="36">
        <v>3.6735150000000001</v>
      </c>
      <c r="AU17" s="31" t="str">
        <f t="shared" si="8"/>
        <v>TRY8MV=</v>
      </c>
      <c r="AV17" s="38">
        <f t="shared" si="29"/>
        <v>44500</v>
      </c>
      <c r="AW17" s="36">
        <v>8.0777739999999998</v>
      </c>
      <c r="AY17" s="31" t="str">
        <f t="shared" si="9"/>
        <v>SGD8MV=</v>
      </c>
      <c r="AZ17" s="38">
        <f t="shared" si="30"/>
        <v>44500</v>
      </c>
      <c r="BA17" s="36">
        <v>1.3201670000000001</v>
      </c>
      <c r="BC17" s="31" t="str">
        <f t="shared" si="13"/>
        <v>RUB9MV=</v>
      </c>
      <c r="BD17" s="38">
        <f t="shared" si="18"/>
        <v>44530</v>
      </c>
      <c r="BE17" s="36">
        <v>75.848800999999995</v>
      </c>
      <c r="BG17" s="31" t="str">
        <f t="shared" si="10"/>
        <v>RON8MV=</v>
      </c>
      <c r="BH17" s="38">
        <f t="shared" si="31"/>
        <v>44500</v>
      </c>
      <c r="BI17" s="36">
        <v>4.0121979999999997</v>
      </c>
      <c r="BK17" s="31" t="str">
        <f t="shared" si="14"/>
        <v>PLN8MV=</v>
      </c>
      <c r="BL17" s="38">
        <f t="shared" si="32"/>
        <v>44500</v>
      </c>
      <c r="BM17" s="36">
        <v>3.7242920000000002</v>
      </c>
      <c r="BP17" s="31" t="str">
        <f t="shared" si="15"/>
        <v>HUF8MV=</v>
      </c>
      <c r="BQ17" s="38">
        <f t="shared" si="33"/>
        <v>44500</v>
      </c>
      <c r="BR17" s="36">
        <v>296.54880000000003</v>
      </c>
      <c r="BT17" s="38"/>
      <c r="BU17" s="31" t="str">
        <f t="shared" si="16"/>
        <v>QAR8MV=</v>
      </c>
      <c r="BV17" s="38">
        <f t="shared" si="34"/>
        <v>44500</v>
      </c>
      <c r="BW17" s="36">
        <v>3.635462</v>
      </c>
    </row>
    <row r="18" spans="1:75" x14ac:dyDescent="0.25">
      <c r="A18" s="31" t="s">
        <v>887</v>
      </c>
      <c r="B18" s="31">
        <v>9</v>
      </c>
      <c r="C18" s="31" t="str">
        <f t="shared" si="11"/>
        <v>EUR9MV=</v>
      </c>
      <c r="D18" s="38">
        <f t="shared" si="19"/>
        <v>44530</v>
      </c>
      <c r="E18" s="36">
        <v>1.2286570000000001</v>
      </c>
      <c r="F18" s="36"/>
      <c r="G18" s="31" t="str">
        <f t="shared" si="12"/>
        <v>GBP9MV=</v>
      </c>
      <c r="H18" s="38">
        <f t="shared" si="20"/>
        <v>44530</v>
      </c>
      <c r="I18" s="36">
        <v>1.368798</v>
      </c>
      <c r="K18" s="31" t="str">
        <f t="shared" si="0"/>
        <v>SEK9MV=</v>
      </c>
      <c r="L18" s="38">
        <f t="shared" si="21"/>
        <v>44530</v>
      </c>
      <c r="M18" s="36">
        <v>8.2021909999999991</v>
      </c>
      <c r="O18" s="31" t="s">
        <v>1707</v>
      </c>
      <c r="P18" s="38">
        <f t="shared" si="17"/>
        <v>44561</v>
      </c>
      <c r="Q18" s="31">
        <v>9.0287000000000006</v>
      </c>
      <c r="S18" s="31" t="str">
        <f t="shared" si="1"/>
        <v>CHF9MV=</v>
      </c>
      <c r="T18" s="38">
        <f t="shared" si="22"/>
        <v>44530</v>
      </c>
      <c r="U18" s="36">
        <v>0.87795199999999995</v>
      </c>
      <c r="W18" s="31" t="str">
        <f t="shared" si="2"/>
        <v>CNY9MV=</v>
      </c>
      <c r="X18" s="38">
        <f t="shared" si="23"/>
        <v>44530</v>
      </c>
      <c r="Y18" s="36">
        <v>6.6200999999999999</v>
      </c>
      <c r="AA18" s="31" t="str">
        <f t="shared" si="3"/>
        <v>JPY9MV=</v>
      </c>
      <c r="AB18" s="38">
        <f t="shared" si="24"/>
        <v>44530</v>
      </c>
      <c r="AC18" s="31">
        <v>102.91889999999999</v>
      </c>
      <c r="AE18" s="31" t="str">
        <f t="shared" si="4"/>
        <v>MXN9MV=</v>
      </c>
      <c r="AF18" s="38">
        <f t="shared" si="25"/>
        <v>44530</v>
      </c>
      <c r="AG18" s="36">
        <v>20.423500000000001</v>
      </c>
      <c r="AI18" s="31" t="str">
        <f t="shared" si="5"/>
        <v>CAD9MV=</v>
      </c>
      <c r="AJ18" s="38">
        <f t="shared" si="26"/>
        <v>44530</v>
      </c>
      <c r="AK18" s="36">
        <v>1.2712479999999999</v>
      </c>
      <c r="AM18" s="31" t="str">
        <f t="shared" si="6"/>
        <v>AUD9MV=</v>
      </c>
      <c r="AN18" s="38">
        <f t="shared" si="27"/>
        <v>44530</v>
      </c>
      <c r="AO18" s="36">
        <v>0.77204499999999998</v>
      </c>
      <c r="AQ18" s="31" t="str">
        <f t="shared" si="7"/>
        <v>AED9MV=</v>
      </c>
      <c r="AR18" s="38">
        <f t="shared" si="28"/>
        <v>44530</v>
      </c>
      <c r="AS18" s="36">
        <v>3.6736979999999999</v>
      </c>
      <c r="AU18" s="31" t="str">
        <f t="shared" si="8"/>
        <v>TRY9MV=</v>
      </c>
      <c r="AV18" s="38">
        <f t="shared" si="29"/>
        <v>44530</v>
      </c>
      <c r="AW18" s="36">
        <v>8.1791250000000009</v>
      </c>
      <c r="AY18" s="31" t="str">
        <f t="shared" si="9"/>
        <v>SGD9MV=</v>
      </c>
      <c r="AZ18" s="38">
        <f t="shared" si="30"/>
        <v>44530</v>
      </c>
      <c r="BA18" s="36">
        <v>1.319841</v>
      </c>
      <c r="BC18" s="31" t="str">
        <f t="shared" si="13"/>
        <v>RUB10MV=</v>
      </c>
      <c r="BD18" s="38">
        <f t="shared" si="18"/>
        <v>44561</v>
      </c>
      <c r="BE18" s="36">
        <v>76.084297000000007</v>
      </c>
      <c r="BG18" s="31" t="str">
        <f t="shared" si="10"/>
        <v>RON9MV=</v>
      </c>
      <c r="BH18" s="38">
        <f t="shared" si="31"/>
        <v>44530</v>
      </c>
      <c r="BI18" s="36">
        <v>4.0248109999999997</v>
      </c>
      <c r="BK18" s="31" t="str">
        <f t="shared" si="14"/>
        <v>PLN9MV=</v>
      </c>
      <c r="BL18" s="38">
        <f>EDATE($D$2,$B17)</f>
        <v>44530</v>
      </c>
      <c r="BM18" s="36">
        <v>3.7214</v>
      </c>
      <c r="BP18" s="31" t="str">
        <f t="shared" si="15"/>
        <v>HUF9MV=</v>
      </c>
      <c r="BQ18" s="38">
        <f>EDATE($D$2,$B17)</f>
        <v>44530</v>
      </c>
      <c r="BR18" s="36">
        <v>296.61790000000002</v>
      </c>
      <c r="BT18" s="38"/>
      <c r="BU18" s="31" t="str">
        <f t="shared" si="16"/>
        <v>QAR9MV=</v>
      </c>
      <c r="BV18" s="38">
        <f>EDATE($D$2,$B17)</f>
        <v>44530</v>
      </c>
      <c r="BW18" s="36">
        <v>3.635005</v>
      </c>
    </row>
    <row r="19" spans="1:75" x14ac:dyDescent="0.25">
      <c r="A19" s="31" t="s">
        <v>888</v>
      </c>
      <c r="B19" s="31">
        <v>10</v>
      </c>
      <c r="C19" s="31" t="str">
        <f t="shared" si="11"/>
        <v>EUR10MV=</v>
      </c>
      <c r="D19" s="38">
        <f t="shared" si="19"/>
        <v>44561</v>
      </c>
      <c r="E19" s="36">
        <v>1.2292749999999999</v>
      </c>
      <c r="F19" s="36"/>
      <c r="G19" s="31" t="str">
        <f t="shared" si="12"/>
        <v>GBP10MV=</v>
      </c>
      <c r="H19" s="38">
        <f t="shared" si="20"/>
        <v>44561</v>
      </c>
      <c r="I19" s="36">
        <v>1.3691660000000001</v>
      </c>
      <c r="K19" s="31" t="str">
        <f t="shared" si="0"/>
        <v>SEK10MV=</v>
      </c>
      <c r="L19" s="38">
        <f t="shared" si="21"/>
        <v>44561</v>
      </c>
      <c r="M19" s="36">
        <v>8.1992200000000004</v>
      </c>
      <c r="O19" s="31" t="s">
        <v>1708</v>
      </c>
      <c r="P19" s="38">
        <f t="shared" si="17"/>
        <v>44592</v>
      </c>
      <c r="Q19" s="31">
        <v>9.0422999999999991</v>
      </c>
      <c r="S19" s="31" t="str">
        <f t="shared" si="1"/>
        <v>CHF10MV=</v>
      </c>
      <c r="T19" s="38">
        <f t="shared" si="22"/>
        <v>44561</v>
      </c>
      <c r="U19" s="36">
        <v>0.87717999999999996</v>
      </c>
      <c r="W19" s="31" t="str">
        <f t="shared" si="2"/>
        <v>CNY10MV=</v>
      </c>
      <c r="X19" s="38">
        <f t="shared" si="23"/>
        <v>44561</v>
      </c>
      <c r="Y19" s="36">
        <v>6.633</v>
      </c>
      <c r="AA19" s="31" t="str">
        <f t="shared" si="3"/>
        <v>JPY10MV=</v>
      </c>
      <c r="AB19" s="38">
        <f t="shared" si="24"/>
        <v>44561</v>
      </c>
      <c r="AC19" s="31">
        <v>102.8741</v>
      </c>
      <c r="AE19" s="31" t="str">
        <f t="shared" si="4"/>
        <v>MXN10MV=</v>
      </c>
      <c r="AF19" s="38">
        <f t="shared" si="25"/>
        <v>44561</v>
      </c>
      <c r="AG19" s="36">
        <v>20.496099999999998</v>
      </c>
      <c r="AI19" s="31" t="str">
        <f t="shared" si="5"/>
        <v>CAD10MV=</v>
      </c>
      <c r="AJ19" s="38">
        <f t="shared" si="26"/>
        <v>44561</v>
      </c>
      <c r="AK19" s="36">
        <v>1.27122</v>
      </c>
      <c r="AM19" s="31" t="str">
        <f t="shared" si="6"/>
        <v>AUD10MV=</v>
      </c>
      <c r="AN19" s="38">
        <f t="shared" si="27"/>
        <v>44561</v>
      </c>
      <c r="AO19" s="36">
        <v>0.77217999999999998</v>
      </c>
      <c r="AQ19" s="31" t="str">
        <f t="shared" si="7"/>
        <v>AED10MV=</v>
      </c>
      <c r="AR19" s="38">
        <f t="shared" si="28"/>
        <v>44561</v>
      </c>
      <c r="AS19" s="36">
        <v>3.6739510000000002</v>
      </c>
      <c r="AU19" s="31" t="str">
        <f t="shared" si="8"/>
        <v>TRY10MV=</v>
      </c>
      <c r="AV19" s="38">
        <f t="shared" si="29"/>
        <v>44561</v>
      </c>
      <c r="AW19" s="36">
        <v>8.246715</v>
      </c>
      <c r="AY19" s="31" t="str">
        <f t="shared" si="9"/>
        <v>SGD10MV=</v>
      </c>
      <c r="AZ19" s="38">
        <f t="shared" si="30"/>
        <v>44561</v>
      </c>
      <c r="BA19" s="36">
        <v>1.3195650000000001</v>
      </c>
      <c r="BC19" s="31" t="str">
        <f t="shared" si="13"/>
        <v>RUB11MV=</v>
      </c>
      <c r="BD19" s="38">
        <f t="shared" si="18"/>
        <v>44592</v>
      </c>
      <c r="BE19" s="36">
        <v>76.356903000000003</v>
      </c>
      <c r="BG19" s="31" t="str">
        <f t="shared" si="10"/>
        <v>RON10MV=</v>
      </c>
      <c r="BH19" s="38">
        <f t="shared" si="31"/>
        <v>44561</v>
      </c>
      <c r="BI19" s="36">
        <v>4.0328999999999997</v>
      </c>
      <c r="BK19" s="31" t="str">
        <f t="shared" si="14"/>
        <v>PLN10MV=</v>
      </c>
      <c r="BL19" s="38">
        <f t="shared" si="32"/>
        <v>44561</v>
      </c>
      <c r="BM19" s="36">
        <v>3.7233480000000001</v>
      </c>
      <c r="BP19" s="31" t="str">
        <f t="shared" si="15"/>
        <v>HUF10MV=</v>
      </c>
      <c r="BQ19" s="38">
        <f t="shared" si="33"/>
        <v>44561</v>
      </c>
      <c r="BR19" s="36">
        <v>296.73599999999999</v>
      </c>
      <c r="BT19" s="38"/>
      <c r="BU19" s="31" t="str">
        <f t="shared" si="16"/>
        <v>QAR10MV=</v>
      </c>
      <c r="BV19" s="38">
        <f t="shared" si="34"/>
        <v>44561</v>
      </c>
      <c r="BW19" s="36">
        <v>3.6391010000000001</v>
      </c>
    </row>
    <row r="20" spans="1:75" x14ac:dyDescent="0.25">
      <c r="A20" s="31" t="s">
        <v>889</v>
      </c>
      <c r="B20" s="31">
        <v>11</v>
      </c>
      <c r="C20" s="31" t="str">
        <f t="shared" si="11"/>
        <v>EUR11MV=</v>
      </c>
      <c r="D20" s="38">
        <f t="shared" si="19"/>
        <v>44592</v>
      </c>
      <c r="E20" s="36">
        <v>1.230011</v>
      </c>
      <c r="F20" s="36"/>
      <c r="G20" s="31" t="str">
        <f t="shared" si="12"/>
        <v>GBP11MV=</v>
      </c>
      <c r="H20" s="38">
        <f t="shared" si="20"/>
        <v>44592</v>
      </c>
      <c r="I20" s="36">
        <v>1.3691199999999999</v>
      </c>
      <c r="K20" s="31" t="str">
        <f t="shared" si="0"/>
        <v>SEK11MV=</v>
      </c>
      <c r="L20" s="38">
        <f t="shared" si="21"/>
        <v>44592</v>
      </c>
      <c r="M20" s="36">
        <v>8.1982420000000005</v>
      </c>
      <c r="O20" s="31" t="s">
        <v>1709</v>
      </c>
      <c r="P20" s="38">
        <f t="shared" si="17"/>
        <v>44620</v>
      </c>
      <c r="Q20" s="31">
        <v>9.0571999999999999</v>
      </c>
      <c r="S20" s="31" t="str">
        <f t="shared" si="1"/>
        <v>CHF11MV=</v>
      </c>
      <c r="T20" s="38">
        <f t="shared" si="22"/>
        <v>44592</v>
      </c>
      <c r="U20" s="36">
        <v>0.87634900000000004</v>
      </c>
      <c r="W20" s="31" t="str">
        <f t="shared" si="2"/>
        <v>CNY11MV=</v>
      </c>
      <c r="X20" s="38">
        <f t="shared" si="23"/>
        <v>44592</v>
      </c>
      <c r="Y20" s="36">
        <v>6.6426999999999996</v>
      </c>
      <c r="AA20" s="31" t="str">
        <f t="shared" si="3"/>
        <v>JPY11MV=</v>
      </c>
      <c r="AB20" s="38">
        <f t="shared" si="24"/>
        <v>44592</v>
      </c>
      <c r="AC20" s="31">
        <v>102.83329999999999</v>
      </c>
      <c r="AE20" s="31" t="str">
        <f t="shared" si="4"/>
        <v>MXN11MV=</v>
      </c>
      <c r="AF20" s="38">
        <f t="shared" si="25"/>
        <v>44592</v>
      </c>
      <c r="AG20" s="36">
        <v>20.553999999999998</v>
      </c>
      <c r="AI20" s="31" t="str">
        <f t="shared" si="5"/>
        <v>CAD11MV=</v>
      </c>
      <c r="AJ20" s="38">
        <f t="shared" si="26"/>
        <v>44592</v>
      </c>
      <c r="AK20" s="36">
        <v>1.2713289999999999</v>
      </c>
      <c r="AM20" s="31" t="str">
        <f t="shared" si="6"/>
        <v>AUD11MV=</v>
      </c>
      <c r="AN20" s="38">
        <f t="shared" si="27"/>
        <v>44592</v>
      </c>
      <c r="AO20" s="36">
        <v>0.77212999999999998</v>
      </c>
      <c r="AQ20" s="31" t="str">
        <f t="shared" si="7"/>
        <v>AED11MV=</v>
      </c>
      <c r="AR20" s="38">
        <f>EDATE($D$2,$B19)</f>
        <v>44592</v>
      </c>
      <c r="AS20" s="36">
        <v>3.6742710000000001</v>
      </c>
      <c r="AU20" s="31" t="str">
        <f t="shared" si="8"/>
        <v>TRY11MV=</v>
      </c>
      <c r="AV20" s="38">
        <f t="shared" si="29"/>
        <v>44592</v>
      </c>
      <c r="AW20" s="36">
        <v>8.3448440000000002</v>
      </c>
      <c r="AY20" s="31" t="str">
        <f t="shared" si="9"/>
        <v>SGD11MV=</v>
      </c>
      <c r="AZ20" s="38">
        <f t="shared" si="30"/>
        <v>44592</v>
      </c>
      <c r="BA20" s="36">
        <v>1.3190900000000001</v>
      </c>
      <c r="BC20" s="31" t="str">
        <f t="shared" si="13"/>
        <v>RUB1YV=</v>
      </c>
      <c r="BD20" s="38">
        <f t="shared" si="18"/>
        <v>44620</v>
      </c>
      <c r="BE20" s="36">
        <v>76.619904000000005</v>
      </c>
      <c r="BG20" s="31" t="str">
        <f t="shared" si="10"/>
        <v>RON11MV=</v>
      </c>
      <c r="BH20" s="38">
        <f t="shared" si="31"/>
        <v>44592</v>
      </c>
      <c r="BI20" s="36">
        <v>4.0386230000000003</v>
      </c>
      <c r="BK20" s="31" t="str">
        <f t="shared" si="14"/>
        <v>PLN11MV=</v>
      </c>
      <c r="BL20" s="38">
        <f t="shared" si="32"/>
        <v>44592</v>
      </c>
      <c r="BM20" s="36">
        <v>3.7239239999999998</v>
      </c>
      <c r="BP20" s="31" t="str">
        <f t="shared" si="15"/>
        <v>HUF11MV=</v>
      </c>
      <c r="BQ20" s="38">
        <f t="shared" si="33"/>
        <v>44592</v>
      </c>
      <c r="BR20" s="36">
        <v>296.7706</v>
      </c>
      <c r="BT20" s="38"/>
      <c r="BU20" s="31" t="str">
        <f t="shared" si="16"/>
        <v>QAR11MV=</v>
      </c>
      <c r="BV20" s="38">
        <f t="shared" si="34"/>
        <v>44592</v>
      </c>
      <c r="BW20" s="36">
        <v>3.633826</v>
      </c>
    </row>
    <row r="21" spans="1:75" x14ac:dyDescent="0.25">
      <c r="A21" s="31" t="s">
        <v>895</v>
      </c>
      <c r="B21" s="31">
        <v>12</v>
      </c>
      <c r="C21" s="31" t="str">
        <f t="shared" si="11"/>
        <v>EUR1YV=</v>
      </c>
      <c r="D21" s="38">
        <f t="shared" si="19"/>
        <v>44620</v>
      </c>
      <c r="E21" s="36">
        <v>1.2311319999999999</v>
      </c>
      <c r="F21" s="36"/>
      <c r="G21" s="31" t="str">
        <f t="shared" si="12"/>
        <v>GBP1YV=</v>
      </c>
      <c r="H21" s="38">
        <f t="shared" si="20"/>
        <v>44620</v>
      </c>
      <c r="I21" s="36">
        <v>1.369262</v>
      </c>
      <c r="K21" s="31" t="str">
        <f t="shared" si="0"/>
        <v>SEK1YV=</v>
      </c>
      <c r="L21" s="38">
        <f t="shared" si="21"/>
        <v>44620</v>
      </c>
      <c r="M21" s="36">
        <v>8.1943389999999994</v>
      </c>
      <c r="O21" s="31" t="s">
        <v>1710</v>
      </c>
      <c r="P21" s="38">
        <f t="shared" si="17"/>
        <v>44651</v>
      </c>
      <c r="Q21" s="31">
        <v>9.0718999999999994</v>
      </c>
      <c r="S21" s="31" t="str">
        <f t="shared" si="1"/>
        <v>CHF1YV=</v>
      </c>
      <c r="T21" s="38">
        <f t="shared" si="22"/>
        <v>44620</v>
      </c>
      <c r="U21" s="36">
        <v>0.87554200000000004</v>
      </c>
      <c r="W21" s="31" t="str">
        <f t="shared" si="2"/>
        <v>CNY1YV=</v>
      </c>
      <c r="X21" s="38">
        <f t="shared" si="23"/>
        <v>44620</v>
      </c>
      <c r="Y21" s="36">
        <v>6.6550000000000002</v>
      </c>
      <c r="AA21" s="31" t="str">
        <f t="shared" si="3"/>
        <v>JPY1YV=</v>
      </c>
      <c r="AB21" s="38">
        <f t="shared" si="24"/>
        <v>44620</v>
      </c>
      <c r="AC21" s="31">
        <v>102.792</v>
      </c>
      <c r="AE21" s="31" t="str">
        <f t="shared" si="4"/>
        <v>MXN1YV=</v>
      </c>
      <c r="AF21" s="38">
        <f t="shared" si="25"/>
        <v>44620</v>
      </c>
      <c r="AG21" s="36">
        <v>20.6265</v>
      </c>
      <c r="AI21" s="31" t="str">
        <f t="shared" si="5"/>
        <v>CAD1YV=</v>
      </c>
      <c r="AJ21" s="38">
        <f t="shared" si="26"/>
        <v>44620</v>
      </c>
      <c r="AK21" s="36">
        <v>1.27136</v>
      </c>
      <c r="AM21" s="31" t="str">
        <f t="shared" si="6"/>
        <v>AUD1YV=</v>
      </c>
      <c r="AN21" s="38">
        <f t="shared" si="27"/>
        <v>44620</v>
      </c>
      <c r="AO21" s="36">
        <v>0.77207099999999995</v>
      </c>
      <c r="AQ21" s="31" t="str">
        <f t="shared" si="7"/>
        <v>AED1YV=</v>
      </c>
      <c r="AR21" s="38">
        <f t="shared" si="28"/>
        <v>44620</v>
      </c>
      <c r="AS21" s="36">
        <v>3.6746059999999998</v>
      </c>
      <c r="AU21" s="31" t="str">
        <f t="shared" si="8"/>
        <v>TRY1YV=</v>
      </c>
      <c r="AV21" s="38">
        <f t="shared" si="29"/>
        <v>44620</v>
      </c>
      <c r="AW21" s="36">
        <v>8.4371530000000003</v>
      </c>
      <c r="AY21" s="31" t="str">
        <f t="shared" si="9"/>
        <v>SGD1YV=</v>
      </c>
      <c r="AZ21" s="38">
        <f t="shared" si="30"/>
        <v>44620</v>
      </c>
      <c r="BA21" s="36">
        <v>1.3186150000000001</v>
      </c>
      <c r="BC21" s="31" t="str">
        <f t="shared" si="13"/>
        <v>RUB15MV=</v>
      </c>
      <c r="BD21" s="38">
        <f t="shared" si="18"/>
        <v>44651</v>
      </c>
      <c r="BE21" s="36">
        <v>76.850600999999997</v>
      </c>
      <c r="BG21" s="31" t="str">
        <f t="shared" si="10"/>
        <v>RON1YV=</v>
      </c>
      <c r="BH21" s="38">
        <f t="shared" si="31"/>
        <v>44620</v>
      </c>
      <c r="BI21" s="36">
        <v>4.043088</v>
      </c>
      <c r="BK21" s="31" t="str">
        <f t="shared" si="14"/>
        <v>PLN1YV=</v>
      </c>
      <c r="BL21" s="38">
        <f t="shared" si="32"/>
        <v>44620</v>
      </c>
      <c r="BM21" s="36">
        <v>3.7197</v>
      </c>
      <c r="BP21" s="31" t="str">
        <f t="shared" si="15"/>
        <v>HUF1YV=</v>
      </c>
      <c r="BQ21" s="38">
        <f t="shared" si="33"/>
        <v>44620</v>
      </c>
      <c r="BR21" s="36">
        <v>297.02850000000001</v>
      </c>
      <c r="BT21" s="38"/>
      <c r="BU21" s="31" t="str">
        <f t="shared" si="16"/>
        <v>QAR1YV=</v>
      </c>
      <c r="BV21" s="38">
        <f t="shared" si="34"/>
        <v>44620</v>
      </c>
      <c r="BW21" s="36">
        <v>3.633216</v>
      </c>
    </row>
    <row r="22" spans="1:75" x14ac:dyDescent="0.25">
      <c r="A22" s="31" t="s">
        <v>890</v>
      </c>
      <c r="B22" s="31">
        <v>15</v>
      </c>
      <c r="C22" s="31" t="str">
        <f t="shared" si="11"/>
        <v>EUR15MV=</v>
      </c>
      <c r="D22" s="38">
        <f t="shared" si="19"/>
        <v>44651</v>
      </c>
      <c r="E22" s="36">
        <v>1.2319560000000001</v>
      </c>
      <c r="F22" s="36"/>
      <c r="G22" s="31" t="str">
        <f t="shared" si="12"/>
        <v>GBP15MV=</v>
      </c>
      <c r="H22" s="38">
        <f t="shared" si="20"/>
        <v>44651</v>
      </c>
      <c r="I22" s="36">
        <v>1.3701939999999999</v>
      </c>
      <c r="K22" s="31" t="str">
        <f t="shared" si="0"/>
        <v>SEK15MV=</v>
      </c>
      <c r="L22" s="38">
        <f t="shared" si="21"/>
        <v>44651</v>
      </c>
      <c r="M22" s="36">
        <v>8.1898610000000005</v>
      </c>
      <c r="P22" s="38">
        <f t="shared" si="17"/>
        <v>44742</v>
      </c>
      <c r="Q22" s="31">
        <v>9.0840999999999994</v>
      </c>
      <c r="S22" s="31" t="str">
        <f t="shared" si="1"/>
        <v>CHF15MV=</v>
      </c>
      <c r="T22" s="38">
        <f t="shared" si="22"/>
        <v>44651</v>
      </c>
      <c r="U22" s="36">
        <v>0.87434400000000001</v>
      </c>
      <c r="W22" s="31" t="str">
        <f t="shared" si="2"/>
        <v>CNY15MV=</v>
      </c>
      <c r="X22" s="38">
        <f t="shared" si="23"/>
        <v>44651</v>
      </c>
      <c r="Y22" s="36">
        <v>6.6680000000000001</v>
      </c>
      <c r="AA22" s="31" t="str">
        <f t="shared" si="3"/>
        <v>JPY15MV=</v>
      </c>
      <c r="AB22" s="38">
        <f t="shared" si="24"/>
        <v>44651</v>
      </c>
      <c r="AC22" s="31">
        <v>102.7064</v>
      </c>
      <c r="AE22" s="31" t="str">
        <f t="shared" si="4"/>
        <v>MXN15MV=</v>
      </c>
      <c r="AF22" s="38">
        <f t="shared" si="25"/>
        <v>44651</v>
      </c>
      <c r="AG22" s="36">
        <v>20.703800000000001</v>
      </c>
      <c r="AI22" s="31" t="str">
        <f t="shared" si="5"/>
        <v>CAD15MV=</v>
      </c>
      <c r="AJ22" s="38">
        <f t="shared" si="26"/>
        <v>44651</v>
      </c>
      <c r="AK22" s="36">
        <v>1.27098</v>
      </c>
      <c r="AM22" s="31" t="str">
        <f t="shared" si="6"/>
        <v>AUD15MV=</v>
      </c>
      <c r="AN22" s="38">
        <f t="shared" si="27"/>
        <v>44651</v>
      </c>
      <c r="AO22" s="36">
        <v>0.77244800000000002</v>
      </c>
      <c r="AQ22" s="31" t="str">
        <f>AR$4&amp;$A23</f>
        <v>AED18MV=</v>
      </c>
      <c r="AR22" s="38">
        <f t="shared" si="28"/>
        <v>44651</v>
      </c>
      <c r="AS22" s="36">
        <v>3.6747510000000001</v>
      </c>
      <c r="AU22" s="31" t="str">
        <f t="shared" si="8"/>
        <v>TRY15MV=</v>
      </c>
      <c r="AV22" s="38">
        <f t="shared" si="29"/>
        <v>44651</v>
      </c>
      <c r="AW22" s="36">
        <v>8.5856399999999997</v>
      </c>
      <c r="AY22" s="31" t="str">
        <f t="shared" si="9"/>
        <v>SGD15MV=</v>
      </c>
      <c r="AZ22" s="38">
        <f t="shared" si="30"/>
        <v>44651</v>
      </c>
      <c r="BA22" s="36">
        <v>1.3201000000000001</v>
      </c>
      <c r="BC22" s="31" t="str">
        <f t="shared" si="13"/>
        <v>RUB18MV=</v>
      </c>
      <c r="BD22" s="38">
        <f t="shared" si="18"/>
        <v>44742</v>
      </c>
      <c r="BE22" s="36">
        <v>77.631202999999999</v>
      </c>
      <c r="BG22" s="31" t="str">
        <f t="shared" si="10"/>
        <v>RON15MV=</v>
      </c>
      <c r="BH22" s="38">
        <f t="shared" si="31"/>
        <v>44651</v>
      </c>
      <c r="BI22" s="36">
        <v>4.0457999999999998</v>
      </c>
      <c r="BK22" s="31" t="str">
        <f t="shared" si="14"/>
        <v>PLN15MV=</v>
      </c>
      <c r="BL22" s="38">
        <f t="shared" si="32"/>
        <v>44651</v>
      </c>
      <c r="BM22" s="36">
        <v>3.723401</v>
      </c>
      <c r="BP22" s="31" t="str">
        <f t="shared" si="15"/>
        <v>HUF15MV=</v>
      </c>
      <c r="BQ22" s="38">
        <f t="shared" si="33"/>
        <v>44651</v>
      </c>
      <c r="BR22" s="36">
        <v>296.86239999999998</v>
      </c>
      <c r="BT22" s="38"/>
      <c r="BU22" s="31" t="str">
        <f>BV$4&amp;$A23</f>
        <v>QAR18MV=</v>
      </c>
      <c r="BV22" s="38">
        <f t="shared" si="34"/>
        <v>44651</v>
      </c>
      <c r="BW22" s="36">
        <v>3.6395010000000001</v>
      </c>
    </row>
    <row r="23" spans="1:75" x14ac:dyDescent="0.25">
      <c r="A23" s="31" t="s">
        <v>891</v>
      </c>
      <c r="B23" s="31">
        <v>18</v>
      </c>
      <c r="C23" s="31" t="str">
        <f t="shared" si="11"/>
        <v>EUR18MV=</v>
      </c>
      <c r="D23" s="38">
        <f t="shared" si="19"/>
        <v>44742</v>
      </c>
      <c r="E23" s="36">
        <v>1.2337659999999999</v>
      </c>
      <c r="F23" s="36"/>
      <c r="G23" s="31" t="str">
        <f t="shared" si="12"/>
        <v>GBP18MV=</v>
      </c>
      <c r="H23" s="38">
        <f t="shared" si="20"/>
        <v>44742</v>
      </c>
      <c r="I23" s="36">
        <v>1.371</v>
      </c>
      <c r="K23" s="31" t="str">
        <f t="shared" si="0"/>
        <v>SEK18MV=</v>
      </c>
      <c r="L23" s="38">
        <f t="shared" si="21"/>
        <v>44742</v>
      </c>
      <c r="M23" s="36">
        <v>8.1778530000000007</v>
      </c>
      <c r="P23" s="38"/>
      <c r="S23" s="31" t="str">
        <f t="shared" si="1"/>
        <v>CHF18MV=</v>
      </c>
      <c r="T23" s="38">
        <f t="shared" si="22"/>
        <v>44742</v>
      </c>
      <c r="U23" s="36">
        <v>0.87196600000000002</v>
      </c>
      <c r="W23" s="31" t="str">
        <f t="shared" si="2"/>
        <v>CNY18MV=</v>
      </c>
      <c r="X23" s="38">
        <f t="shared" si="23"/>
        <v>44742</v>
      </c>
      <c r="Y23" s="36">
        <v>6.7</v>
      </c>
      <c r="AA23" s="31" t="str">
        <f t="shared" si="3"/>
        <v>JPY18MV=</v>
      </c>
      <c r="AB23" s="38">
        <f t="shared" si="24"/>
        <v>44742</v>
      </c>
      <c r="AC23" s="31">
        <v>102.5466</v>
      </c>
      <c r="AE23" s="31" t="str">
        <f t="shared" si="4"/>
        <v>MXN18MV=</v>
      </c>
      <c r="AF23" s="38">
        <f t="shared" si="25"/>
        <v>44742</v>
      </c>
      <c r="AG23" s="36">
        <v>20.898</v>
      </c>
      <c r="AI23" s="31" t="str">
        <f t="shared" si="5"/>
        <v>CAD18MV=</v>
      </c>
      <c r="AJ23" s="38">
        <f t="shared" si="26"/>
        <v>44742</v>
      </c>
      <c r="AK23" s="36">
        <v>1.2707470000000001</v>
      </c>
      <c r="AM23" s="31" t="str">
        <f t="shared" si="6"/>
        <v>AUD18MV=</v>
      </c>
      <c r="AN23" s="38">
        <f t="shared" si="27"/>
        <v>44742</v>
      </c>
      <c r="AO23" s="36">
        <v>0.77237800000000001</v>
      </c>
      <c r="AQ23" s="31" t="str">
        <f>AR$4&amp;$A24</f>
        <v>AED2YV=</v>
      </c>
      <c r="AR23" s="38">
        <f>EDATE($D$2,$B23)</f>
        <v>44834</v>
      </c>
      <c r="AS23" s="36">
        <v>3.6772260000000001</v>
      </c>
      <c r="AU23" s="31" t="str">
        <f t="shared" si="8"/>
        <v>TRY18MV=</v>
      </c>
      <c r="AV23" s="38">
        <f t="shared" si="29"/>
        <v>44742</v>
      </c>
      <c r="AW23" s="36">
        <v>8.7552160000000008</v>
      </c>
      <c r="AY23" s="31" t="str">
        <f t="shared" si="9"/>
        <v>SGD18MV=</v>
      </c>
      <c r="AZ23" s="38">
        <f t="shared" si="30"/>
        <v>44742</v>
      </c>
      <c r="BA23" s="36">
        <v>1.317461</v>
      </c>
      <c r="BC23" s="31" t="str">
        <f t="shared" si="13"/>
        <v>RUB2YV=</v>
      </c>
      <c r="BD23" s="38">
        <f t="shared" si="18"/>
        <v>44834</v>
      </c>
      <c r="BE23" s="36">
        <v>78.427199999999999</v>
      </c>
      <c r="BG23" s="31" t="str">
        <f t="shared" si="10"/>
        <v>RON18MV=</v>
      </c>
      <c r="BH23" s="38">
        <f t="shared" si="31"/>
        <v>44742</v>
      </c>
      <c r="BI23" s="36">
        <v>4.0382790000000002</v>
      </c>
      <c r="BK23" s="31" t="str">
        <f t="shared" si="14"/>
        <v>PLN18MV=</v>
      </c>
      <c r="BL23" s="38">
        <f t="shared" si="32"/>
        <v>44742</v>
      </c>
      <c r="BM23" s="36">
        <v>3.7220520000000001</v>
      </c>
      <c r="BP23" s="31" t="str">
        <f t="shared" si="15"/>
        <v>HUF18MV=</v>
      </c>
      <c r="BQ23" s="38">
        <f t="shared" si="33"/>
        <v>44742</v>
      </c>
      <c r="BR23" s="36">
        <v>297.11320000000001</v>
      </c>
      <c r="BT23" s="38"/>
      <c r="BU23" s="31" t="str">
        <f>BV$4&amp;$A24</f>
        <v>QAR2YV=</v>
      </c>
      <c r="BV23" s="38">
        <f>EDATE($D$2,$B23)</f>
        <v>44834</v>
      </c>
      <c r="BW23" s="36">
        <v>3.6867899999999998</v>
      </c>
    </row>
    <row r="24" spans="1:75" x14ac:dyDescent="0.25">
      <c r="A24" s="31" t="s">
        <v>896</v>
      </c>
      <c r="B24" s="31">
        <v>24</v>
      </c>
      <c r="C24" s="31" t="str">
        <f t="shared" si="11"/>
        <v>EUR2YV=</v>
      </c>
      <c r="D24" s="38">
        <f t="shared" si="19"/>
        <v>44834</v>
      </c>
      <c r="E24" s="36">
        <v>1.2360199999999999</v>
      </c>
      <c r="F24" s="36"/>
      <c r="G24" s="31" t="str">
        <f t="shared" si="12"/>
        <v>GBP2YV=</v>
      </c>
      <c r="H24" s="38">
        <f t="shared" si="20"/>
        <v>44834</v>
      </c>
      <c r="I24" s="36">
        <v>1.3714999999999999</v>
      </c>
      <c r="K24" s="31" t="str">
        <f t="shared" si="0"/>
        <v>SEK2YV=</v>
      </c>
      <c r="L24" s="38">
        <f t="shared" si="21"/>
        <v>44834</v>
      </c>
      <c r="M24" s="36">
        <v>8.1730099999999997</v>
      </c>
      <c r="P24" s="38"/>
      <c r="S24" s="31" t="str">
        <f t="shared" si="1"/>
        <v>CHF2YV=</v>
      </c>
      <c r="T24" s="38">
        <f t="shared" si="22"/>
        <v>44834</v>
      </c>
      <c r="U24" s="36">
        <v>0.86985000000000001</v>
      </c>
      <c r="W24" s="31" t="str">
        <f t="shared" si="2"/>
        <v>CNY2YV=</v>
      </c>
      <c r="X24" s="38">
        <f t="shared" si="23"/>
        <v>44834</v>
      </c>
      <c r="Y24" s="36">
        <v>6.7249999999999996</v>
      </c>
      <c r="AA24" s="31" t="str">
        <f t="shared" si="3"/>
        <v>JPY2YV=</v>
      </c>
      <c r="AB24" s="38">
        <f t="shared" si="24"/>
        <v>44834</v>
      </c>
      <c r="AC24" s="31">
        <v>102.42</v>
      </c>
      <c r="AE24" s="31" t="str">
        <f t="shared" si="4"/>
        <v>MXN2YV=</v>
      </c>
      <c r="AF24" s="38">
        <f t="shared" si="25"/>
        <v>44834</v>
      </c>
      <c r="AG24" s="36">
        <v>21.13</v>
      </c>
      <c r="AI24" s="31" t="str">
        <f t="shared" si="5"/>
        <v>CAD2YV=</v>
      </c>
      <c r="AJ24" s="38">
        <f t="shared" si="26"/>
        <v>44834</v>
      </c>
      <c r="AK24" s="36">
        <v>1.270459</v>
      </c>
      <c r="AM24" s="31" t="str">
        <f t="shared" si="6"/>
        <v>AUD2YV=</v>
      </c>
      <c r="AN24" s="38">
        <f t="shared" si="27"/>
        <v>44834</v>
      </c>
      <c r="AO24" s="36">
        <v>0.77264999999999995</v>
      </c>
      <c r="AQ24" s="31" t="str">
        <f>AR$4&amp;$A25</f>
        <v>AED3YV=</v>
      </c>
      <c r="AR24" s="38">
        <f>EDATE($D$2,$B24)</f>
        <v>45016</v>
      </c>
      <c r="AS24" s="36">
        <v>3.6808000000000001</v>
      </c>
      <c r="AU24" s="31" t="str">
        <f t="shared" si="8"/>
        <v>TRY2YV=</v>
      </c>
      <c r="AV24" s="38">
        <f t="shared" si="29"/>
        <v>44834</v>
      </c>
      <c r="AW24" s="36">
        <v>9.1004039999999993</v>
      </c>
      <c r="AY24" s="31" t="str">
        <f t="shared" si="9"/>
        <v>SGD2YV=</v>
      </c>
      <c r="AZ24" s="38">
        <f t="shared" si="30"/>
        <v>44834</v>
      </c>
      <c r="BA24" s="36">
        <v>1.316111</v>
      </c>
      <c r="BC24" s="31" t="str">
        <f t="shared" si="13"/>
        <v>RUB3YV=</v>
      </c>
      <c r="BD24" s="38">
        <f t="shared" si="18"/>
        <v>45016</v>
      </c>
      <c r="BE24" s="36">
        <v>80.234001000000006</v>
      </c>
      <c r="BG24" s="31" t="str">
        <f t="shared" si="10"/>
        <v>RON2YV=</v>
      </c>
      <c r="BH24" s="38">
        <f t="shared" si="31"/>
        <v>44834</v>
      </c>
      <c r="BI24" s="36">
        <v>4.0427390000000001</v>
      </c>
      <c r="BK24" s="31" t="str">
        <f t="shared" si="14"/>
        <v>PLN2YV=</v>
      </c>
      <c r="BL24" s="38">
        <f t="shared" si="32"/>
        <v>44834</v>
      </c>
      <c r="BM24" s="36">
        <v>3.7218450000000001</v>
      </c>
      <c r="BP24" s="31" t="str">
        <f t="shared" si="15"/>
        <v>HUF2YV=</v>
      </c>
      <c r="BQ24" s="38">
        <f t="shared" si="33"/>
        <v>44834</v>
      </c>
      <c r="BR24" s="36">
        <v>296.33999999999997</v>
      </c>
      <c r="BT24" s="38"/>
      <c r="BU24" s="31" t="str">
        <f>BV$4&amp;$A25</f>
        <v>QAR3YV=</v>
      </c>
      <c r="BV24" s="38">
        <f>EDATE($D$2,$B24)</f>
        <v>45016</v>
      </c>
      <c r="BW24" s="36">
        <v>3.64</v>
      </c>
    </row>
    <row r="25" spans="1:75" x14ac:dyDescent="0.25">
      <c r="A25" s="31" t="s">
        <v>897</v>
      </c>
      <c r="B25" s="31">
        <v>36</v>
      </c>
      <c r="C25" s="31" t="str">
        <f t="shared" si="11"/>
        <v>EUR3YV=</v>
      </c>
      <c r="D25" s="38">
        <f t="shared" si="19"/>
        <v>45016</v>
      </c>
      <c r="E25" s="36">
        <v>1.24156</v>
      </c>
      <c r="F25" s="36"/>
      <c r="G25" s="31" t="str">
        <f t="shared" si="12"/>
        <v>GBP3YV=</v>
      </c>
      <c r="H25" s="38">
        <f t="shared" si="20"/>
        <v>45016</v>
      </c>
      <c r="I25" s="36">
        <v>1.3697440000000001</v>
      </c>
      <c r="K25" s="31" t="str">
        <f t="shared" si="0"/>
        <v>SEK3YV=</v>
      </c>
      <c r="L25" s="38">
        <f t="shared" si="21"/>
        <v>45016</v>
      </c>
      <c r="M25" s="36">
        <v>8.1589399999999994</v>
      </c>
      <c r="P25" s="38"/>
      <c r="S25" s="31" t="str">
        <f t="shared" si="1"/>
        <v>CHF3YV=</v>
      </c>
      <c r="T25" s="38">
        <f t="shared" si="22"/>
        <v>45016</v>
      </c>
      <c r="U25" s="36">
        <v>0.86511000000000005</v>
      </c>
      <c r="W25" s="31" t="str">
        <f t="shared" si="2"/>
        <v>CNY3YV=</v>
      </c>
      <c r="X25" s="38">
        <f t="shared" si="23"/>
        <v>45016</v>
      </c>
      <c r="Y25" s="36">
        <v>6.8150000000000004</v>
      </c>
      <c r="AA25" s="31" t="str">
        <f t="shared" si="3"/>
        <v>JPY3YV=</v>
      </c>
      <c r="AB25" s="38">
        <f t="shared" si="24"/>
        <v>45016</v>
      </c>
      <c r="AC25" s="31">
        <v>101.9812</v>
      </c>
      <c r="AE25" s="31" t="str">
        <f t="shared" si="4"/>
        <v>MXN3YV=</v>
      </c>
      <c r="AF25" s="38">
        <f t="shared" si="25"/>
        <v>45016</v>
      </c>
      <c r="AG25" s="36">
        <v>21.550999999999998</v>
      </c>
      <c r="AI25" s="31" t="str">
        <f t="shared" si="5"/>
        <v>CAD3YV=</v>
      </c>
      <c r="AJ25" s="38">
        <f t="shared" si="26"/>
        <v>45016</v>
      </c>
      <c r="AK25" s="36">
        <v>1.270654</v>
      </c>
      <c r="AM25" s="31" t="str">
        <f t="shared" si="6"/>
        <v>AUD3YV=</v>
      </c>
      <c r="AN25" s="38">
        <f t="shared" si="27"/>
        <v>45016</v>
      </c>
      <c r="AO25" s="36">
        <v>0.77028399999999997</v>
      </c>
      <c r="AQ25" s="31" t="str">
        <f>AR$4&amp;$A26</f>
        <v>AED4YV=</v>
      </c>
      <c r="AR25" s="38">
        <f>EDATE($D$2,$B25)</f>
        <v>45382</v>
      </c>
      <c r="AS25" s="36">
        <v>3.6928000000000001</v>
      </c>
      <c r="AU25" s="31" t="str">
        <f t="shared" si="8"/>
        <v>TRY3YV=</v>
      </c>
      <c r="AV25" s="38">
        <f t="shared" si="29"/>
        <v>45016</v>
      </c>
      <c r="AW25" s="36">
        <v>9.6814999999999998</v>
      </c>
      <c r="AY25" s="31" t="str">
        <f t="shared" si="9"/>
        <v>SGD3YV=</v>
      </c>
      <c r="AZ25" s="38">
        <f t="shared" si="30"/>
        <v>45016</v>
      </c>
      <c r="BA25" s="36">
        <v>1.3195840000000001</v>
      </c>
      <c r="BC25" s="31" t="str">
        <f t="shared" si="13"/>
        <v>RUB4YV=</v>
      </c>
      <c r="BD25" s="38">
        <f t="shared" si="18"/>
        <v>45382</v>
      </c>
      <c r="BE25" s="36">
        <v>83.884003000000007</v>
      </c>
      <c r="BG25" s="31" t="str">
        <f t="shared" si="10"/>
        <v>RON3YV=</v>
      </c>
      <c r="BH25" s="38">
        <f t="shared" si="31"/>
        <v>45016</v>
      </c>
      <c r="BI25" s="36">
        <v>4.1140999999999996</v>
      </c>
      <c r="BK25" s="31" t="str">
        <f t="shared" si="14"/>
        <v>PLN3YV=</v>
      </c>
      <c r="BL25" s="38">
        <f t="shared" si="32"/>
        <v>45016</v>
      </c>
      <c r="BM25" s="36">
        <v>3.7231350000000001</v>
      </c>
      <c r="BP25" s="31" t="str">
        <f t="shared" si="15"/>
        <v>HUF3YV=</v>
      </c>
      <c r="BQ25" s="38">
        <f t="shared" si="33"/>
        <v>45016</v>
      </c>
      <c r="BR25" s="36">
        <v>297.83069999999998</v>
      </c>
      <c r="BT25" s="38"/>
      <c r="BU25" s="31" t="str">
        <f>BV$4&amp;$A26</f>
        <v>QAR4YV=</v>
      </c>
      <c r="BV25" s="38">
        <f>EDATE($D$2,$B25)</f>
        <v>45382</v>
      </c>
      <c r="BW25" s="36">
        <v>3.64</v>
      </c>
    </row>
    <row r="26" spans="1:75" x14ac:dyDescent="0.25">
      <c r="A26" s="31" t="s">
        <v>898</v>
      </c>
      <c r="B26" s="31">
        <v>48</v>
      </c>
      <c r="C26" s="31" t="str">
        <f t="shared" si="11"/>
        <v>EUR4YV=</v>
      </c>
      <c r="D26" s="38">
        <f t="shared" si="19"/>
        <v>45382</v>
      </c>
      <c r="E26" s="36">
        <v>1.254494</v>
      </c>
      <c r="F26" s="36"/>
      <c r="G26" s="31" t="str">
        <f t="shared" si="12"/>
        <v>GBP4YV=</v>
      </c>
      <c r="H26" s="38">
        <f t="shared" si="20"/>
        <v>45382</v>
      </c>
      <c r="I26" s="36">
        <v>1.373823</v>
      </c>
      <c r="K26" s="31" t="str">
        <f t="shared" si="0"/>
        <v>SEK4YV=</v>
      </c>
      <c r="L26" s="38">
        <f t="shared" si="21"/>
        <v>45382</v>
      </c>
      <c r="M26" s="36">
        <v>8.1280099999999997</v>
      </c>
      <c r="P26" s="38"/>
      <c r="S26" s="31" t="str">
        <f t="shared" si="1"/>
        <v>CHF4YV=</v>
      </c>
      <c r="T26" s="38">
        <f t="shared" si="22"/>
        <v>45382</v>
      </c>
      <c r="U26" s="36">
        <v>0.84841200000000005</v>
      </c>
      <c r="W26" s="31" t="str">
        <f t="shared" si="2"/>
        <v>CNY4YV=</v>
      </c>
      <c r="X26" s="38">
        <f t="shared" si="23"/>
        <v>45382</v>
      </c>
      <c r="Y26" s="36">
        <v>6.9649999999999999</v>
      </c>
      <c r="AA26" s="31" t="str">
        <f t="shared" si="3"/>
        <v>JPY4YV=</v>
      </c>
      <c r="AB26" s="38">
        <f t="shared" si="24"/>
        <v>45382</v>
      </c>
      <c r="AC26" s="31">
        <v>100.96040000000001</v>
      </c>
      <c r="AE26" s="31" t="str">
        <f t="shared" si="4"/>
        <v>MXN4YV=</v>
      </c>
      <c r="AF26" s="38">
        <f t="shared" si="25"/>
        <v>45382</v>
      </c>
      <c r="AG26" s="36">
        <v>22.610399999999998</v>
      </c>
      <c r="AI26" s="31" t="str">
        <f t="shared" si="5"/>
        <v>CAD4YV=</v>
      </c>
      <c r="AJ26" s="38">
        <f t="shared" si="26"/>
        <v>45382</v>
      </c>
      <c r="AK26" s="36">
        <v>1.27363</v>
      </c>
      <c r="AM26" s="31" t="str">
        <f t="shared" si="6"/>
        <v>AUD4YV=</v>
      </c>
      <c r="AN26" s="38">
        <f t="shared" si="27"/>
        <v>45382</v>
      </c>
      <c r="AO26" s="36">
        <v>0.77058199999999999</v>
      </c>
      <c r="AQ26" s="31" t="str">
        <f>AR$4&amp;$A27</f>
        <v>AED5YV=</v>
      </c>
      <c r="AR26" s="38">
        <f>EDATE($D$2,$B26)</f>
        <v>45747</v>
      </c>
      <c r="AS26" s="36">
        <v>3.7052999999999998</v>
      </c>
      <c r="AU26" s="31" t="str">
        <f t="shared" si="8"/>
        <v>TRY4YV=</v>
      </c>
      <c r="AV26" s="38">
        <f t="shared" si="29"/>
        <v>45382</v>
      </c>
      <c r="AW26" s="36">
        <v>10.77895</v>
      </c>
      <c r="AZ26" s="38">
        <f t="shared" si="30"/>
        <v>45382</v>
      </c>
      <c r="BA26" s="36">
        <v>1.3181</v>
      </c>
      <c r="BC26" s="31" t="str">
        <f t="shared" si="13"/>
        <v>RUB5YV=</v>
      </c>
      <c r="BD26" s="38">
        <f t="shared" si="18"/>
        <v>45747</v>
      </c>
      <c r="BE26" s="36">
        <v>87.265181999999996</v>
      </c>
      <c r="BH26" s="38">
        <f t="shared" si="31"/>
        <v>45382</v>
      </c>
      <c r="BI26" s="36">
        <v>4.1787999999999998</v>
      </c>
      <c r="BK26" s="31" t="str">
        <f t="shared" si="14"/>
        <v>PLN4YV=</v>
      </c>
      <c r="BL26" s="38">
        <f t="shared" si="32"/>
        <v>45382</v>
      </c>
      <c r="BM26" s="36">
        <v>3.7311700000000001</v>
      </c>
      <c r="BP26" s="31" t="str">
        <f t="shared" si="15"/>
        <v>HUF4YV=</v>
      </c>
      <c r="BQ26" s="38">
        <f t="shared" si="33"/>
        <v>45382</v>
      </c>
      <c r="BR26" s="36">
        <v>300.18819999999999</v>
      </c>
      <c r="BT26" s="38"/>
      <c r="BU26" s="31" t="str">
        <f>BV$4&amp;$A27</f>
        <v>QAR5YV=</v>
      </c>
      <c r="BV26" s="38">
        <f>EDATE($D$2,$B26)</f>
        <v>45747</v>
      </c>
      <c r="BW26" s="36">
        <v>3.6324999999999998</v>
      </c>
    </row>
    <row r="27" spans="1:75" x14ac:dyDescent="0.25">
      <c r="A27" s="31" t="s">
        <v>899</v>
      </c>
      <c r="B27" s="31">
        <v>60</v>
      </c>
      <c r="C27" s="31" t="str">
        <f t="shared" si="11"/>
        <v>EUR5YV=</v>
      </c>
      <c r="D27" s="38">
        <f t="shared" si="19"/>
        <v>45747</v>
      </c>
      <c r="E27" s="36">
        <v>1.2692079999999999</v>
      </c>
      <c r="F27" s="36"/>
      <c r="G27" s="31" t="str">
        <f t="shared" si="12"/>
        <v>GBP5YV=</v>
      </c>
      <c r="H27" s="38">
        <f t="shared" si="20"/>
        <v>45747</v>
      </c>
      <c r="I27" s="36">
        <v>1.3824000000000001</v>
      </c>
      <c r="K27" s="31" t="str">
        <f t="shared" si="0"/>
        <v>SEK5YV=</v>
      </c>
      <c r="L27" s="38">
        <f t="shared" si="21"/>
        <v>45747</v>
      </c>
      <c r="M27" s="36">
        <v>8.0795200000000005</v>
      </c>
      <c r="P27" s="38"/>
      <c r="S27" s="31" t="str">
        <f t="shared" si="1"/>
        <v>CHF5YV=</v>
      </c>
      <c r="T27" s="38">
        <f t="shared" si="22"/>
        <v>45747</v>
      </c>
      <c r="U27" s="36">
        <v>0.84494999999999998</v>
      </c>
      <c r="W27" s="31" t="str">
        <f t="shared" si="2"/>
        <v>CNY5YV=</v>
      </c>
      <c r="X27" s="38">
        <f t="shared" si="23"/>
        <v>45747</v>
      </c>
      <c r="Y27" s="36">
        <v>7.0750000000000002</v>
      </c>
      <c r="AA27" s="31" t="str">
        <f t="shared" si="3"/>
        <v>JPY5YV=</v>
      </c>
      <c r="AB27" s="38">
        <f t="shared" si="24"/>
        <v>45747</v>
      </c>
      <c r="AC27" s="31">
        <v>99.880099999999999</v>
      </c>
      <c r="AE27" s="31" t="str">
        <f t="shared" si="4"/>
        <v>MXN5YV=</v>
      </c>
      <c r="AF27" s="38">
        <f t="shared" si="25"/>
        <v>45747</v>
      </c>
      <c r="AG27" s="36">
        <v>23.279199999999999</v>
      </c>
      <c r="AI27" s="31" t="str">
        <f t="shared" si="5"/>
        <v>CAD5YV=</v>
      </c>
      <c r="AJ27" s="38">
        <f t="shared" si="26"/>
        <v>45747</v>
      </c>
      <c r="AK27" s="36">
        <v>1.276511</v>
      </c>
      <c r="AM27" s="31" t="str">
        <f t="shared" si="6"/>
        <v>AUD5YV=</v>
      </c>
      <c r="AN27" s="38">
        <f t="shared" si="27"/>
        <v>45747</v>
      </c>
      <c r="AO27" s="36">
        <v>0.76892700000000003</v>
      </c>
      <c r="AR27" s="38">
        <f>EDATE($D$2,$B27)</f>
        <v>46112</v>
      </c>
      <c r="AS27" s="36">
        <v>3.7202999999999999</v>
      </c>
      <c r="AU27" s="31" t="str">
        <f t="shared" si="8"/>
        <v>TRY5YV=</v>
      </c>
      <c r="AV27" s="38">
        <f t="shared" si="29"/>
        <v>45747</v>
      </c>
      <c r="AW27" s="36">
        <v>12.07071</v>
      </c>
      <c r="AZ27" s="38"/>
      <c r="BA27" s="36"/>
      <c r="BC27" s="31" t="str">
        <f t="shared" si="13"/>
        <v>RUB6YV=</v>
      </c>
      <c r="BD27" s="38">
        <f t="shared" si="18"/>
        <v>46112</v>
      </c>
      <c r="BE27" s="36">
        <v>90.758437999999998</v>
      </c>
      <c r="BH27" s="38"/>
      <c r="BI27" s="36"/>
      <c r="BK27" s="31" t="str">
        <f t="shared" si="14"/>
        <v>PLN5YV=</v>
      </c>
      <c r="BL27" s="38">
        <f t="shared" si="32"/>
        <v>45747</v>
      </c>
      <c r="BM27" s="36">
        <v>3.7445119999999998</v>
      </c>
      <c r="BP27" s="31" t="str">
        <f t="shared" si="15"/>
        <v>HUF5YV=</v>
      </c>
      <c r="BQ27" s="38">
        <f t="shared" si="33"/>
        <v>45747</v>
      </c>
      <c r="BR27" s="36">
        <v>301.86110000000002</v>
      </c>
      <c r="BT27" s="38"/>
      <c r="BV27" s="38">
        <f>EDATE($D$2,$B27)</f>
        <v>46112</v>
      </c>
      <c r="BW27" s="36">
        <v>3.63</v>
      </c>
    </row>
    <row r="28" spans="1:75" x14ac:dyDescent="0.25">
      <c r="A28" s="31" t="s">
        <v>900</v>
      </c>
      <c r="B28" s="31">
        <v>72</v>
      </c>
      <c r="C28" s="31" t="str">
        <f t="shared" si="11"/>
        <v>EUR6YV=</v>
      </c>
      <c r="D28" s="38">
        <f t="shared" si="19"/>
        <v>46112</v>
      </c>
      <c r="E28" s="36">
        <v>1.286699</v>
      </c>
      <c r="F28" s="36"/>
      <c r="G28" s="31" t="str">
        <f t="shared" si="12"/>
        <v>GBP6YV=</v>
      </c>
      <c r="H28" s="38">
        <f t="shared" si="20"/>
        <v>46112</v>
      </c>
      <c r="I28" s="36">
        <v>1.386595</v>
      </c>
      <c r="K28" s="31" t="str">
        <f t="shared" si="0"/>
        <v>SEK6YV=</v>
      </c>
      <c r="L28" s="38">
        <f t="shared" si="21"/>
        <v>46112</v>
      </c>
      <c r="M28" s="36">
        <v>8.0455249999999996</v>
      </c>
      <c r="P28" s="38"/>
      <c r="S28" s="31" t="str">
        <f t="shared" si="1"/>
        <v>CHF6YV=</v>
      </c>
      <c r="T28" s="38">
        <f t="shared" si="22"/>
        <v>46112</v>
      </c>
      <c r="U28" s="36">
        <v>0.82872699999999999</v>
      </c>
      <c r="X28" s="38">
        <f t="shared" si="23"/>
        <v>46112</v>
      </c>
      <c r="Y28" s="36">
        <v>7.165</v>
      </c>
      <c r="AA28" s="31" t="str">
        <f t="shared" si="3"/>
        <v>JPY6YV=</v>
      </c>
      <c r="AB28" s="38">
        <f t="shared" si="24"/>
        <v>46112</v>
      </c>
      <c r="AC28" s="31">
        <v>98.358699999999999</v>
      </c>
      <c r="AF28" s="38">
        <f t="shared" si="25"/>
        <v>46112</v>
      </c>
      <c r="AG28" s="36">
        <v>23.616499999999998</v>
      </c>
      <c r="AI28" s="31" t="str">
        <f t="shared" si="5"/>
        <v>CAD6YV=</v>
      </c>
      <c r="AJ28" s="38">
        <f t="shared" si="26"/>
        <v>46112</v>
      </c>
      <c r="AK28" s="36">
        <v>1.277603</v>
      </c>
      <c r="AM28" s="31" t="str">
        <f t="shared" si="6"/>
        <v>AUD6YV=</v>
      </c>
      <c r="AN28" s="38">
        <f t="shared" si="27"/>
        <v>46112</v>
      </c>
      <c r="AO28" s="36">
        <v>0.76656800000000003</v>
      </c>
      <c r="AR28" s="38"/>
      <c r="AS28" s="36"/>
      <c r="AV28" s="38">
        <f t="shared" si="29"/>
        <v>46112</v>
      </c>
      <c r="AW28" s="36">
        <v>13.403460000000001</v>
      </c>
      <c r="AZ28" s="38"/>
      <c r="BA28" s="36"/>
      <c r="BC28" s="31" t="str">
        <f t="shared" si="13"/>
        <v>RUB7YV=</v>
      </c>
      <c r="BD28" s="38">
        <f t="shared" si="18"/>
        <v>46477</v>
      </c>
      <c r="BE28" s="36">
        <v>94.090393000000006</v>
      </c>
      <c r="BH28" s="38"/>
      <c r="BI28" s="36"/>
      <c r="BL28" s="38">
        <f t="shared" si="32"/>
        <v>46112</v>
      </c>
      <c r="BM28" s="36">
        <v>3.7596949999999998</v>
      </c>
      <c r="BQ28" s="38">
        <f t="shared" si="33"/>
        <v>46112</v>
      </c>
      <c r="BR28" s="36">
        <v>303.1696</v>
      </c>
      <c r="BT28" s="38"/>
      <c r="BW28" s="36"/>
    </row>
    <row r="29" spans="1:75" x14ac:dyDescent="0.25">
      <c r="A29" s="31" t="s">
        <v>901</v>
      </c>
      <c r="B29" s="31">
        <v>84</v>
      </c>
      <c r="C29" s="31" t="str">
        <f t="shared" si="11"/>
        <v>EUR7YV=</v>
      </c>
      <c r="D29" s="38">
        <f t="shared" si="19"/>
        <v>46477</v>
      </c>
      <c r="E29" s="36">
        <v>1.3055000000000001</v>
      </c>
      <c r="F29" s="36"/>
      <c r="G29" s="31" t="str">
        <f t="shared" si="12"/>
        <v>GBP7YV=</v>
      </c>
      <c r="H29" s="38">
        <f t="shared" si="20"/>
        <v>46477</v>
      </c>
      <c r="I29" s="36">
        <v>1.3979999999999999</v>
      </c>
      <c r="K29" s="31" t="str">
        <f t="shared" si="0"/>
        <v>SEK7YV=</v>
      </c>
      <c r="L29" s="38">
        <f t="shared" si="21"/>
        <v>46477</v>
      </c>
      <c r="M29" s="36">
        <v>7.9660000000000002</v>
      </c>
      <c r="P29" s="38"/>
      <c r="S29" s="31" t="str">
        <f t="shared" si="1"/>
        <v>CHF7YV=</v>
      </c>
      <c r="T29" s="38">
        <f t="shared" si="22"/>
        <v>46477</v>
      </c>
      <c r="U29" s="36">
        <v>0.81179999999999997</v>
      </c>
      <c r="X29" s="38"/>
      <c r="Y29" s="36"/>
      <c r="AA29" s="31" t="str">
        <f t="shared" si="3"/>
        <v>JPY7YV=</v>
      </c>
      <c r="AB29" s="38">
        <f t="shared" si="24"/>
        <v>46477</v>
      </c>
      <c r="AC29" s="31">
        <v>96.53</v>
      </c>
      <c r="AF29" s="38"/>
      <c r="AG29" s="36"/>
      <c r="AI29" s="31" t="str">
        <f t="shared" si="5"/>
        <v>CAD7YV=</v>
      </c>
      <c r="AJ29" s="38">
        <f t="shared" si="26"/>
        <v>46477</v>
      </c>
      <c r="AK29" s="36">
        <v>1.2744</v>
      </c>
      <c r="AM29" s="31" t="str">
        <f t="shared" si="6"/>
        <v>AUD7YV=</v>
      </c>
      <c r="AN29" s="38">
        <f t="shared" si="27"/>
        <v>46477</v>
      </c>
      <c r="AO29" s="36" t="s">
        <v>893</v>
      </c>
      <c r="AR29" s="38"/>
      <c r="AS29" s="36"/>
      <c r="AV29" s="38"/>
      <c r="AW29" s="36"/>
      <c r="AZ29" s="38"/>
      <c r="BA29" s="36"/>
      <c r="BC29" s="31" t="str">
        <f t="shared" si="13"/>
        <v>RUB8YV=</v>
      </c>
      <c r="BD29" s="38">
        <f t="shared" si="18"/>
        <v>46843</v>
      </c>
      <c r="BE29" s="36">
        <v>97.393203999999997</v>
      </c>
      <c r="BH29" s="38"/>
      <c r="BI29" s="36"/>
      <c r="BL29" s="38"/>
      <c r="BM29" s="36"/>
      <c r="BP29" s="38"/>
      <c r="BT29" s="38"/>
    </row>
    <row r="30" spans="1:75" x14ac:dyDescent="0.25">
      <c r="A30" s="31" t="s">
        <v>902</v>
      </c>
      <c r="B30" s="31">
        <v>96</v>
      </c>
      <c r="C30" s="31" t="str">
        <f t="shared" si="11"/>
        <v>EUR8YV=</v>
      </c>
      <c r="D30" s="38">
        <f t="shared" si="19"/>
        <v>46843</v>
      </c>
      <c r="E30" s="36">
        <v>1.326163</v>
      </c>
      <c r="F30" s="36"/>
      <c r="G30" s="31" t="str">
        <f t="shared" si="12"/>
        <v>GBP8YV=</v>
      </c>
      <c r="H30" s="38">
        <f t="shared" si="20"/>
        <v>46843</v>
      </c>
      <c r="I30" s="36">
        <v>1.4114</v>
      </c>
      <c r="K30" s="31" t="str">
        <f t="shared" si="0"/>
        <v>SEK8YV=</v>
      </c>
      <c r="L30" s="38">
        <f t="shared" si="21"/>
        <v>46843</v>
      </c>
      <c r="M30" s="36">
        <v>7.9200419999999996</v>
      </c>
      <c r="P30" s="38"/>
      <c r="S30" s="31" t="str">
        <f t="shared" si="1"/>
        <v>CHF8YV=</v>
      </c>
      <c r="T30" s="38">
        <f t="shared" si="22"/>
        <v>46843</v>
      </c>
      <c r="U30" s="36">
        <v>0.79917899999999997</v>
      </c>
      <c r="X30" s="38"/>
      <c r="Y30" s="36"/>
      <c r="AA30" s="31" t="str">
        <f t="shared" si="3"/>
        <v>JPY8YV=</v>
      </c>
      <c r="AB30" s="38">
        <f t="shared" si="24"/>
        <v>46843</v>
      </c>
      <c r="AC30" s="31">
        <v>93.889799999999994</v>
      </c>
      <c r="AF30" s="38"/>
      <c r="AG30" s="36"/>
      <c r="AI30" s="31" t="str">
        <f t="shared" si="5"/>
        <v>CAD8YV=</v>
      </c>
      <c r="AJ30" s="38">
        <f t="shared" si="26"/>
        <v>46843</v>
      </c>
      <c r="AK30" s="36">
        <v>1.275091</v>
      </c>
      <c r="AM30" s="31" t="str">
        <f t="shared" si="6"/>
        <v>AUD8YV=</v>
      </c>
      <c r="AN30" s="38">
        <f t="shared" si="27"/>
        <v>46843</v>
      </c>
      <c r="AO30" s="36" t="s">
        <v>893</v>
      </c>
      <c r="AR30" s="38"/>
      <c r="AS30" s="36"/>
      <c r="AV30" s="38"/>
      <c r="AW30" s="36"/>
      <c r="AZ30" s="38"/>
      <c r="BA30" s="36"/>
      <c r="BC30" s="31" t="str">
        <f t="shared" si="13"/>
        <v>RUB9YV=</v>
      </c>
      <c r="BD30" s="38">
        <f t="shared" si="18"/>
        <v>47208</v>
      </c>
      <c r="BE30" s="36">
        <v>100.505127</v>
      </c>
      <c r="BH30" s="38"/>
      <c r="BI30" s="36"/>
      <c r="BL30" s="38"/>
      <c r="BM30" s="36"/>
      <c r="BP30" s="38"/>
      <c r="BT30" s="38"/>
    </row>
    <row r="31" spans="1:75" x14ac:dyDescent="0.25">
      <c r="A31" s="31" t="s">
        <v>903</v>
      </c>
      <c r="B31" s="31">
        <v>108</v>
      </c>
      <c r="C31" s="31" t="str">
        <f t="shared" si="11"/>
        <v>EUR9YV=</v>
      </c>
      <c r="D31" s="38">
        <f t="shared" si="19"/>
        <v>47208</v>
      </c>
      <c r="E31" s="36">
        <v>1.3489</v>
      </c>
      <c r="F31" s="36"/>
      <c r="G31" s="31" t="str">
        <f t="shared" si="12"/>
        <v>GBP9YV=</v>
      </c>
      <c r="H31" s="38">
        <f t="shared" si="20"/>
        <v>47208</v>
      </c>
      <c r="I31" s="36">
        <v>1.4248000000000001</v>
      </c>
      <c r="K31" s="31" t="str">
        <f t="shared" si="0"/>
        <v>SEK9YV=</v>
      </c>
      <c r="L31" s="38">
        <f t="shared" si="21"/>
        <v>47208</v>
      </c>
      <c r="M31" s="36">
        <v>7.8320999999999996</v>
      </c>
      <c r="P31" s="38"/>
      <c r="S31" s="31" t="str">
        <f t="shared" si="1"/>
        <v>CHF9YV=</v>
      </c>
      <c r="T31" s="38">
        <f t="shared" si="22"/>
        <v>47208</v>
      </c>
      <c r="U31" s="36">
        <v>0.78139999999999998</v>
      </c>
      <c r="X31" s="38"/>
      <c r="Y31" s="36"/>
      <c r="AA31" s="31" t="str">
        <f t="shared" si="3"/>
        <v>JPY9YV=</v>
      </c>
      <c r="AB31" s="38">
        <f t="shared" si="24"/>
        <v>47208</v>
      </c>
      <c r="AC31" s="31">
        <v>92.9</v>
      </c>
      <c r="AF31" s="38"/>
      <c r="AG31" s="36"/>
      <c r="AI31" s="31" t="str">
        <f t="shared" si="5"/>
        <v>CAD9YV=</v>
      </c>
      <c r="AJ31" s="38">
        <f t="shared" si="26"/>
        <v>47208</v>
      </c>
      <c r="AK31" s="36">
        <v>1.2726</v>
      </c>
      <c r="AM31" s="31" t="str">
        <f t="shared" si="6"/>
        <v>AUD9YV=</v>
      </c>
      <c r="AN31" s="38">
        <f t="shared" si="27"/>
        <v>47208</v>
      </c>
      <c r="AO31" s="36" t="s">
        <v>893</v>
      </c>
      <c r="AR31" s="38"/>
      <c r="AS31" s="36"/>
      <c r="AV31" s="38"/>
      <c r="AW31" s="36"/>
      <c r="AZ31" s="38"/>
      <c r="BA31" s="36"/>
      <c r="BC31" s="31" t="str">
        <f t="shared" si="13"/>
        <v>RUB10YV=</v>
      </c>
      <c r="BD31" s="38">
        <f t="shared" si="18"/>
        <v>47573</v>
      </c>
      <c r="BE31" s="36">
        <v>103.71742999999999</v>
      </c>
      <c r="BH31" s="38"/>
      <c r="BI31" s="36"/>
      <c r="BL31" s="38"/>
      <c r="BM31" s="36"/>
      <c r="BP31" s="38"/>
      <c r="BT31" s="38"/>
    </row>
    <row r="32" spans="1:75" x14ac:dyDescent="0.25">
      <c r="A32" s="31" t="s">
        <v>904</v>
      </c>
      <c r="B32" s="31">
        <v>120</v>
      </c>
      <c r="C32" s="31" t="str">
        <f t="shared" si="11"/>
        <v>EUR10YV=</v>
      </c>
      <c r="D32" s="38">
        <f t="shared" si="19"/>
        <v>47573</v>
      </c>
      <c r="E32" s="36">
        <v>1.3722000000000001</v>
      </c>
      <c r="F32" s="36"/>
      <c r="G32" s="31" t="str">
        <f t="shared" si="12"/>
        <v>GBP10YV=</v>
      </c>
      <c r="H32" s="38">
        <f t="shared" si="20"/>
        <v>47573</v>
      </c>
      <c r="I32" s="36">
        <v>1.4406000000000001</v>
      </c>
      <c r="K32" s="31" t="str">
        <f t="shared" si="0"/>
        <v>SEK10YV=</v>
      </c>
      <c r="L32" s="38">
        <f t="shared" si="21"/>
        <v>47573</v>
      </c>
      <c r="M32" s="36">
        <v>7.7686999999999999</v>
      </c>
      <c r="P32" s="38"/>
      <c r="S32" s="31" t="str">
        <f t="shared" si="1"/>
        <v>CHF10YV=</v>
      </c>
      <c r="T32" s="38">
        <f t="shared" si="22"/>
        <v>47573</v>
      </c>
      <c r="U32" s="36">
        <v>0.76680000000000004</v>
      </c>
      <c r="X32" s="38"/>
      <c r="Y32" s="36"/>
      <c r="AA32" s="31" t="str">
        <f t="shared" si="3"/>
        <v>JPY10YV=</v>
      </c>
      <c r="AB32" s="38">
        <f t="shared" si="24"/>
        <v>47573</v>
      </c>
      <c r="AC32" s="31">
        <v>91.02</v>
      </c>
      <c r="AF32" s="38"/>
      <c r="AG32" s="36"/>
      <c r="AI32" s="31" t="str">
        <f t="shared" si="5"/>
        <v>CAD10YV=</v>
      </c>
      <c r="AJ32" s="38">
        <f t="shared" si="26"/>
        <v>47573</v>
      </c>
      <c r="AK32" s="36">
        <v>1.2713000000000001</v>
      </c>
      <c r="AM32" s="31" t="str">
        <f t="shared" si="6"/>
        <v>AUD10YV=</v>
      </c>
      <c r="AN32" s="38">
        <f t="shared" si="27"/>
        <v>47573</v>
      </c>
      <c r="AO32" s="36" t="s">
        <v>893</v>
      </c>
      <c r="AR32" s="38"/>
      <c r="AS32" s="36"/>
      <c r="AV32" s="38"/>
      <c r="AW32" s="36"/>
      <c r="AZ32" s="38"/>
      <c r="BA32" s="36"/>
      <c r="BD32" s="38">
        <f t="shared" si="18"/>
        <v>47938</v>
      </c>
      <c r="BE32" s="36">
        <v>106.98397799999999</v>
      </c>
      <c r="BH32" s="38"/>
      <c r="BI32" s="36"/>
      <c r="BL32" s="38"/>
      <c r="BM32" s="36"/>
      <c r="BP32" s="38"/>
      <c r="BT32" s="38"/>
    </row>
    <row r="33" spans="1:72" x14ac:dyDescent="0.25">
      <c r="A33" s="31" t="s">
        <v>905</v>
      </c>
      <c r="B33" s="31">
        <v>144</v>
      </c>
      <c r="C33" s="31" t="str">
        <f t="shared" si="11"/>
        <v>EUR12YV=</v>
      </c>
      <c r="D33" s="38">
        <f t="shared" si="19"/>
        <v>47938</v>
      </c>
      <c r="E33" s="36">
        <v>1.3977729999999999</v>
      </c>
      <c r="F33" s="36"/>
      <c r="G33" s="31" t="str">
        <f t="shared" si="12"/>
        <v>GBP12YV=</v>
      </c>
      <c r="H33" s="38">
        <f t="shared" si="20"/>
        <v>47938</v>
      </c>
      <c r="I33" s="36">
        <v>1.4552</v>
      </c>
      <c r="K33" s="31" t="str">
        <f t="shared" si="0"/>
        <v>SEK12YV=</v>
      </c>
      <c r="L33" s="38">
        <f t="shared" si="21"/>
        <v>47938</v>
      </c>
      <c r="M33" s="36">
        <v>7.7096999999999998</v>
      </c>
      <c r="P33" s="38"/>
      <c r="Q33" s="36"/>
      <c r="T33" s="38">
        <f t="shared" si="22"/>
        <v>47938</v>
      </c>
      <c r="U33" s="36">
        <v>0.75219999999999998</v>
      </c>
      <c r="X33" s="38"/>
      <c r="Y33" s="36"/>
      <c r="AB33" s="38">
        <f t="shared" si="24"/>
        <v>47938</v>
      </c>
      <c r="AC33" s="36">
        <v>89.2</v>
      </c>
      <c r="AF33" s="38"/>
      <c r="AG33" s="36"/>
      <c r="AI33" s="31" t="str">
        <f t="shared" si="5"/>
        <v>CAD12YV=</v>
      </c>
      <c r="AJ33" s="38">
        <f t="shared" si="26"/>
        <v>47938</v>
      </c>
      <c r="AK33" s="36">
        <v>1.263711</v>
      </c>
      <c r="AM33" s="31" t="str">
        <f t="shared" si="6"/>
        <v>AUD12YV=</v>
      </c>
      <c r="AN33" s="38">
        <f t="shared" si="27"/>
        <v>47938</v>
      </c>
      <c r="AO33" s="36" t="s">
        <v>893</v>
      </c>
      <c r="AR33" s="38"/>
      <c r="AS33" s="36"/>
      <c r="AV33" s="38"/>
      <c r="AW33" s="36"/>
      <c r="AZ33" s="38"/>
      <c r="BA33" s="36"/>
      <c r="BD33" s="38"/>
      <c r="BE33" s="36"/>
      <c r="BH33" s="38"/>
      <c r="BI33" s="36"/>
      <c r="BL33" s="38"/>
      <c r="BM33" s="36"/>
      <c r="BT33" s="38"/>
    </row>
    <row r="34" spans="1:72" x14ac:dyDescent="0.25">
      <c r="A34" s="31" t="s">
        <v>906</v>
      </c>
      <c r="B34" s="31">
        <v>180</v>
      </c>
      <c r="C34" s="31" t="str">
        <f t="shared" si="11"/>
        <v>EUR15YV=</v>
      </c>
      <c r="D34" s="38">
        <f t="shared" si="19"/>
        <v>48669</v>
      </c>
      <c r="E34" s="36" t="s">
        <v>893</v>
      </c>
      <c r="F34" s="36"/>
      <c r="G34" s="31" t="str">
        <f t="shared" si="12"/>
        <v>GBP15YV=</v>
      </c>
      <c r="H34" s="38">
        <f t="shared" si="20"/>
        <v>48669</v>
      </c>
      <c r="I34" s="36" t="s">
        <v>893</v>
      </c>
      <c r="K34" s="31" t="str">
        <f t="shared" si="0"/>
        <v>SEK15YV=</v>
      </c>
      <c r="L34" s="38">
        <f t="shared" si="21"/>
        <v>48669</v>
      </c>
      <c r="M34" s="36" t="s">
        <v>893</v>
      </c>
      <c r="P34" s="38"/>
      <c r="Q34" s="36"/>
      <c r="T34" s="38"/>
      <c r="U34" s="36"/>
      <c r="X34" s="38"/>
      <c r="Y34" s="36"/>
      <c r="AB34" s="38"/>
      <c r="AC34" s="36"/>
      <c r="AF34" s="38"/>
      <c r="AG34" s="36"/>
      <c r="AI34" s="31" t="str">
        <f t="shared" si="5"/>
        <v>CAD15YV=</v>
      </c>
      <c r="AJ34" s="38">
        <f t="shared" si="26"/>
        <v>48669</v>
      </c>
      <c r="AK34" s="36" t="s">
        <v>893</v>
      </c>
      <c r="AM34" s="31" t="str">
        <f t="shared" si="6"/>
        <v>AUD15YV=</v>
      </c>
      <c r="AN34" s="38">
        <f t="shared" si="27"/>
        <v>48669</v>
      </c>
      <c r="AO34" s="36" t="s">
        <v>893</v>
      </c>
      <c r="AR34" s="38"/>
      <c r="AS34" s="36"/>
      <c r="AV34" s="38"/>
      <c r="AW34" s="36"/>
      <c r="AZ34" s="38"/>
      <c r="BA34" s="36"/>
      <c r="BD34" s="38"/>
      <c r="BE34" s="36"/>
      <c r="BH34" s="38"/>
      <c r="BI34" s="36"/>
      <c r="BL34" s="38"/>
      <c r="BM34" s="36"/>
      <c r="BT34" s="38"/>
    </row>
    <row r="35" spans="1:72" x14ac:dyDescent="0.25">
      <c r="A35" s="31" t="s">
        <v>907</v>
      </c>
      <c r="B35" s="31">
        <v>240</v>
      </c>
      <c r="C35" s="31" t="str">
        <f>D$4&amp;$A35</f>
        <v>EUR20YV=</v>
      </c>
      <c r="D35" s="38">
        <f t="shared" si="19"/>
        <v>49765</v>
      </c>
      <c r="E35" s="36" t="s">
        <v>893</v>
      </c>
      <c r="F35" s="36"/>
      <c r="G35" s="31" t="str">
        <f t="shared" si="12"/>
        <v>GBP20YV=</v>
      </c>
      <c r="H35" s="38">
        <f t="shared" si="20"/>
        <v>49765</v>
      </c>
      <c r="I35" s="36" t="s">
        <v>893</v>
      </c>
      <c r="K35" s="31" t="str">
        <f t="shared" si="0"/>
        <v>SEK20YV=</v>
      </c>
      <c r="L35" s="38">
        <f t="shared" si="21"/>
        <v>49765</v>
      </c>
      <c r="M35" s="36" t="s">
        <v>893</v>
      </c>
      <c r="P35" s="38"/>
      <c r="Q35" s="36"/>
      <c r="T35" s="38"/>
      <c r="U35" s="36"/>
      <c r="X35" s="38"/>
      <c r="Y35" s="36"/>
      <c r="AB35" s="38"/>
      <c r="AC35" s="36"/>
      <c r="AF35" s="38"/>
      <c r="AG35" s="36"/>
      <c r="AI35" s="31" t="str">
        <f t="shared" si="5"/>
        <v>CAD20YV=</v>
      </c>
      <c r="AJ35" s="38">
        <f t="shared" si="26"/>
        <v>49765</v>
      </c>
      <c r="AK35" s="36" t="s">
        <v>893</v>
      </c>
      <c r="AN35" s="38">
        <f t="shared" si="27"/>
        <v>49765</v>
      </c>
      <c r="AO35" s="36" t="s">
        <v>893</v>
      </c>
      <c r="AR35" s="38"/>
      <c r="AS35" s="36"/>
      <c r="AV35" s="38"/>
      <c r="AW35" s="36"/>
      <c r="AZ35" s="38"/>
      <c r="BA35" s="36"/>
      <c r="BD35" s="38"/>
      <c r="BE35" s="36"/>
      <c r="BH35" s="38"/>
      <c r="BI35" s="36"/>
      <c r="BL35" s="38"/>
      <c r="BM35" s="36"/>
      <c r="BT35" s="38"/>
    </row>
    <row r="36" spans="1:72" x14ac:dyDescent="0.25">
      <c r="D36" s="38">
        <f t="shared" si="19"/>
        <v>51591</v>
      </c>
      <c r="E36" s="36" t="s">
        <v>893</v>
      </c>
      <c r="F36" s="36"/>
      <c r="H36" s="38">
        <f t="shared" si="20"/>
        <v>51591</v>
      </c>
      <c r="I36" s="36" t="s">
        <v>893</v>
      </c>
      <c r="L36" s="38">
        <f t="shared" si="21"/>
        <v>51591</v>
      </c>
      <c r="M36" s="36" t="s">
        <v>893</v>
      </c>
      <c r="P36" s="38"/>
      <c r="Q36" s="36"/>
      <c r="T36" s="38"/>
      <c r="U36" s="36"/>
      <c r="X36" s="38"/>
      <c r="Y36" s="36"/>
      <c r="AB36" s="38"/>
      <c r="AC36" s="36"/>
      <c r="AF36" s="38"/>
      <c r="AG36" s="36"/>
      <c r="AJ36" s="38">
        <f t="shared" si="26"/>
        <v>51591</v>
      </c>
      <c r="AK36" s="36" t="s">
        <v>893</v>
      </c>
      <c r="AN36" s="38"/>
      <c r="AO36" s="36"/>
      <c r="AS36" s="36"/>
      <c r="AV36" s="38"/>
      <c r="AW36" s="36"/>
      <c r="AZ36" s="38"/>
      <c r="BA36" s="36"/>
      <c r="BE36" s="36"/>
      <c r="BH36" s="38"/>
      <c r="BI36" s="36"/>
      <c r="BL36" s="38"/>
      <c r="BM36" s="36"/>
    </row>
    <row r="37" spans="1:72" x14ac:dyDescent="0.25">
      <c r="E37" s="39"/>
      <c r="F37" s="39"/>
      <c r="L37" s="37"/>
    </row>
    <row r="38" spans="1:72" x14ac:dyDescent="0.25">
      <c r="E38" s="39"/>
      <c r="F38" s="39"/>
      <c r="L38" s="37"/>
    </row>
    <row r="39" spans="1:72" x14ac:dyDescent="0.25">
      <c r="E39" s="39"/>
      <c r="F39" s="39"/>
      <c r="L39" s="37"/>
    </row>
    <row r="40" spans="1:72" x14ac:dyDescent="0.25">
      <c r="E40" s="39"/>
      <c r="F40" s="39"/>
      <c r="L40" s="37"/>
    </row>
    <row r="41" spans="1:72" x14ac:dyDescent="0.25">
      <c r="E41" s="39"/>
      <c r="F41" s="39"/>
      <c r="G41" s="36"/>
      <c r="L41" s="37"/>
    </row>
    <row r="42" spans="1:72" x14ac:dyDescent="0.25">
      <c r="L42" s="37"/>
    </row>
    <row r="43" spans="1:72" x14ac:dyDescent="0.25">
      <c r="L43" s="37"/>
    </row>
    <row r="44" spans="1:72" x14ac:dyDescent="0.25">
      <c r="L44" s="37"/>
    </row>
    <row r="45" spans="1:72" x14ac:dyDescent="0.25">
      <c r="L45" s="37"/>
    </row>
    <row r="46" spans="1:72" x14ac:dyDescent="0.25">
      <c r="L46" s="37"/>
    </row>
    <row r="47" spans="1:72" x14ac:dyDescent="0.25">
      <c r="L47" s="37"/>
    </row>
    <row r="48" spans="1:72" x14ac:dyDescent="0.25">
      <c r="L48" s="37"/>
    </row>
    <row r="49" spans="12:15" x14ac:dyDescent="0.25">
      <c r="L49" s="37"/>
    </row>
    <row r="50" spans="12:15" x14ac:dyDescent="0.25">
      <c r="L50" s="37"/>
    </row>
    <row r="51" spans="12:15" x14ac:dyDescent="0.25">
      <c r="L51" s="37"/>
    </row>
    <row r="52" spans="12:15" x14ac:dyDescent="0.25">
      <c r="L52" s="37"/>
    </row>
    <row r="53" spans="12:15" x14ac:dyDescent="0.25">
      <c r="L53" s="37"/>
    </row>
    <row r="54" spans="12:15" x14ac:dyDescent="0.25">
      <c r="L54" s="37"/>
    </row>
    <row r="55" spans="12:15" x14ac:dyDescent="0.25">
      <c r="L55" s="37"/>
    </row>
    <row r="56" spans="12:15" x14ac:dyDescent="0.25">
      <c r="L56" s="37"/>
    </row>
    <row r="57" spans="12:15" x14ac:dyDescent="0.25">
      <c r="L57" s="37"/>
    </row>
    <row r="58" spans="12:15" x14ac:dyDescent="0.25">
      <c r="L58" s="37"/>
    </row>
    <row r="59" spans="12:15" x14ac:dyDescent="0.25">
      <c r="L59" s="37"/>
    </row>
    <row r="60" spans="12:15" x14ac:dyDescent="0.25">
      <c r="L60" s="37"/>
    </row>
    <row r="61" spans="12:15" x14ac:dyDescent="0.25">
      <c r="M61" s="33"/>
      <c r="N61" s="33"/>
      <c r="O61" s="33"/>
    </row>
    <row r="63" spans="12:15" x14ac:dyDescent="0.25">
      <c r="M63" s="33"/>
      <c r="N63" s="33"/>
      <c r="O63" s="33"/>
    </row>
    <row r="65" spans="13:15" x14ac:dyDescent="0.25">
      <c r="M65" s="33"/>
      <c r="N65" s="33"/>
      <c r="O65" s="33"/>
    </row>
    <row r="67" spans="13:15" x14ac:dyDescent="0.25">
      <c r="M67" s="33"/>
      <c r="N67" s="33"/>
      <c r="O67" s="33"/>
    </row>
    <row r="69" spans="13:15" x14ac:dyDescent="0.25">
      <c r="M69" s="33"/>
      <c r="N69" s="33"/>
      <c r="O69" s="33"/>
    </row>
    <row r="71" spans="13:15" x14ac:dyDescent="0.25">
      <c r="M71" s="33"/>
      <c r="N71" s="33"/>
      <c r="O71" s="33"/>
    </row>
    <row r="73" spans="13:15" x14ac:dyDescent="0.25">
      <c r="M73" s="33"/>
      <c r="N73" s="33"/>
      <c r="O73" s="33"/>
    </row>
    <row r="75" spans="13:15" x14ac:dyDescent="0.25">
      <c r="M75" s="33"/>
      <c r="N75" s="33"/>
      <c r="O75" s="33"/>
    </row>
    <row r="77" spans="13:15" x14ac:dyDescent="0.25">
      <c r="M77" s="33"/>
      <c r="N77" s="33"/>
      <c r="O77" s="33"/>
    </row>
    <row r="79" spans="13:15" x14ac:dyDescent="0.25">
      <c r="M79" s="33"/>
      <c r="N79" s="33"/>
      <c r="O79" s="33"/>
    </row>
    <row r="81" spans="13:15" x14ac:dyDescent="0.25">
      <c r="M81" s="33"/>
      <c r="N81" s="33"/>
      <c r="O81" s="33"/>
    </row>
    <row r="83" spans="13:15" x14ac:dyDescent="0.25">
      <c r="M83" s="33"/>
      <c r="N83" s="33"/>
      <c r="O83" s="33"/>
    </row>
    <row r="85" spans="13:15" x14ac:dyDescent="0.25">
      <c r="M85" s="33"/>
      <c r="N85" s="33"/>
      <c r="O85" s="33"/>
    </row>
    <row r="87" spans="13:15" x14ac:dyDescent="0.25">
      <c r="M87" s="33"/>
      <c r="N87" s="33"/>
      <c r="O87" s="33"/>
    </row>
    <row r="89" spans="13:15" x14ac:dyDescent="0.25">
      <c r="M89" s="33"/>
      <c r="N89" s="33"/>
      <c r="O89" s="33"/>
    </row>
    <row r="91" spans="13:15" x14ac:dyDescent="0.25">
      <c r="M91" s="33"/>
      <c r="N91" s="33"/>
      <c r="O91" s="33"/>
    </row>
    <row r="93" spans="13:15" x14ac:dyDescent="0.25">
      <c r="M93" s="33"/>
      <c r="N93" s="33"/>
      <c r="O93" s="33"/>
    </row>
    <row r="95" spans="13:15" x14ac:dyDescent="0.25">
      <c r="M95" s="33"/>
      <c r="N95" s="33"/>
      <c r="O95" s="33"/>
    </row>
    <row r="97" spans="13:15" x14ac:dyDescent="0.25">
      <c r="M97" s="33"/>
      <c r="N97" s="33"/>
      <c r="O97" s="33"/>
    </row>
    <row r="99" spans="13:15" x14ac:dyDescent="0.25">
      <c r="M99" s="33"/>
      <c r="N99" s="33"/>
      <c r="O99" s="33"/>
    </row>
    <row r="101" spans="13:15" x14ac:dyDescent="0.25">
      <c r="M101" s="33"/>
      <c r="N101" s="33"/>
      <c r="O101" s="33"/>
    </row>
    <row r="103" spans="13:15" x14ac:dyDescent="0.25">
      <c r="M103" s="33"/>
      <c r="N103" s="33"/>
      <c r="O103" s="33"/>
    </row>
    <row r="105" spans="13:15" x14ac:dyDescent="0.25">
      <c r="M105" s="33"/>
      <c r="N105" s="33"/>
      <c r="O105" s="33"/>
    </row>
    <row r="107" spans="13:15" x14ac:dyDescent="0.25">
      <c r="M107" s="33"/>
      <c r="N107" s="33"/>
      <c r="O107" s="33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707B0-F3E1-4983-8052-865101779363}">
  <sheetPr codeName="Sheet24"/>
  <dimension ref="A1:AD261"/>
  <sheetViews>
    <sheetView zoomScale="115" zoomScaleNormal="115" workbookViewId="0">
      <selection activeCell="C2" sqref="C2:D2"/>
    </sheetView>
  </sheetViews>
  <sheetFormatPr defaultRowHeight="15" x14ac:dyDescent="0.25"/>
  <cols>
    <col min="1" max="2" width="14.5703125" bestFit="1" customWidth="1"/>
    <col min="3" max="3" width="14.85546875" bestFit="1" customWidth="1"/>
    <col min="5" max="5" width="14.5703125" bestFit="1" customWidth="1"/>
    <col min="7" max="7" width="13.5703125" bestFit="1" customWidth="1"/>
    <col min="9" max="9" width="11.28515625" bestFit="1" customWidth="1"/>
    <col min="11" max="11" width="12" bestFit="1" customWidth="1"/>
    <col min="17" max="17" width="11.42578125" bestFit="1" customWidth="1"/>
    <col min="19" max="19" width="12" bestFit="1" customWidth="1"/>
    <col min="21" max="21" width="11.85546875" bestFit="1" customWidth="1"/>
    <col min="23" max="23" width="12.42578125" bestFit="1" customWidth="1"/>
    <col min="25" max="25" width="13.85546875" customWidth="1"/>
  </cols>
  <sheetData>
    <row r="1" spans="1:30" x14ac:dyDescent="0.25">
      <c r="A1" s="47" t="s">
        <v>2082</v>
      </c>
      <c r="B1" s="47" t="e">
        <f ca="1">_xll.RHistory(A1,".Timestamp;.Close","START:"&amp;Input!$B$3-370&amp;" END:"&amp;Input!$B$3&amp;" INTERVAL:1D",,"NULL:SKIP TSREPEAT:NO",A2)</f>
        <v>#NAME?</v>
      </c>
      <c r="C1" t="s">
        <v>2083</v>
      </c>
      <c r="D1" s="47" t="e">
        <f ca="1">_xll.RHistory(C1,".Timestamp;.Close","START:"&amp;Input!$B$3-370&amp;" END:"&amp;Input!$B$3&amp;" INTERVAL:1D",,"NULL:SKIP TSREPEAT:NO",C2)</f>
        <v>#NAME?</v>
      </c>
      <c r="E1" s="47" t="s">
        <v>2084</v>
      </c>
      <c r="F1" s="47" t="e">
        <f ca="1">_xll.RHistory(E1,".Timestamp;.Close","START:"&amp;Input!$B$3-370&amp;" END:"&amp;Input!$B$3&amp;" INTERVAL:1D",,"NULL:SKIP TSREPEAT:NO",E2)</f>
        <v>#NAME?</v>
      </c>
      <c r="G1" t="s">
        <v>2085</v>
      </c>
      <c r="H1" s="47" t="e">
        <f ca="1">_xll.RHistory(G1,".Timestamp;.Close","START:"&amp;Input!$B$3-370&amp;" END:"&amp;Input!$B$3&amp;" INTERVAL:1D",,"NULL:SKIP TSREPEAT:NO",G2)</f>
        <v>#NAME?</v>
      </c>
      <c r="I1" t="s">
        <v>2086</v>
      </c>
      <c r="J1" s="47" t="e">
        <f ca="1">_xll.RHistory(I1,".Timestamp;.Close","START:"&amp;Input!$B$3-370&amp;" END:"&amp;Input!$B$3&amp;" INTERVAL:1D",,"NULL:SKIP TSREPEAT:NO",I2)</f>
        <v>#NAME?</v>
      </c>
      <c r="K1" t="s">
        <v>2088</v>
      </c>
      <c r="L1" s="47" t="e">
        <f ca="1">_xll.RHistory(K1,".Timestamp;.Close","START:"&amp;Input!$B$3-370&amp;" END:"&amp;Input!$B$3&amp;" INTERVAL:1D",,"NULL:SKIP TSREPEAT:NO",K2)</f>
        <v>#NAME?</v>
      </c>
      <c r="M1" t="s">
        <v>2089</v>
      </c>
      <c r="N1" s="47" t="e">
        <f ca="1">_xll.RHistory(M1,".Timestamp;.Close","START:"&amp;Input!$B$3-370&amp;" END:"&amp;Input!$B$3&amp;" INTERVAL:1D",,"NULL:SKIP TSREPEAT:NO",M2)</f>
        <v>#NAME?</v>
      </c>
      <c r="O1" t="s">
        <v>2090</v>
      </c>
      <c r="P1" s="47" t="e">
        <f ca="1">_xll.RHistory(O1,".Timestamp;.Close","START:"&amp;Input!$B$3-370&amp;" END:"&amp;Input!$B$3&amp;" INTERVAL:1D",,"NULL:SKIP TSREPEAT:NO",O2)</f>
        <v>#NAME?</v>
      </c>
      <c r="Q1" t="s">
        <v>2091</v>
      </c>
      <c r="R1" s="47" t="e">
        <f ca="1">_xll.RHistory(Q1,".Timestamp;.Close","START:"&amp;Input!$B$3-370&amp;" END:"&amp;Input!$B$3&amp;" INTERVAL:1D",,"NULL:SKIP TSREPEAT:NO",Q2)</f>
        <v>#NAME?</v>
      </c>
      <c r="S1" t="s">
        <v>2087</v>
      </c>
      <c r="T1" s="47" t="e">
        <f ca="1">_xll.RHistory(S1,".Timestamp;.Close","START:"&amp;Input!$B$3-370&amp;" END:"&amp;Input!$B$3&amp;" INTERVAL:1D",,"NULL:SKIP TSREPEAT:NO",S2)</f>
        <v>#NAME?</v>
      </c>
      <c r="U1" t="s">
        <v>2093</v>
      </c>
      <c r="V1" s="47" t="e">
        <f ca="1">_xll.RHistory(U1,".Timestamp;.Close","START:"&amp;Input!$B$3-370&amp;" END:"&amp;Input!$B$3&amp;" INTERVAL:1D",,"NULL:SKIP TSREPEAT:NO",U2)</f>
        <v>#NAME?</v>
      </c>
      <c r="W1" t="s">
        <v>2094</v>
      </c>
      <c r="X1" s="47" t="e">
        <f ca="1">_xll.RHistory(W1,".Timestamp;.Close","START:"&amp;Input!$B$3-370&amp;" END:"&amp;Input!$B$3&amp;" INTERVAL:1D",,"NULL:SKIP TSREPEAT:NO",W2)</f>
        <v>#NAME?</v>
      </c>
      <c r="Y1" t="s">
        <v>2095</v>
      </c>
      <c r="Z1" s="47" t="e">
        <f ca="1">_xll.RHistory(Y1,".Timestamp;.Close","START:"&amp;Input!$B$3-370&amp;" END:"&amp;Input!$B$3&amp;" INTERVAL:1D",,"NULL:SKIP TSREPEAT:NO",Y2)</f>
        <v>#NAME?</v>
      </c>
      <c r="AA1" t="s">
        <v>2096</v>
      </c>
      <c r="AB1" s="47" t="e">
        <f ca="1">_xll.RHistory(AA1,".Timestamp;.Close","START:"&amp;Input!$B$3-370&amp;" END:"&amp;Input!$B$3&amp;" INTERVAL:1D",,"NULL:SKIP TSREPEAT:NO",AA2)</f>
        <v>#NAME?</v>
      </c>
      <c r="AC1" t="s">
        <v>2092</v>
      </c>
      <c r="AD1" s="47" t="e">
        <f ca="1">_xll.RHistory(AC1,".Timestamp;.Close","START:"&amp;Input!$B$3-370&amp;" END:"&amp;Input!$B$3&amp;" INTERVAL:1D",,"NULL:SKIP TSREPEAT:NO",AC2)</f>
        <v>#NAME?</v>
      </c>
    </row>
    <row r="2" spans="1:30" x14ac:dyDescent="0.25">
      <c r="A2" s="118">
        <v>44196</v>
      </c>
      <c r="B2" s="119">
        <v>-0.55400000000000005</v>
      </c>
      <c r="C2" s="40">
        <v>44196</v>
      </c>
      <c r="D2" s="119">
        <v>-0.54500000000000004</v>
      </c>
      <c r="E2" s="40">
        <v>44196</v>
      </c>
      <c r="F2" s="114">
        <v>-0.52600000000000002</v>
      </c>
      <c r="G2" s="40">
        <v>44196</v>
      </c>
      <c r="H2" s="115">
        <v>-0.499</v>
      </c>
      <c r="I2" s="40">
        <v>44195</v>
      </c>
      <c r="J2" s="115">
        <v>-0.47</v>
      </c>
      <c r="K2" s="40">
        <v>44196</v>
      </c>
      <c r="L2" s="114">
        <v>0.14388000000000001</v>
      </c>
      <c r="M2" s="40">
        <v>44196</v>
      </c>
      <c r="N2" s="114">
        <v>0.23838000000000001</v>
      </c>
      <c r="O2" s="40">
        <v>44196</v>
      </c>
      <c r="P2" s="114">
        <v>0.25763000000000003</v>
      </c>
      <c r="Q2" s="40">
        <v>44196</v>
      </c>
      <c r="R2" s="114">
        <v>0.34188000000000002</v>
      </c>
      <c r="S2" s="40">
        <v>44196</v>
      </c>
      <c r="T2" s="114">
        <v>7.7630000000000005E-2</v>
      </c>
      <c r="U2" s="40">
        <v>44196</v>
      </c>
      <c r="V2" s="114">
        <v>1.9130000000000001E-2</v>
      </c>
      <c r="W2" s="40">
        <v>44196</v>
      </c>
      <c r="X2" s="114">
        <v>2.5499999999999998E-2</v>
      </c>
      <c r="Y2" s="40">
        <v>44196</v>
      </c>
      <c r="Z2" s="114">
        <v>2.988E-2</v>
      </c>
      <c r="AA2" s="40">
        <v>44196</v>
      </c>
      <c r="AB2" s="114">
        <v>8.4250000000000005E-2</v>
      </c>
      <c r="AC2" s="40">
        <v>44196</v>
      </c>
      <c r="AD2" s="114">
        <v>3.15E-2</v>
      </c>
    </row>
    <row r="3" spans="1:30" x14ac:dyDescent="0.25">
      <c r="A3" s="40">
        <v>44195</v>
      </c>
      <c r="B3" s="42">
        <v>-0.56200000000000006</v>
      </c>
      <c r="C3" s="40">
        <v>44195</v>
      </c>
      <c r="D3" s="114">
        <v>-0.54100000000000004</v>
      </c>
      <c r="E3" s="40">
        <v>44195</v>
      </c>
      <c r="F3" s="114">
        <v>-0.52</v>
      </c>
      <c r="G3" s="40">
        <v>44195</v>
      </c>
      <c r="H3" s="115">
        <v>-0.499</v>
      </c>
      <c r="I3" s="40">
        <v>44194</v>
      </c>
      <c r="J3" s="115">
        <v>-0.47199999999999998</v>
      </c>
      <c r="K3" s="40">
        <v>44195</v>
      </c>
      <c r="L3" s="114">
        <v>0.14399999999999999</v>
      </c>
      <c r="M3" s="40">
        <v>44195</v>
      </c>
      <c r="N3" s="114">
        <v>0.23749999999999999</v>
      </c>
      <c r="O3" s="40">
        <v>44195</v>
      </c>
      <c r="P3" s="114">
        <v>0.25950000000000001</v>
      </c>
      <c r="Q3" s="40">
        <v>44195</v>
      </c>
      <c r="R3" s="114">
        <v>0.34238000000000002</v>
      </c>
      <c r="S3" s="40">
        <v>44195</v>
      </c>
      <c r="T3" s="114">
        <v>8.5629999999999998E-2</v>
      </c>
      <c r="U3" s="40">
        <v>44195</v>
      </c>
      <c r="V3" s="114">
        <v>2.1000000000000001E-2</v>
      </c>
      <c r="W3" s="40">
        <v>44195</v>
      </c>
      <c r="X3" s="114">
        <v>2.538E-2</v>
      </c>
      <c r="Y3" s="40">
        <v>44195</v>
      </c>
      <c r="Z3" s="114">
        <v>3.2500000000000001E-2</v>
      </c>
      <c r="AA3" s="40">
        <v>44195</v>
      </c>
      <c r="AB3" s="114">
        <v>9.4500000000000001E-2</v>
      </c>
      <c r="AC3" s="40">
        <v>44195</v>
      </c>
      <c r="AD3" s="114">
        <v>4.1250000000000002E-2</v>
      </c>
    </row>
    <row r="4" spans="1:30" x14ac:dyDescent="0.25">
      <c r="A4" s="40">
        <v>44194</v>
      </c>
      <c r="B4" s="114">
        <v>-0.55500000000000005</v>
      </c>
      <c r="C4" s="40">
        <v>44194</v>
      </c>
      <c r="D4" s="114">
        <v>-0.53800000000000003</v>
      </c>
      <c r="E4" s="40">
        <v>44194</v>
      </c>
      <c r="F4" s="114">
        <v>-0.52300000000000002</v>
      </c>
      <c r="G4" s="40">
        <v>44194</v>
      </c>
      <c r="H4" s="115">
        <v>-0.495</v>
      </c>
      <c r="I4" s="40">
        <v>44193</v>
      </c>
      <c r="J4" s="115">
        <v>-0.46800000000000003</v>
      </c>
      <c r="K4" s="40">
        <v>44194</v>
      </c>
      <c r="L4" s="114">
        <v>0.14674999999999999</v>
      </c>
      <c r="M4" s="40">
        <v>44194</v>
      </c>
      <c r="N4" s="114">
        <v>0.25387999999999999</v>
      </c>
      <c r="O4" s="40">
        <v>44194</v>
      </c>
      <c r="P4" s="114">
        <v>0.25713000000000003</v>
      </c>
      <c r="Q4" s="40">
        <v>44194</v>
      </c>
      <c r="R4" s="114">
        <v>0.34125</v>
      </c>
      <c r="S4" s="40">
        <v>44194</v>
      </c>
      <c r="T4" s="114">
        <v>8.7379999999999999E-2</v>
      </c>
      <c r="U4" s="40">
        <v>44194</v>
      </c>
      <c r="V4" s="114">
        <v>1.8880000000000001E-2</v>
      </c>
      <c r="W4" s="40">
        <v>44194</v>
      </c>
      <c r="X4" s="114">
        <v>2.4379999999999999E-2</v>
      </c>
      <c r="Y4" s="40">
        <v>44194</v>
      </c>
      <c r="Z4" s="114">
        <v>3.1E-2</v>
      </c>
      <c r="AA4" s="40">
        <v>44194</v>
      </c>
      <c r="AB4" s="114">
        <v>9.6879999999999994E-2</v>
      </c>
      <c r="AC4" s="40">
        <v>44194</v>
      </c>
      <c r="AD4" s="114">
        <v>3.5499999999999997E-2</v>
      </c>
    </row>
    <row r="5" spans="1:30" x14ac:dyDescent="0.25">
      <c r="A5" s="40">
        <v>44193</v>
      </c>
      <c r="B5" s="114">
        <v>-0.56799999999999995</v>
      </c>
      <c r="C5" s="40">
        <v>44193</v>
      </c>
      <c r="D5" s="114">
        <v>-0.54200000000000004</v>
      </c>
      <c r="E5" s="40">
        <v>44193</v>
      </c>
      <c r="F5" s="114">
        <v>-0.52</v>
      </c>
      <c r="G5" s="118">
        <v>44193</v>
      </c>
      <c r="H5" s="115">
        <v>-0.495</v>
      </c>
      <c r="I5" s="40">
        <v>44189</v>
      </c>
      <c r="J5" s="115">
        <v>-0.47</v>
      </c>
      <c r="K5" s="40">
        <v>44189</v>
      </c>
      <c r="L5" s="114">
        <v>0.14513000000000001</v>
      </c>
      <c r="M5" s="40">
        <v>44189</v>
      </c>
      <c r="N5" s="114">
        <v>0.24013000000000001</v>
      </c>
      <c r="O5" s="40">
        <v>44189</v>
      </c>
      <c r="P5" s="114">
        <v>0.26662999999999998</v>
      </c>
      <c r="Q5" s="40">
        <v>44189</v>
      </c>
      <c r="R5" s="114">
        <v>0.34038000000000002</v>
      </c>
      <c r="S5" s="40">
        <v>44189</v>
      </c>
      <c r="T5" s="114">
        <v>8.1000000000000003E-2</v>
      </c>
      <c r="U5" s="40">
        <v>44189</v>
      </c>
      <c r="V5" s="114">
        <v>2.0500000000000001E-2</v>
      </c>
      <c r="W5" s="40">
        <v>44189</v>
      </c>
      <c r="X5" s="114">
        <v>2.4879999999999999E-2</v>
      </c>
      <c r="Y5" s="40">
        <v>44189</v>
      </c>
      <c r="Z5" s="114">
        <v>0.03</v>
      </c>
      <c r="AA5" s="40">
        <v>44189</v>
      </c>
      <c r="AB5" s="114">
        <v>9.8129999999999995E-2</v>
      </c>
      <c r="AC5" s="40">
        <v>44189</v>
      </c>
      <c r="AD5" s="114">
        <v>4.1250000000000002E-2</v>
      </c>
    </row>
    <row r="6" spans="1:30" x14ac:dyDescent="0.25">
      <c r="A6" s="40">
        <v>44189</v>
      </c>
      <c r="B6" s="114">
        <v>-0.56799999999999995</v>
      </c>
      <c r="C6" s="118">
        <v>44189</v>
      </c>
      <c r="D6" s="114">
        <v>-0.54200000000000004</v>
      </c>
      <c r="E6" s="40">
        <v>44189</v>
      </c>
      <c r="F6" s="114">
        <v>-0.51900000000000002</v>
      </c>
      <c r="G6" s="40">
        <v>44189</v>
      </c>
      <c r="H6" s="115">
        <v>-0.49399999999999999</v>
      </c>
      <c r="I6" s="40">
        <v>44188</v>
      </c>
      <c r="J6" s="115">
        <v>-0.47399999999999998</v>
      </c>
      <c r="K6" s="40">
        <v>44188</v>
      </c>
      <c r="L6" s="114">
        <v>0.14799999999999999</v>
      </c>
      <c r="M6" s="40">
        <v>44188</v>
      </c>
      <c r="N6" s="114">
        <v>0.251</v>
      </c>
      <c r="O6" s="40">
        <v>44188</v>
      </c>
      <c r="P6" s="114">
        <v>0.26374999999999998</v>
      </c>
      <c r="Q6" s="40">
        <v>44188</v>
      </c>
      <c r="R6" s="114">
        <v>0.33862999999999999</v>
      </c>
      <c r="S6" s="40">
        <v>44188</v>
      </c>
      <c r="T6" s="114">
        <v>8.5629999999999998E-2</v>
      </c>
      <c r="U6" s="40">
        <v>44188</v>
      </c>
      <c r="V6" s="114">
        <v>2.0629999999999999E-2</v>
      </c>
      <c r="W6" s="40">
        <v>44188</v>
      </c>
      <c r="X6" s="114">
        <v>2.325E-2</v>
      </c>
      <c r="Y6" s="40">
        <v>44188</v>
      </c>
      <c r="Z6" s="114">
        <v>2.3380000000000001E-2</v>
      </c>
      <c r="AA6" s="40">
        <v>44188</v>
      </c>
      <c r="AB6" s="114">
        <v>8.5750000000000007E-2</v>
      </c>
      <c r="AC6" s="40">
        <v>44188</v>
      </c>
      <c r="AD6" s="114">
        <v>4.1500000000000002E-2</v>
      </c>
    </row>
    <row r="7" spans="1:30" x14ac:dyDescent="0.25">
      <c r="A7" s="1">
        <v>44188</v>
      </c>
      <c r="B7" s="114">
        <v>-0.57299999999999995</v>
      </c>
      <c r="C7" s="40">
        <v>44188</v>
      </c>
      <c r="D7" s="114">
        <v>-0.54100000000000004</v>
      </c>
      <c r="E7" s="40">
        <v>44188</v>
      </c>
      <c r="F7" s="114">
        <v>-0.52100000000000002</v>
      </c>
      <c r="G7" s="40">
        <v>44188</v>
      </c>
      <c r="H7" s="115">
        <v>-0.495</v>
      </c>
      <c r="I7" s="40">
        <v>44187</v>
      </c>
      <c r="J7" s="115">
        <v>-0.47299999999999998</v>
      </c>
      <c r="K7" s="40">
        <v>44187</v>
      </c>
      <c r="L7" s="114">
        <v>0.14324999999999999</v>
      </c>
      <c r="M7" s="40">
        <v>44187</v>
      </c>
      <c r="N7" s="114">
        <v>0.23813000000000001</v>
      </c>
      <c r="O7" s="40">
        <v>44187</v>
      </c>
      <c r="P7" s="114">
        <v>0.26274999999999998</v>
      </c>
      <c r="Q7" s="40">
        <v>44187</v>
      </c>
      <c r="R7" s="114">
        <v>0.33724999999999999</v>
      </c>
      <c r="S7" s="40">
        <v>44187</v>
      </c>
      <c r="T7" s="114">
        <v>8.5129999999999997E-2</v>
      </c>
      <c r="U7" s="40">
        <v>44187</v>
      </c>
      <c r="V7" s="114">
        <v>2.0879999999999999E-2</v>
      </c>
      <c r="W7" s="40">
        <v>44187</v>
      </c>
      <c r="X7" s="114">
        <v>2.7380000000000002E-2</v>
      </c>
      <c r="Y7" s="40">
        <v>44187</v>
      </c>
      <c r="Z7" s="114">
        <v>3.0630000000000001E-2</v>
      </c>
      <c r="AA7" s="40">
        <v>44187</v>
      </c>
      <c r="AB7" s="114">
        <v>8.788E-2</v>
      </c>
      <c r="AC7" s="40">
        <v>44187</v>
      </c>
      <c r="AD7" s="114">
        <v>4.1250000000000002E-2</v>
      </c>
    </row>
    <row r="8" spans="1:30" x14ac:dyDescent="0.25">
      <c r="A8" s="40">
        <v>44187</v>
      </c>
      <c r="B8" s="114">
        <v>-0.57399999999999995</v>
      </c>
      <c r="C8" s="40">
        <v>44187</v>
      </c>
      <c r="D8" s="114">
        <v>-0.53900000000000003</v>
      </c>
      <c r="E8" s="40">
        <v>44187</v>
      </c>
      <c r="F8" s="114">
        <v>-0.52200000000000002</v>
      </c>
      <c r="G8" s="118">
        <v>44187</v>
      </c>
      <c r="H8" s="115">
        <v>-0.49299999999999999</v>
      </c>
      <c r="I8" s="40">
        <v>44186</v>
      </c>
      <c r="J8" s="115">
        <v>-0.47199999999999998</v>
      </c>
      <c r="K8" s="40">
        <v>44186</v>
      </c>
      <c r="L8" s="114">
        <v>0.14524999999999999</v>
      </c>
      <c r="M8" s="40">
        <v>44186</v>
      </c>
      <c r="N8" s="114">
        <v>0.24487999999999999</v>
      </c>
      <c r="O8" s="40">
        <v>44186</v>
      </c>
      <c r="P8" s="114">
        <v>0.26050000000000001</v>
      </c>
      <c r="Q8" s="40">
        <v>44186</v>
      </c>
      <c r="R8" s="114">
        <v>0.33250000000000002</v>
      </c>
      <c r="S8" s="40">
        <v>44186</v>
      </c>
      <c r="T8" s="114">
        <v>8.4629999999999997E-2</v>
      </c>
      <c r="U8" s="40">
        <v>44186</v>
      </c>
      <c r="V8" s="114">
        <v>2.213E-2</v>
      </c>
      <c r="W8" s="40">
        <v>44186</v>
      </c>
      <c r="X8" s="114">
        <v>3.4000000000000002E-2</v>
      </c>
      <c r="Y8" s="40">
        <v>44186</v>
      </c>
      <c r="Z8" s="114">
        <v>2.2499999999999999E-2</v>
      </c>
      <c r="AA8" s="40">
        <v>44186</v>
      </c>
      <c r="AB8" s="114">
        <v>8.3379999999999996E-2</v>
      </c>
      <c r="AC8" s="40">
        <v>44186</v>
      </c>
      <c r="AD8" s="114">
        <v>4.2880000000000001E-2</v>
      </c>
    </row>
    <row r="9" spans="1:30" x14ac:dyDescent="0.25">
      <c r="A9" s="40">
        <v>44186</v>
      </c>
      <c r="B9" s="114">
        <v>-0.56299999999999994</v>
      </c>
      <c r="C9" s="40">
        <v>44186</v>
      </c>
      <c r="D9" s="114">
        <v>-0.53200000000000003</v>
      </c>
      <c r="E9" s="40">
        <v>44186</v>
      </c>
      <c r="F9" s="114">
        <v>-0.51800000000000002</v>
      </c>
      <c r="G9" s="40">
        <v>44186</v>
      </c>
      <c r="H9" s="115">
        <v>-0.49199999999999999</v>
      </c>
      <c r="I9" s="40">
        <v>44183</v>
      </c>
      <c r="J9" s="115">
        <v>-0.47299999999999998</v>
      </c>
      <c r="K9" s="40">
        <v>44183</v>
      </c>
      <c r="L9" s="114">
        <v>0.14374999999999999</v>
      </c>
      <c r="M9" s="40">
        <v>44183</v>
      </c>
      <c r="N9" s="114">
        <v>0.23574999999999999</v>
      </c>
      <c r="O9" s="40">
        <v>44183</v>
      </c>
      <c r="P9" s="114">
        <v>0.25850000000000001</v>
      </c>
      <c r="Q9" s="40">
        <v>44183</v>
      </c>
      <c r="R9" s="114">
        <v>0.33400000000000002</v>
      </c>
      <c r="S9" s="40">
        <v>44183</v>
      </c>
      <c r="T9" s="114">
        <v>8.4379999999999997E-2</v>
      </c>
      <c r="U9" s="40">
        <v>44183</v>
      </c>
      <c r="V9" s="114">
        <v>2.163E-2</v>
      </c>
      <c r="W9" s="40">
        <v>44183</v>
      </c>
      <c r="X9" s="114">
        <v>3.6999999999999998E-2</v>
      </c>
      <c r="Y9" s="40">
        <v>44183</v>
      </c>
      <c r="Z9" s="114">
        <v>3.4130000000000001E-2</v>
      </c>
      <c r="AA9" s="40">
        <v>44183</v>
      </c>
      <c r="AB9" s="114">
        <v>0.11075</v>
      </c>
      <c r="AC9" s="40">
        <v>44183</v>
      </c>
      <c r="AD9" s="114">
        <v>4.4130000000000003E-2</v>
      </c>
    </row>
    <row r="10" spans="1:30" x14ac:dyDescent="0.25">
      <c r="A10" s="40">
        <v>44183</v>
      </c>
      <c r="B10" s="114">
        <v>-0.56000000000000005</v>
      </c>
      <c r="C10" s="40">
        <v>44183</v>
      </c>
      <c r="D10" s="114">
        <v>-0.53700000000000003</v>
      </c>
      <c r="E10" s="40">
        <v>44183</v>
      </c>
      <c r="F10" s="114">
        <v>-0.52</v>
      </c>
      <c r="G10" s="40">
        <v>44183</v>
      </c>
      <c r="H10" s="115">
        <v>-0.498</v>
      </c>
      <c r="I10" s="40">
        <v>44182</v>
      </c>
      <c r="J10" s="115">
        <v>-0.47099999999999997</v>
      </c>
      <c r="K10" s="40">
        <v>44182</v>
      </c>
      <c r="L10" s="114">
        <v>0.15162999999999999</v>
      </c>
      <c r="M10" s="40">
        <v>44182</v>
      </c>
      <c r="N10" s="114">
        <v>0.23863000000000001</v>
      </c>
      <c r="O10" s="40">
        <v>44182</v>
      </c>
      <c r="P10" s="114">
        <v>0.26</v>
      </c>
      <c r="Q10" s="40">
        <v>44182</v>
      </c>
      <c r="R10" s="114">
        <v>0.33388000000000001</v>
      </c>
      <c r="S10" s="40">
        <v>44182</v>
      </c>
      <c r="T10" s="114">
        <v>8.5379999999999998E-2</v>
      </c>
      <c r="U10" s="40">
        <v>44182</v>
      </c>
      <c r="V10" s="114">
        <v>2.325E-2</v>
      </c>
      <c r="W10" s="40">
        <v>44182</v>
      </c>
      <c r="X10" s="114">
        <v>3.7249999999999998E-2</v>
      </c>
      <c r="Y10" s="40">
        <v>44182</v>
      </c>
      <c r="Z10" s="114">
        <v>3.4380000000000001E-2</v>
      </c>
      <c r="AA10" s="40">
        <v>44182</v>
      </c>
      <c r="AB10" s="114">
        <v>0.1115</v>
      </c>
      <c r="AC10" s="40">
        <v>44182</v>
      </c>
      <c r="AD10" s="114">
        <v>4.3499999999999997E-2</v>
      </c>
    </row>
    <row r="11" spans="1:30" x14ac:dyDescent="0.25">
      <c r="A11" s="40">
        <v>44182</v>
      </c>
      <c r="B11" s="114">
        <v>-0.58199999999999996</v>
      </c>
      <c r="C11" s="40">
        <v>44182</v>
      </c>
      <c r="D11" s="114">
        <v>-0.54100000000000004</v>
      </c>
      <c r="E11" s="40">
        <v>44182</v>
      </c>
      <c r="F11" s="114">
        <v>-0.51800000000000002</v>
      </c>
      <c r="G11" s="40">
        <v>44182</v>
      </c>
      <c r="H11" s="115">
        <v>-0.495</v>
      </c>
      <c r="I11" s="40">
        <v>44181</v>
      </c>
      <c r="J11" s="115">
        <v>-0.47199999999999998</v>
      </c>
      <c r="K11" s="40">
        <v>44181</v>
      </c>
      <c r="L11" s="114">
        <v>0.15787999999999999</v>
      </c>
      <c r="M11" s="40">
        <v>44181</v>
      </c>
      <c r="N11" s="114">
        <v>0.23638000000000001</v>
      </c>
      <c r="O11" s="40">
        <v>44181</v>
      </c>
      <c r="P11" s="114">
        <v>0.2555</v>
      </c>
      <c r="Q11" s="40">
        <v>44181</v>
      </c>
      <c r="R11" s="114">
        <v>0.33312999999999998</v>
      </c>
      <c r="S11" s="40">
        <v>44181</v>
      </c>
      <c r="T11" s="114">
        <v>8.1250000000000003E-2</v>
      </c>
      <c r="U11" s="40">
        <v>44181</v>
      </c>
      <c r="V11" s="114">
        <v>2.588E-2</v>
      </c>
      <c r="W11" s="40">
        <v>44181</v>
      </c>
      <c r="X11" s="114">
        <v>4.5999999999999999E-2</v>
      </c>
      <c r="Y11" s="40">
        <v>44181</v>
      </c>
      <c r="Z11" s="114">
        <v>4.2250000000000003E-2</v>
      </c>
      <c r="AA11" s="40">
        <v>44181</v>
      </c>
      <c r="AB11" s="114">
        <v>0.11463</v>
      </c>
      <c r="AC11" s="40">
        <v>44181</v>
      </c>
      <c r="AD11" s="114">
        <v>4.4999999999999998E-2</v>
      </c>
    </row>
    <row r="12" spans="1:30" x14ac:dyDescent="0.25">
      <c r="A12" s="40">
        <v>44181</v>
      </c>
      <c r="B12" s="114">
        <v>-0.57499999999999996</v>
      </c>
      <c r="C12" s="40">
        <v>44181</v>
      </c>
      <c r="D12" s="114">
        <v>-0.54</v>
      </c>
      <c r="E12" s="40">
        <v>44181</v>
      </c>
      <c r="F12" s="114">
        <v>-0.52500000000000002</v>
      </c>
      <c r="G12" s="40">
        <v>44181</v>
      </c>
      <c r="H12" s="115">
        <v>-0.499</v>
      </c>
      <c r="I12" s="40">
        <v>44180</v>
      </c>
      <c r="J12" s="115">
        <v>-0.46600000000000003</v>
      </c>
      <c r="K12" s="40">
        <v>44180</v>
      </c>
      <c r="L12" s="114">
        <v>0.1525</v>
      </c>
      <c r="M12" s="40">
        <v>44180</v>
      </c>
      <c r="N12" s="114">
        <v>0.22875000000000001</v>
      </c>
      <c r="O12" s="40">
        <v>44180</v>
      </c>
      <c r="P12" s="114">
        <v>0.25174999999999997</v>
      </c>
      <c r="Q12" s="40">
        <v>44180</v>
      </c>
      <c r="R12" s="114">
        <v>0.33124999999999999</v>
      </c>
      <c r="S12" s="40">
        <v>44180</v>
      </c>
      <c r="T12" s="114">
        <v>8.2000000000000003E-2</v>
      </c>
      <c r="U12" s="40">
        <v>44180</v>
      </c>
      <c r="V12" s="114">
        <v>2.588E-2</v>
      </c>
      <c r="W12" s="40">
        <v>44180</v>
      </c>
      <c r="X12" s="114">
        <v>4.2630000000000001E-2</v>
      </c>
      <c r="Y12" s="40">
        <v>44180</v>
      </c>
      <c r="Z12" s="114">
        <v>3.8379999999999997E-2</v>
      </c>
      <c r="AA12" s="40">
        <v>44180</v>
      </c>
      <c r="AB12" s="114">
        <v>0.10563</v>
      </c>
      <c r="AC12" s="40">
        <v>44180</v>
      </c>
      <c r="AD12" s="114">
        <v>4.5130000000000003E-2</v>
      </c>
    </row>
    <row r="13" spans="1:30" x14ac:dyDescent="0.25">
      <c r="A13" s="40">
        <v>44180</v>
      </c>
      <c r="B13" s="114">
        <v>-0.56999999999999995</v>
      </c>
      <c r="C13" s="40">
        <v>44180</v>
      </c>
      <c r="D13" s="114">
        <v>-0.54400000000000004</v>
      </c>
      <c r="E13" s="40">
        <v>44180</v>
      </c>
      <c r="F13" s="114">
        <v>-0.52</v>
      </c>
      <c r="G13" s="40">
        <v>44180</v>
      </c>
      <c r="H13" s="115">
        <v>-0.503</v>
      </c>
      <c r="I13" s="40">
        <v>44179</v>
      </c>
      <c r="J13" s="115">
        <v>-0.47299999999999998</v>
      </c>
      <c r="K13" s="40">
        <v>44179</v>
      </c>
      <c r="L13" s="114">
        <v>0.15312999999999999</v>
      </c>
      <c r="M13" s="40">
        <v>44179</v>
      </c>
      <c r="N13" s="114">
        <v>0.21925</v>
      </c>
      <c r="O13" s="40">
        <v>44179</v>
      </c>
      <c r="P13" s="114">
        <v>0.24712999999999999</v>
      </c>
      <c r="Q13" s="40">
        <v>44179</v>
      </c>
      <c r="R13" s="114">
        <v>0.33488000000000001</v>
      </c>
      <c r="S13" s="40">
        <v>44179</v>
      </c>
      <c r="T13" s="114">
        <v>8.2500000000000004E-2</v>
      </c>
      <c r="U13" s="40">
        <v>44179</v>
      </c>
      <c r="V13" s="114">
        <v>2.588E-2</v>
      </c>
      <c r="W13" s="40">
        <v>44179</v>
      </c>
      <c r="X13" s="114">
        <v>4.0629999999999999E-2</v>
      </c>
      <c r="Y13" s="40">
        <v>44179</v>
      </c>
      <c r="Z13" s="114">
        <v>3.5880000000000002E-2</v>
      </c>
      <c r="AA13" s="40">
        <v>44179</v>
      </c>
      <c r="AB13" s="114">
        <v>9.7000000000000003E-2</v>
      </c>
      <c r="AC13" s="40">
        <v>44179</v>
      </c>
      <c r="AD13" s="114">
        <v>4.5249999999999999E-2</v>
      </c>
    </row>
    <row r="14" spans="1:30" x14ac:dyDescent="0.25">
      <c r="A14" s="40">
        <v>44179</v>
      </c>
      <c r="B14" s="114">
        <v>-0.57299999999999995</v>
      </c>
      <c r="C14" s="40">
        <v>44179</v>
      </c>
      <c r="D14" s="114">
        <v>-0.54300000000000004</v>
      </c>
      <c r="E14" s="40">
        <v>44179</v>
      </c>
      <c r="F14" s="114">
        <v>-0.52200000000000002</v>
      </c>
      <c r="G14" s="40">
        <v>44179</v>
      </c>
      <c r="H14" s="115">
        <v>-0.505</v>
      </c>
      <c r="I14" s="40">
        <v>44176</v>
      </c>
      <c r="J14" s="115">
        <v>-0.47199999999999998</v>
      </c>
      <c r="K14" s="40">
        <v>44176</v>
      </c>
      <c r="L14" s="114">
        <v>0.15862999999999999</v>
      </c>
      <c r="M14" s="40">
        <v>44176</v>
      </c>
      <c r="N14" s="114">
        <v>0.2165</v>
      </c>
      <c r="O14" s="40">
        <v>44176</v>
      </c>
      <c r="P14" s="114">
        <v>0.24875</v>
      </c>
      <c r="Q14" s="40">
        <v>44176</v>
      </c>
      <c r="R14" s="114">
        <v>0.33588000000000001</v>
      </c>
      <c r="S14" s="40">
        <v>44176</v>
      </c>
      <c r="T14" s="114">
        <v>8.3250000000000005E-2</v>
      </c>
      <c r="U14" s="40">
        <v>44176</v>
      </c>
      <c r="V14" s="114">
        <v>2.1000000000000001E-2</v>
      </c>
      <c r="W14" s="40">
        <v>44176</v>
      </c>
      <c r="X14" s="114">
        <v>3.4880000000000001E-2</v>
      </c>
      <c r="Y14" s="40">
        <v>44176</v>
      </c>
      <c r="Z14" s="114">
        <v>2.4629999999999999E-2</v>
      </c>
      <c r="AA14" s="40">
        <v>44176</v>
      </c>
      <c r="AB14" s="114">
        <v>8.1750000000000003E-2</v>
      </c>
      <c r="AC14" s="40">
        <v>44176</v>
      </c>
      <c r="AD14" s="114">
        <v>4.4880000000000003E-2</v>
      </c>
    </row>
    <row r="15" spans="1:30" x14ac:dyDescent="0.25">
      <c r="A15" s="1">
        <v>44176</v>
      </c>
      <c r="B15" s="113">
        <v>-0.55400000000000005</v>
      </c>
      <c r="C15" s="1">
        <v>44176</v>
      </c>
      <c r="D15" s="113">
        <v>-0.54300000000000004</v>
      </c>
      <c r="E15" s="1">
        <v>44176</v>
      </c>
      <c r="F15" s="113">
        <v>-0.52</v>
      </c>
      <c r="G15" s="1">
        <v>44176</v>
      </c>
      <c r="H15" s="116">
        <v>-0.499</v>
      </c>
      <c r="I15" s="1">
        <v>44175</v>
      </c>
      <c r="J15" s="116">
        <v>-0.47099999999999997</v>
      </c>
      <c r="K15" s="1">
        <v>44175</v>
      </c>
      <c r="L15" s="117">
        <v>0.15387999999999999</v>
      </c>
      <c r="M15" s="1">
        <v>44175</v>
      </c>
      <c r="N15" s="117">
        <v>0.2195</v>
      </c>
      <c r="O15" s="1">
        <v>44175</v>
      </c>
      <c r="P15" s="117">
        <v>0.24475</v>
      </c>
      <c r="Q15" s="1">
        <v>44175</v>
      </c>
      <c r="R15" s="113">
        <v>0.33450000000000002</v>
      </c>
      <c r="S15" s="1">
        <v>44175</v>
      </c>
      <c r="T15" s="117">
        <v>8.2879999999999995E-2</v>
      </c>
      <c r="U15" s="1">
        <v>44175</v>
      </c>
      <c r="V15" s="117">
        <v>2.4629999999999999E-2</v>
      </c>
      <c r="W15" s="1">
        <v>44175</v>
      </c>
      <c r="X15" s="117">
        <v>3.8379999999999997E-2</v>
      </c>
      <c r="Y15" s="1">
        <v>44175</v>
      </c>
      <c r="Z15" s="117">
        <v>3.5880000000000002E-2</v>
      </c>
      <c r="AA15" s="1">
        <v>44175</v>
      </c>
      <c r="AB15" s="113">
        <v>0.10224999999999999</v>
      </c>
      <c r="AC15" s="1">
        <v>44175</v>
      </c>
      <c r="AD15" s="117">
        <v>4.4880000000000003E-2</v>
      </c>
    </row>
    <row r="16" spans="1:30" x14ac:dyDescent="0.25">
      <c r="A16" s="1">
        <v>44175</v>
      </c>
      <c r="B16" s="113">
        <v>-0.57299999999999995</v>
      </c>
      <c r="C16" s="1">
        <v>44175</v>
      </c>
      <c r="D16" s="113">
        <v>-0.54600000000000004</v>
      </c>
      <c r="E16" s="1">
        <v>44175</v>
      </c>
      <c r="F16" s="113">
        <v>-0.52300000000000002</v>
      </c>
      <c r="G16" s="1">
        <v>44175</v>
      </c>
      <c r="H16" s="116">
        <v>-0.504</v>
      </c>
      <c r="I16" s="1">
        <v>44174</v>
      </c>
      <c r="J16" s="116">
        <v>-0.47099999999999997</v>
      </c>
      <c r="K16" s="1">
        <v>44174</v>
      </c>
      <c r="L16" s="117">
        <v>0.14788000000000001</v>
      </c>
      <c r="M16" s="1">
        <v>44174</v>
      </c>
      <c r="N16" s="117">
        <v>0.22062999999999999</v>
      </c>
      <c r="O16" s="1">
        <v>44174</v>
      </c>
      <c r="P16" s="117">
        <v>0.25074999999999997</v>
      </c>
      <c r="Q16" s="1">
        <v>44174</v>
      </c>
      <c r="R16" s="113">
        <v>0.33588000000000001</v>
      </c>
      <c r="S16" s="1">
        <v>44174</v>
      </c>
      <c r="T16" s="117">
        <v>8.2629999999999995E-2</v>
      </c>
      <c r="U16" s="1">
        <v>44174</v>
      </c>
      <c r="V16" s="117">
        <v>2.4E-2</v>
      </c>
      <c r="W16" s="1">
        <v>44174</v>
      </c>
      <c r="X16" s="117">
        <v>3.6880000000000003E-2</v>
      </c>
      <c r="Y16" s="1">
        <v>44174</v>
      </c>
      <c r="Z16" s="117">
        <v>3.95E-2</v>
      </c>
      <c r="AA16" s="1">
        <v>44174</v>
      </c>
      <c r="AB16" s="113">
        <v>0.11225</v>
      </c>
      <c r="AC16" s="1">
        <v>44174</v>
      </c>
      <c r="AD16" s="117">
        <v>4.4249999999999998E-2</v>
      </c>
    </row>
    <row r="17" spans="1:30" x14ac:dyDescent="0.25">
      <c r="A17" s="1">
        <v>44174</v>
      </c>
      <c r="B17" s="113">
        <v>-0.55200000000000005</v>
      </c>
      <c r="C17" s="1">
        <v>44174</v>
      </c>
      <c r="D17" s="113">
        <v>-0.54500000000000004</v>
      </c>
      <c r="E17" s="1">
        <v>44174</v>
      </c>
      <c r="F17" s="113">
        <v>-0.52400000000000002</v>
      </c>
      <c r="G17" s="1">
        <v>44174</v>
      </c>
      <c r="H17" s="116">
        <v>-0.50700000000000001</v>
      </c>
      <c r="I17" s="1">
        <v>44173</v>
      </c>
      <c r="J17" s="116">
        <v>-0.47399999999999998</v>
      </c>
      <c r="K17" s="1">
        <v>44173</v>
      </c>
      <c r="L17" s="117">
        <v>0.14874999999999999</v>
      </c>
      <c r="M17" s="1">
        <v>44173</v>
      </c>
      <c r="N17" s="117">
        <v>0.23</v>
      </c>
      <c r="O17" s="1">
        <v>44173</v>
      </c>
      <c r="P17" s="117">
        <v>0.25337999999999999</v>
      </c>
      <c r="Q17" s="1">
        <v>44173</v>
      </c>
      <c r="R17" s="113">
        <v>0.33724999999999999</v>
      </c>
      <c r="S17" s="1">
        <v>44173</v>
      </c>
      <c r="T17" s="117">
        <v>8.2500000000000004E-2</v>
      </c>
      <c r="U17" s="1">
        <v>44173</v>
      </c>
      <c r="V17" s="117">
        <v>2.775E-2</v>
      </c>
      <c r="W17" s="1">
        <v>44173</v>
      </c>
      <c r="X17" s="117">
        <v>3.1130000000000001E-2</v>
      </c>
      <c r="Y17" s="1">
        <v>44173</v>
      </c>
      <c r="Z17" s="117">
        <v>4.3249999999999997E-2</v>
      </c>
      <c r="AA17" s="1">
        <v>44173</v>
      </c>
      <c r="AB17" s="113">
        <v>0.1095</v>
      </c>
      <c r="AC17" s="1">
        <v>44173</v>
      </c>
      <c r="AD17" s="117">
        <v>4.3999999999999997E-2</v>
      </c>
    </row>
    <row r="18" spans="1:30" x14ac:dyDescent="0.25">
      <c r="A18" s="1">
        <v>44173</v>
      </c>
      <c r="B18" s="113">
        <v>-0.54900000000000004</v>
      </c>
      <c r="C18" s="1">
        <v>44173</v>
      </c>
      <c r="D18" s="113">
        <v>-0.53600000000000003</v>
      </c>
      <c r="E18" s="1">
        <v>44173</v>
      </c>
      <c r="F18" s="113">
        <v>-0.51800000000000002</v>
      </c>
      <c r="G18" s="1">
        <v>44173</v>
      </c>
      <c r="H18" s="116">
        <v>-0.504</v>
      </c>
      <c r="I18" s="1">
        <v>44172</v>
      </c>
      <c r="J18" s="116">
        <v>-0.47</v>
      </c>
      <c r="K18" s="1">
        <v>44172</v>
      </c>
      <c r="L18" s="117">
        <v>0.14574999999999999</v>
      </c>
      <c r="M18" s="1">
        <v>44172</v>
      </c>
      <c r="N18" s="117">
        <v>0.23038</v>
      </c>
      <c r="O18" s="1">
        <v>44172</v>
      </c>
      <c r="P18" s="117">
        <v>0.25313000000000002</v>
      </c>
      <c r="Q18" s="1">
        <v>44172</v>
      </c>
      <c r="R18" s="113">
        <v>0.33825</v>
      </c>
      <c r="S18" s="1">
        <v>44172</v>
      </c>
      <c r="T18" s="117">
        <v>8.2879999999999995E-2</v>
      </c>
      <c r="U18" s="1">
        <v>44172</v>
      </c>
      <c r="V18" s="117">
        <v>3.1E-2</v>
      </c>
      <c r="W18" s="1">
        <v>44172</v>
      </c>
      <c r="X18" s="117">
        <v>3.2379999999999999E-2</v>
      </c>
      <c r="Y18" s="1">
        <v>44172</v>
      </c>
      <c r="Z18" s="117">
        <v>4.4249999999999998E-2</v>
      </c>
      <c r="AA18" s="1">
        <v>44172</v>
      </c>
      <c r="AB18" s="113">
        <v>0.11337999999999999</v>
      </c>
      <c r="AC18" s="1">
        <v>44172</v>
      </c>
      <c r="AD18" s="117">
        <v>3.9E-2</v>
      </c>
    </row>
    <row r="19" spans="1:30" x14ac:dyDescent="0.25">
      <c r="A19" s="1">
        <v>44172</v>
      </c>
      <c r="B19" s="113">
        <v>-0.55000000000000004</v>
      </c>
      <c r="C19" s="1">
        <v>44172</v>
      </c>
      <c r="D19" s="113">
        <v>-0.53400000000000003</v>
      </c>
      <c r="E19" s="1">
        <v>44172</v>
      </c>
      <c r="F19" s="113">
        <v>-0.51300000000000001</v>
      </c>
      <c r="G19" s="1">
        <v>44172</v>
      </c>
      <c r="H19" s="116">
        <v>-0.499</v>
      </c>
      <c r="I19" s="1">
        <v>44169</v>
      </c>
      <c r="J19" s="116">
        <v>-0.47</v>
      </c>
      <c r="K19" s="1">
        <v>44169</v>
      </c>
      <c r="L19" s="117">
        <v>0.15175</v>
      </c>
      <c r="M19" s="1">
        <v>44169</v>
      </c>
      <c r="N19" s="117">
        <v>0.22588</v>
      </c>
      <c r="O19" s="1">
        <v>44169</v>
      </c>
      <c r="P19" s="117">
        <v>0.25574999999999998</v>
      </c>
      <c r="Q19" s="1">
        <v>44169</v>
      </c>
      <c r="R19" s="113">
        <v>0.33674999999999999</v>
      </c>
      <c r="S19" s="1">
        <v>44169</v>
      </c>
      <c r="T19" s="117">
        <v>8.3250000000000005E-2</v>
      </c>
      <c r="U19" s="1">
        <v>44169</v>
      </c>
      <c r="V19" s="117">
        <v>3.4250000000000003E-2</v>
      </c>
      <c r="W19" s="1">
        <v>44169</v>
      </c>
      <c r="X19" s="117">
        <v>3.5249999999999997E-2</v>
      </c>
      <c r="Y19" s="1">
        <v>44169</v>
      </c>
      <c r="Z19" s="117">
        <v>5.2130000000000003E-2</v>
      </c>
      <c r="AA19" s="1">
        <v>44169</v>
      </c>
      <c r="AB19" s="113">
        <v>0.12637999999999999</v>
      </c>
      <c r="AC19" s="1">
        <v>44169</v>
      </c>
      <c r="AD19" s="117">
        <v>4.4749999999999998E-2</v>
      </c>
    </row>
    <row r="20" spans="1:30" x14ac:dyDescent="0.25">
      <c r="A20" s="1">
        <v>44169</v>
      </c>
      <c r="B20" s="113">
        <v>-0.54500000000000004</v>
      </c>
      <c r="C20" s="1">
        <v>44169</v>
      </c>
      <c r="D20" s="113">
        <v>-0.53200000000000003</v>
      </c>
      <c r="E20" s="1">
        <v>44169</v>
      </c>
      <c r="F20" s="113">
        <v>-0.51200000000000001</v>
      </c>
      <c r="G20" s="1">
        <v>44169</v>
      </c>
      <c r="H20" s="116">
        <v>-0.49</v>
      </c>
      <c r="I20" s="1">
        <v>44168</v>
      </c>
      <c r="J20" s="116">
        <v>-0.47099999999999997</v>
      </c>
      <c r="K20" s="1">
        <v>44168</v>
      </c>
      <c r="L20" s="117">
        <v>0.15275</v>
      </c>
      <c r="M20" s="1">
        <v>44168</v>
      </c>
      <c r="N20" s="117">
        <v>0.22538</v>
      </c>
      <c r="O20" s="1">
        <v>44168</v>
      </c>
      <c r="P20" s="117">
        <v>0.25738</v>
      </c>
      <c r="Q20" s="1">
        <v>44168</v>
      </c>
      <c r="R20" s="113">
        <v>0.33638000000000001</v>
      </c>
      <c r="S20" s="1">
        <v>44168</v>
      </c>
      <c r="T20" s="117">
        <v>8.2750000000000004E-2</v>
      </c>
      <c r="U20" s="1">
        <v>44168</v>
      </c>
      <c r="V20" s="117">
        <v>3.4380000000000001E-2</v>
      </c>
      <c r="W20" s="1">
        <v>44168</v>
      </c>
      <c r="X20" s="117">
        <v>3.7749999999999999E-2</v>
      </c>
      <c r="Y20" s="1">
        <v>44168</v>
      </c>
      <c r="Z20" s="117">
        <v>5.8630000000000002E-2</v>
      </c>
      <c r="AA20" s="1">
        <v>44168</v>
      </c>
      <c r="AB20" s="113">
        <v>0.12988</v>
      </c>
      <c r="AC20" s="1">
        <v>44168</v>
      </c>
      <c r="AD20" s="117">
        <v>4.4380000000000003E-2</v>
      </c>
    </row>
    <row r="21" spans="1:30" x14ac:dyDescent="0.25">
      <c r="A21" s="1">
        <v>44168</v>
      </c>
      <c r="B21" s="113">
        <v>-0.53900000000000003</v>
      </c>
      <c r="C21" s="1">
        <v>44168</v>
      </c>
      <c r="D21" s="113">
        <v>-0.52700000000000002</v>
      </c>
      <c r="E21" s="1">
        <v>44168</v>
      </c>
      <c r="F21" s="113">
        <v>-0.51</v>
      </c>
      <c r="G21" s="1">
        <v>44168</v>
      </c>
      <c r="H21" s="116">
        <v>-0.48799999999999999</v>
      </c>
      <c r="I21" s="1">
        <v>44167</v>
      </c>
      <c r="J21" s="116">
        <v>-0.47099999999999997</v>
      </c>
      <c r="K21" s="1">
        <v>44167</v>
      </c>
      <c r="L21" s="117">
        <v>0.15212999999999999</v>
      </c>
      <c r="M21" s="1">
        <v>44167</v>
      </c>
      <c r="N21" s="117">
        <v>0.23050000000000001</v>
      </c>
      <c r="O21" s="1">
        <v>44167</v>
      </c>
      <c r="P21" s="117">
        <v>0.25824999999999998</v>
      </c>
      <c r="Q21" s="1">
        <v>44167</v>
      </c>
      <c r="R21" s="113">
        <v>0.33438000000000001</v>
      </c>
      <c r="S21" s="1">
        <v>44167</v>
      </c>
      <c r="T21" s="117">
        <v>8.1500000000000003E-2</v>
      </c>
      <c r="U21" s="1">
        <v>44167</v>
      </c>
      <c r="V21" s="117">
        <v>3.5630000000000002E-2</v>
      </c>
      <c r="W21" s="1">
        <v>44167</v>
      </c>
      <c r="X21" s="117">
        <v>4.113E-2</v>
      </c>
      <c r="Y21" s="1">
        <v>44167</v>
      </c>
      <c r="Z21" s="117">
        <v>5.9499999999999997E-2</v>
      </c>
      <c r="AA21" s="1">
        <v>44167</v>
      </c>
      <c r="AB21" s="113">
        <v>0.13213</v>
      </c>
      <c r="AC21" s="1">
        <v>44167</v>
      </c>
      <c r="AD21" s="117">
        <v>4.2380000000000001E-2</v>
      </c>
    </row>
    <row r="22" spans="1:30" x14ac:dyDescent="0.25">
      <c r="A22" s="1">
        <v>44167</v>
      </c>
      <c r="B22" s="113">
        <v>-0.54800000000000004</v>
      </c>
      <c r="C22" s="1">
        <v>44167</v>
      </c>
      <c r="D22" s="113">
        <v>-0.52400000000000002</v>
      </c>
      <c r="E22" s="1">
        <v>44167</v>
      </c>
      <c r="F22" s="113">
        <v>-0.50800000000000001</v>
      </c>
      <c r="G22" s="1">
        <v>44167</v>
      </c>
      <c r="H22" s="116">
        <v>-0.48599999999999999</v>
      </c>
      <c r="I22" s="1">
        <v>44166</v>
      </c>
      <c r="J22" s="116">
        <v>-0.47199999999999998</v>
      </c>
      <c r="K22" s="1">
        <v>44166</v>
      </c>
      <c r="L22" s="117">
        <v>0.14763000000000001</v>
      </c>
      <c r="M22" s="1">
        <v>44166</v>
      </c>
      <c r="N22" s="117">
        <v>0.23200000000000001</v>
      </c>
      <c r="O22" s="1">
        <v>44166</v>
      </c>
      <c r="P22" s="117">
        <v>0.25874999999999998</v>
      </c>
      <c r="Q22" s="1">
        <v>44166</v>
      </c>
      <c r="R22" s="113">
        <v>0.33312999999999998</v>
      </c>
      <c r="S22" s="1">
        <v>44166</v>
      </c>
      <c r="T22" s="117">
        <v>8.0500000000000002E-2</v>
      </c>
      <c r="U22" s="1">
        <v>44166</v>
      </c>
      <c r="V22" s="117">
        <v>3.7379999999999997E-2</v>
      </c>
      <c r="W22" s="1">
        <v>44166</v>
      </c>
      <c r="X22" s="117">
        <v>4.1750000000000002E-2</v>
      </c>
      <c r="Y22" s="1">
        <v>44166</v>
      </c>
      <c r="Z22" s="117">
        <v>6.0999999999999999E-2</v>
      </c>
      <c r="AA22" s="1">
        <v>44166</v>
      </c>
      <c r="AB22" s="113">
        <v>0.13350000000000001</v>
      </c>
      <c r="AC22" s="1">
        <v>44166</v>
      </c>
      <c r="AD22" s="117">
        <v>4.6379999999999998E-2</v>
      </c>
    </row>
    <row r="23" spans="1:30" x14ac:dyDescent="0.25">
      <c r="A23" s="1">
        <v>44166</v>
      </c>
      <c r="B23">
        <v>-0.54800000000000004</v>
      </c>
      <c r="C23" s="1">
        <v>44166</v>
      </c>
      <c r="D23">
        <v>-0.52600000000000002</v>
      </c>
      <c r="E23" s="1">
        <v>44166</v>
      </c>
      <c r="F23">
        <v>-0.50800000000000001</v>
      </c>
      <c r="G23" s="1">
        <v>44166</v>
      </c>
      <c r="H23">
        <v>-0.48699999999999999</v>
      </c>
      <c r="I23" s="1">
        <v>44165</v>
      </c>
      <c r="J23">
        <v>-0.47499999999999998</v>
      </c>
      <c r="K23" s="1">
        <v>44165</v>
      </c>
      <c r="L23">
        <v>0.15337999999999999</v>
      </c>
      <c r="M23" s="1">
        <v>44165</v>
      </c>
      <c r="N23">
        <v>0.22763</v>
      </c>
      <c r="O23" s="1">
        <v>44165</v>
      </c>
      <c r="P23">
        <v>0.255</v>
      </c>
      <c r="Q23" s="1">
        <v>44165</v>
      </c>
      <c r="R23">
        <v>0.33024999999999999</v>
      </c>
      <c r="S23" s="1">
        <v>44165</v>
      </c>
      <c r="T23">
        <v>8.5000000000000006E-2</v>
      </c>
      <c r="U23" s="1">
        <v>44165</v>
      </c>
      <c r="V23" s="117">
        <v>3.8879999999999998E-2</v>
      </c>
      <c r="W23" s="1">
        <v>44165</v>
      </c>
      <c r="X23" s="117">
        <v>4.4630000000000003E-2</v>
      </c>
      <c r="Y23" s="1">
        <v>44165</v>
      </c>
      <c r="Z23" s="117">
        <v>6.4380000000000007E-2</v>
      </c>
      <c r="AA23" s="1">
        <v>44165</v>
      </c>
      <c r="AB23" s="113">
        <v>0.12938</v>
      </c>
      <c r="AC23" s="1">
        <v>44165</v>
      </c>
      <c r="AD23" s="117">
        <v>4.6629999999999998E-2</v>
      </c>
    </row>
    <row r="24" spans="1:30" x14ac:dyDescent="0.25">
      <c r="A24" s="1">
        <v>44165</v>
      </c>
      <c r="B24">
        <v>-0.55100000000000005</v>
      </c>
      <c r="C24" s="1">
        <v>44165</v>
      </c>
      <c r="D24">
        <v>-0.52600000000000002</v>
      </c>
      <c r="E24" s="1">
        <v>44165</v>
      </c>
      <c r="F24">
        <v>-0.50800000000000001</v>
      </c>
      <c r="G24" s="1">
        <v>44165</v>
      </c>
      <c r="H24">
        <v>-0.48699999999999999</v>
      </c>
      <c r="I24" s="1">
        <v>44162</v>
      </c>
      <c r="J24">
        <v>-0.47199999999999998</v>
      </c>
      <c r="K24" s="1">
        <v>44162</v>
      </c>
      <c r="L24">
        <v>0.15475</v>
      </c>
      <c r="M24" s="1">
        <v>44162</v>
      </c>
      <c r="N24">
        <v>0.22538</v>
      </c>
      <c r="O24" s="1">
        <v>44162</v>
      </c>
      <c r="P24">
        <v>0.25738</v>
      </c>
      <c r="Q24" s="1">
        <v>44162</v>
      </c>
      <c r="R24">
        <v>0.33038000000000001</v>
      </c>
      <c r="S24" s="1">
        <v>44162</v>
      </c>
      <c r="T24">
        <v>8.0250000000000002E-2</v>
      </c>
      <c r="U24" s="1">
        <v>44162</v>
      </c>
      <c r="V24">
        <v>4.1000000000000002E-2</v>
      </c>
      <c r="W24" s="1">
        <v>44162</v>
      </c>
      <c r="X24">
        <v>4.1500000000000002E-2</v>
      </c>
      <c r="Y24" s="1">
        <v>44162</v>
      </c>
      <c r="Z24">
        <v>6.2880000000000005E-2</v>
      </c>
      <c r="AA24" s="1">
        <v>44162</v>
      </c>
      <c r="AB24">
        <v>0.13313</v>
      </c>
      <c r="AC24" s="1">
        <v>44162</v>
      </c>
      <c r="AD24">
        <v>4.4499999999999998E-2</v>
      </c>
    </row>
    <row r="25" spans="1:30" x14ac:dyDescent="0.25">
      <c r="A25" s="1">
        <v>44162</v>
      </c>
      <c r="B25">
        <v>-0.54600000000000004</v>
      </c>
      <c r="C25" s="1">
        <v>44162</v>
      </c>
      <c r="D25">
        <v>-0.52800000000000002</v>
      </c>
      <c r="E25" s="1">
        <v>44162</v>
      </c>
      <c r="F25">
        <v>-0.50700000000000001</v>
      </c>
      <c r="G25" s="1">
        <v>44162</v>
      </c>
      <c r="H25">
        <v>-0.48699999999999999</v>
      </c>
      <c r="I25" s="1">
        <v>44161</v>
      </c>
      <c r="J25">
        <v>-0.47099999999999997</v>
      </c>
      <c r="K25" s="1">
        <v>44161</v>
      </c>
      <c r="L25">
        <v>0.14674999999999999</v>
      </c>
      <c r="M25" s="1">
        <v>44161</v>
      </c>
      <c r="N25">
        <v>0.22438</v>
      </c>
      <c r="O25" s="1">
        <v>44161</v>
      </c>
      <c r="P25">
        <v>0.255</v>
      </c>
      <c r="Q25" s="1">
        <v>44161</v>
      </c>
      <c r="R25">
        <v>0.33300000000000002</v>
      </c>
      <c r="S25" s="1">
        <v>44160</v>
      </c>
      <c r="T25">
        <v>0.08</v>
      </c>
      <c r="U25" s="1">
        <v>44161</v>
      </c>
      <c r="V25">
        <v>4.2750000000000003E-2</v>
      </c>
      <c r="W25" s="1">
        <v>44161</v>
      </c>
      <c r="X25">
        <v>4.1880000000000001E-2</v>
      </c>
      <c r="Y25" s="1">
        <v>44161</v>
      </c>
      <c r="Z25">
        <v>6.225E-2</v>
      </c>
      <c r="AA25" s="1">
        <v>44161</v>
      </c>
      <c r="AB25">
        <v>0.13175000000000001</v>
      </c>
      <c r="AC25" s="1">
        <v>44161</v>
      </c>
      <c r="AD25">
        <v>4.5249999999999999E-2</v>
      </c>
    </row>
    <row r="26" spans="1:30" x14ac:dyDescent="0.25">
      <c r="A26" s="1">
        <v>44161</v>
      </c>
      <c r="B26">
        <v>-0.53900000000000003</v>
      </c>
      <c r="C26" s="1">
        <v>44161</v>
      </c>
      <c r="D26">
        <v>-0.52800000000000002</v>
      </c>
      <c r="E26" s="1">
        <v>44161</v>
      </c>
      <c r="F26">
        <v>-0.50600000000000001</v>
      </c>
      <c r="G26" s="1">
        <v>44161</v>
      </c>
      <c r="H26">
        <v>-0.48299999999999998</v>
      </c>
      <c r="I26" s="1">
        <v>44160</v>
      </c>
      <c r="J26">
        <v>-0.46899999999999997</v>
      </c>
      <c r="K26" s="1">
        <v>44160</v>
      </c>
      <c r="L26">
        <v>0.14549999999999999</v>
      </c>
      <c r="M26" s="1">
        <v>44160</v>
      </c>
      <c r="N26">
        <v>0.23300000000000001</v>
      </c>
      <c r="O26" s="1">
        <v>44160</v>
      </c>
      <c r="P26">
        <v>0.26</v>
      </c>
      <c r="Q26" s="1">
        <v>44160</v>
      </c>
      <c r="R26">
        <v>0.33738000000000001</v>
      </c>
      <c r="S26" s="1">
        <v>44159</v>
      </c>
      <c r="T26">
        <v>8.0130000000000007E-2</v>
      </c>
      <c r="U26" s="1">
        <v>44160</v>
      </c>
      <c r="V26">
        <v>3.9379999999999998E-2</v>
      </c>
      <c r="W26" s="1">
        <v>44160</v>
      </c>
      <c r="X26">
        <v>4.3999999999999997E-2</v>
      </c>
      <c r="Y26" s="1">
        <v>44160</v>
      </c>
      <c r="Z26">
        <v>6.3250000000000001E-2</v>
      </c>
      <c r="AA26" s="1">
        <v>44160</v>
      </c>
      <c r="AB26">
        <v>0.13575000000000001</v>
      </c>
      <c r="AC26" s="1">
        <v>44160</v>
      </c>
      <c r="AD26">
        <v>4.5629999999999997E-2</v>
      </c>
    </row>
    <row r="27" spans="1:30" x14ac:dyDescent="0.25">
      <c r="A27" s="1">
        <v>44160</v>
      </c>
      <c r="B27">
        <v>-0.53300000000000003</v>
      </c>
      <c r="C27" s="1">
        <v>44160</v>
      </c>
      <c r="D27">
        <v>-0.52600000000000002</v>
      </c>
      <c r="E27" s="1">
        <v>44160</v>
      </c>
      <c r="F27">
        <v>-0.50800000000000001</v>
      </c>
      <c r="G27" s="1">
        <v>44160</v>
      </c>
      <c r="H27">
        <v>-0.48199999999999998</v>
      </c>
      <c r="I27" s="1">
        <v>44159</v>
      </c>
      <c r="J27">
        <v>-0.47099999999999997</v>
      </c>
      <c r="K27" s="1">
        <v>44159</v>
      </c>
      <c r="L27">
        <v>0.14299999999999999</v>
      </c>
      <c r="M27" s="1">
        <v>44159</v>
      </c>
      <c r="N27">
        <v>0.23225000000000001</v>
      </c>
      <c r="O27" s="1">
        <v>44159</v>
      </c>
      <c r="P27">
        <v>0.2545</v>
      </c>
      <c r="Q27" s="1">
        <v>44159</v>
      </c>
      <c r="R27">
        <v>0.33562999999999998</v>
      </c>
      <c r="S27" s="1">
        <v>44158</v>
      </c>
      <c r="T27">
        <v>8.2000000000000003E-2</v>
      </c>
      <c r="U27" s="1">
        <v>44159</v>
      </c>
      <c r="V27">
        <v>3.9129999999999998E-2</v>
      </c>
      <c r="W27" s="1">
        <v>44159</v>
      </c>
      <c r="X27">
        <v>4.3999999999999997E-2</v>
      </c>
      <c r="Y27" s="1">
        <v>44159</v>
      </c>
      <c r="Z27">
        <v>6.275E-2</v>
      </c>
      <c r="AA27" s="1">
        <v>44159</v>
      </c>
      <c r="AB27">
        <v>0.13</v>
      </c>
      <c r="AC27" s="1">
        <v>44159</v>
      </c>
      <c r="AD27">
        <v>4.5499999999999999E-2</v>
      </c>
    </row>
    <row r="28" spans="1:30" x14ac:dyDescent="0.25">
      <c r="A28" s="1">
        <v>44159</v>
      </c>
      <c r="B28">
        <v>-0.53700000000000003</v>
      </c>
      <c r="C28" s="1">
        <v>44159</v>
      </c>
      <c r="D28">
        <v>-0.52300000000000002</v>
      </c>
      <c r="E28" s="1">
        <v>44159</v>
      </c>
      <c r="F28">
        <v>-0.51</v>
      </c>
      <c r="G28" s="1">
        <v>44159</v>
      </c>
      <c r="H28">
        <v>-0.48199999999999998</v>
      </c>
      <c r="I28" s="1">
        <v>44158</v>
      </c>
      <c r="J28">
        <v>-0.47199999999999998</v>
      </c>
      <c r="K28" s="1">
        <v>44158</v>
      </c>
      <c r="L28">
        <v>0.15013000000000001</v>
      </c>
      <c r="M28" s="1">
        <v>44158</v>
      </c>
      <c r="N28">
        <v>0.20649999999999999</v>
      </c>
      <c r="O28" s="1">
        <v>44158</v>
      </c>
      <c r="P28">
        <v>0.25374999999999998</v>
      </c>
      <c r="Q28" s="1">
        <v>44158</v>
      </c>
      <c r="R28">
        <v>0.33562999999999998</v>
      </c>
      <c r="S28" s="1">
        <v>44155</v>
      </c>
      <c r="T28">
        <v>8.2629999999999995E-2</v>
      </c>
      <c r="U28" s="1">
        <v>44158</v>
      </c>
      <c r="V28">
        <v>3.7999999999999999E-2</v>
      </c>
      <c r="W28" s="1">
        <v>44158</v>
      </c>
      <c r="X28">
        <v>4.5879999999999997E-2</v>
      </c>
      <c r="Y28" s="1">
        <v>44158</v>
      </c>
      <c r="Z28">
        <v>6.3880000000000006E-2</v>
      </c>
      <c r="AA28" s="1">
        <v>44158</v>
      </c>
      <c r="AB28">
        <v>0.13488</v>
      </c>
      <c r="AC28" s="1">
        <v>44158</v>
      </c>
      <c r="AD28">
        <v>4.6379999999999998E-2</v>
      </c>
    </row>
    <row r="29" spans="1:30" x14ac:dyDescent="0.25">
      <c r="A29" s="1">
        <v>44158</v>
      </c>
      <c r="B29">
        <v>-0.54200000000000004</v>
      </c>
      <c r="C29" s="1">
        <v>44158</v>
      </c>
      <c r="D29">
        <v>-0.52300000000000002</v>
      </c>
      <c r="E29" s="1">
        <v>44158</v>
      </c>
      <c r="F29">
        <v>-0.50900000000000001</v>
      </c>
      <c r="G29" s="1">
        <v>44158</v>
      </c>
      <c r="H29">
        <v>-0.48399999999999999</v>
      </c>
      <c r="I29" s="1">
        <v>44155</v>
      </c>
      <c r="J29">
        <v>-0.47199999999999998</v>
      </c>
      <c r="K29" s="1">
        <v>44155</v>
      </c>
      <c r="L29">
        <v>0.15013000000000001</v>
      </c>
      <c r="M29" s="1">
        <v>44155</v>
      </c>
      <c r="N29">
        <v>0.20488000000000001</v>
      </c>
      <c r="O29" s="1">
        <v>44155</v>
      </c>
      <c r="P29">
        <v>0.24875</v>
      </c>
      <c r="Q29" s="1">
        <v>44155</v>
      </c>
      <c r="R29">
        <v>0.33650000000000002</v>
      </c>
      <c r="S29" s="1">
        <v>44154</v>
      </c>
      <c r="T29">
        <v>8.2379999999999995E-2</v>
      </c>
      <c r="U29" s="1">
        <v>44155</v>
      </c>
      <c r="V29">
        <v>3.9629999999999999E-2</v>
      </c>
      <c r="W29" s="1">
        <v>44155</v>
      </c>
      <c r="X29">
        <v>5.0999999999999997E-2</v>
      </c>
      <c r="Y29" s="1">
        <v>44155</v>
      </c>
      <c r="Z29">
        <v>6.1129999999999997E-2</v>
      </c>
      <c r="AA29" s="1">
        <v>44155</v>
      </c>
      <c r="AB29">
        <v>0.13450000000000001</v>
      </c>
      <c r="AC29" s="1">
        <v>44155</v>
      </c>
      <c r="AD29">
        <v>4.6379999999999998E-2</v>
      </c>
    </row>
    <row r="30" spans="1:30" x14ac:dyDescent="0.25">
      <c r="A30" s="1">
        <v>44155</v>
      </c>
      <c r="B30">
        <v>-0.54300000000000004</v>
      </c>
      <c r="C30" s="1">
        <v>44155</v>
      </c>
      <c r="D30">
        <v>-0.52800000000000002</v>
      </c>
      <c r="E30" s="1">
        <v>44155</v>
      </c>
      <c r="F30">
        <v>-0.50900000000000001</v>
      </c>
      <c r="G30" s="1">
        <v>44155</v>
      </c>
      <c r="H30">
        <v>-0.48299999999999998</v>
      </c>
      <c r="I30" s="1">
        <v>44154</v>
      </c>
      <c r="J30">
        <v>-0.47199999999999998</v>
      </c>
      <c r="K30" s="1">
        <v>44154</v>
      </c>
      <c r="L30">
        <v>0.14549999999999999</v>
      </c>
      <c r="M30" s="1">
        <v>44154</v>
      </c>
      <c r="N30">
        <v>0.21263000000000001</v>
      </c>
      <c r="O30" s="1">
        <v>44154</v>
      </c>
      <c r="P30">
        <v>0.2555</v>
      </c>
      <c r="Q30" s="1">
        <v>44154</v>
      </c>
      <c r="R30">
        <v>0.33862999999999999</v>
      </c>
      <c r="S30" s="1">
        <v>44153</v>
      </c>
      <c r="T30">
        <v>8.2250000000000004E-2</v>
      </c>
      <c r="U30" s="1">
        <v>44154</v>
      </c>
      <c r="V30">
        <v>4.0250000000000001E-2</v>
      </c>
      <c r="W30" s="1">
        <v>44154</v>
      </c>
      <c r="X30">
        <v>4.7129999999999998E-2</v>
      </c>
      <c r="Y30" s="1">
        <v>44154</v>
      </c>
      <c r="Z30">
        <v>6.1499999999999999E-2</v>
      </c>
      <c r="AA30" s="1">
        <v>44154</v>
      </c>
      <c r="AB30">
        <v>0.13550000000000001</v>
      </c>
      <c r="AC30" s="1">
        <v>44154</v>
      </c>
      <c r="AD30">
        <v>4.6379999999999998E-2</v>
      </c>
    </row>
    <row r="31" spans="1:30" x14ac:dyDescent="0.25">
      <c r="A31" s="1">
        <v>44154</v>
      </c>
      <c r="B31">
        <v>-0.55600000000000005</v>
      </c>
      <c r="C31" s="1">
        <v>44154</v>
      </c>
      <c r="D31">
        <v>-0.52700000000000002</v>
      </c>
      <c r="E31" s="1">
        <v>44154</v>
      </c>
      <c r="F31">
        <v>-0.51200000000000001</v>
      </c>
      <c r="G31" s="1">
        <v>44154</v>
      </c>
      <c r="H31">
        <v>-0.48299999999999998</v>
      </c>
      <c r="I31" s="1">
        <v>44153</v>
      </c>
      <c r="J31">
        <v>-0.47199999999999998</v>
      </c>
      <c r="K31" s="1">
        <v>44153</v>
      </c>
      <c r="L31">
        <v>0.14649999999999999</v>
      </c>
      <c r="M31" s="1">
        <v>44153</v>
      </c>
      <c r="N31">
        <v>0.22375</v>
      </c>
      <c r="O31" s="1">
        <v>44153</v>
      </c>
      <c r="P31">
        <v>0.25688</v>
      </c>
      <c r="Q31" s="1">
        <v>44153</v>
      </c>
      <c r="R31">
        <v>0.33875</v>
      </c>
      <c r="S31" s="1">
        <v>44152</v>
      </c>
      <c r="T31">
        <v>8.2129999999999995E-2</v>
      </c>
      <c r="U31" s="1">
        <v>44153</v>
      </c>
      <c r="V31">
        <v>4.3999999999999997E-2</v>
      </c>
      <c r="W31" s="1">
        <v>44153</v>
      </c>
      <c r="X31">
        <v>4.7879999999999999E-2</v>
      </c>
      <c r="Y31" s="1">
        <v>44153</v>
      </c>
      <c r="Z31">
        <v>6.0499999999999998E-2</v>
      </c>
      <c r="AA31" s="1">
        <v>44153</v>
      </c>
      <c r="AB31">
        <v>0.13188</v>
      </c>
      <c r="AC31" s="1">
        <v>44153</v>
      </c>
      <c r="AD31">
        <v>4.6249999999999999E-2</v>
      </c>
    </row>
    <row r="32" spans="1:30" x14ac:dyDescent="0.25">
      <c r="A32" s="1">
        <v>44153</v>
      </c>
      <c r="B32">
        <v>-0.54600000000000004</v>
      </c>
      <c r="C32" s="1">
        <v>44153</v>
      </c>
      <c r="D32">
        <v>-0.52700000000000002</v>
      </c>
      <c r="E32" s="1">
        <v>44153</v>
      </c>
      <c r="F32">
        <v>-0.51300000000000001</v>
      </c>
      <c r="G32" s="1">
        <v>44153</v>
      </c>
      <c r="H32">
        <v>-0.48299999999999998</v>
      </c>
      <c r="I32" s="1">
        <v>44152</v>
      </c>
      <c r="J32">
        <v>-0.47199999999999998</v>
      </c>
      <c r="K32" s="1">
        <v>44152</v>
      </c>
      <c r="L32">
        <v>0.14949999999999999</v>
      </c>
      <c r="M32" s="1">
        <v>44152</v>
      </c>
      <c r="N32">
        <v>0.23100000000000001</v>
      </c>
      <c r="O32" s="1">
        <v>44152</v>
      </c>
      <c r="P32">
        <v>0.25800000000000001</v>
      </c>
      <c r="Q32" s="1">
        <v>44152</v>
      </c>
      <c r="R32">
        <v>0.33875</v>
      </c>
      <c r="S32" s="1">
        <v>44151</v>
      </c>
      <c r="T32">
        <v>8.3629999999999996E-2</v>
      </c>
      <c r="U32" s="1">
        <v>44152</v>
      </c>
      <c r="V32">
        <v>4.5749999999999999E-2</v>
      </c>
      <c r="W32" s="1">
        <v>44152</v>
      </c>
      <c r="X32">
        <v>4.7629999999999999E-2</v>
      </c>
      <c r="Y32" s="1">
        <v>44152</v>
      </c>
      <c r="Z32">
        <v>6.7379999999999995E-2</v>
      </c>
      <c r="AA32" s="1">
        <v>44152</v>
      </c>
      <c r="AB32">
        <v>0.13313</v>
      </c>
      <c r="AC32" s="1">
        <v>44152</v>
      </c>
      <c r="AD32">
        <v>4.6879999999999998E-2</v>
      </c>
    </row>
    <row r="33" spans="1:30" x14ac:dyDescent="0.25">
      <c r="A33" s="1">
        <v>44152</v>
      </c>
      <c r="B33">
        <v>-0.55200000000000005</v>
      </c>
      <c r="C33" s="1">
        <v>44152</v>
      </c>
      <c r="D33">
        <v>-0.52200000000000002</v>
      </c>
      <c r="E33" s="1">
        <v>44152</v>
      </c>
      <c r="F33">
        <v>-0.50800000000000001</v>
      </c>
      <c r="G33" s="1">
        <v>44152</v>
      </c>
      <c r="H33">
        <v>-0.47399999999999998</v>
      </c>
      <c r="I33" s="1">
        <v>44151</v>
      </c>
      <c r="J33">
        <v>-0.47299999999999998</v>
      </c>
      <c r="K33" s="1">
        <v>44151</v>
      </c>
      <c r="L33">
        <v>0.14349999999999999</v>
      </c>
      <c r="M33" s="1">
        <v>44151</v>
      </c>
      <c r="N33">
        <v>0.22037999999999999</v>
      </c>
      <c r="O33" s="1">
        <v>44151</v>
      </c>
      <c r="P33">
        <v>0.249</v>
      </c>
      <c r="Q33" s="1">
        <v>44151</v>
      </c>
      <c r="R33">
        <v>0.33962999999999999</v>
      </c>
      <c r="S33" s="1">
        <v>44148</v>
      </c>
      <c r="T33">
        <v>8.3250000000000005E-2</v>
      </c>
      <c r="U33" s="1">
        <v>44151</v>
      </c>
      <c r="V33">
        <v>4.1880000000000001E-2</v>
      </c>
      <c r="W33" s="1">
        <v>44151</v>
      </c>
      <c r="X33">
        <v>4.7750000000000001E-2</v>
      </c>
      <c r="Y33" s="1">
        <v>44151</v>
      </c>
      <c r="Z33">
        <v>6.7629999999999996E-2</v>
      </c>
      <c r="AA33" s="1">
        <v>44151</v>
      </c>
      <c r="AB33">
        <v>0.13263</v>
      </c>
      <c r="AC33" s="1">
        <v>44151</v>
      </c>
      <c r="AD33">
        <v>4.5629999999999997E-2</v>
      </c>
    </row>
    <row r="34" spans="1:30" x14ac:dyDescent="0.25">
      <c r="A34" s="1">
        <v>44151</v>
      </c>
      <c r="B34">
        <v>-0.53700000000000003</v>
      </c>
      <c r="C34" s="1">
        <v>44151</v>
      </c>
      <c r="D34">
        <v>-0.52200000000000002</v>
      </c>
      <c r="E34" s="1">
        <v>44151</v>
      </c>
      <c r="F34">
        <v>-0.505</v>
      </c>
      <c r="G34" s="1">
        <v>44151</v>
      </c>
      <c r="H34">
        <v>-0.47599999999999998</v>
      </c>
      <c r="I34" s="1">
        <v>44148</v>
      </c>
      <c r="J34">
        <v>-0.47099999999999997</v>
      </c>
      <c r="K34" s="1">
        <v>44148</v>
      </c>
      <c r="L34">
        <v>0.13638</v>
      </c>
      <c r="M34" s="1">
        <v>44148</v>
      </c>
      <c r="N34">
        <v>0.222</v>
      </c>
      <c r="O34" s="1">
        <v>44148</v>
      </c>
      <c r="P34">
        <v>0.246</v>
      </c>
      <c r="Q34" s="1">
        <v>44148</v>
      </c>
      <c r="R34">
        <v>0.33938000000000001</v>
      </c>
      <c r="S34" s="1">
        <v>44147</v>
      </c>
      <c r="T34">
        <v>8.1500000000000003E-2</v>
      </c>
      <c r="U34" s="1">
        <v>44148</v>
      </c>
      <c r="V34">
        <v>4.3499999999999997E-2</v>
      </c>
      <c r="W34" s="1">
        <v>44148</v>
      </c>
      <c r="X34">
        <v>4.6379999999999998E-2</v>
      </c>
      <c r="Y34" s="1">
        <v>44148</v>
      </c>
      <c r="Z34">
        <v>6.6750000000000004E-2</v>
      </c>
      <c r="AA34" s="1">
        <v>44148</v>
      </c>
      <c r="AB34">
        <v>0.13600000000000001</v>
      </c>
      <c r="AC34" s="1">
        <v>44148</v>
      </c>
      <c r="AD34">
        <v>4.7629999999999999E-2</v>
      </c>
    </row>
    <row r="35" spans="1:30" x14ac:dyDescent="0.25">
      <c r="A35" s="1">
        <v>44148</v>
      </c>
      <c r="B35">
        <v>-0.53300000000000003</v>
      </c>
      <c r="C35" s="1">
        <v>44148</v>
      </c>
      <c r="D35">
        <v>-0.51400000000000001</v>
      </c>
      <c r="E35" s="1">
        <v>44148</v>
      </c>
      <c r="F35">
        <v>-0.503</v>
      </c>
      <c r="G35" s="1">
        <v>44148</v>
      </c>
      <c r="H35">
        <v>-0.46899999999999997</v>
      </c>
      <c r="I35" s="1">
        <v>44147</v>
      </c>
      <c r="J35">
        <v>-0.46300000000000002</v>
      </c>
      <c r="K35" s="1">
        <v>44147</v>
      </c>
      <c r="L35">
        <v>0.14088000000000001</v>
      </c>
      <c r="M35" s="1">
        <v>44147</v>
      </c>
      <c r="N35">
        <v>0.221</v>
      </c>
      <c r="O35" s="1">
        <v>44147</v>
      </c>
      <c r="P35">
        <v>0.25137999999999999</v>
      </c>
      <c r="Q35" s="1">
        <v>44147</v>
      </c>
      <c r="R35">
        <v>0.34050000000000002</v>
      </c>
      <c r="S35" s="1">
        <v>44145</v>
      </c>
      <c r="T35">
        <v>8.4879999999999997E-2</v>
      </c>
      <c r="U35" s="1">
        <v>44147</v>
      </c>
      <c r="V35">
        <v>4.2000000000000003E-2</v>
      </c>
      <c r="W35" s="1">
        <v>44147</v>
      </c>
      <c r="X35">
        <v>4.2880000000000001E-2</v>
      </c>
      <c r="Y35" s="1">
        <v>44147</v>
      </c>
      <c r="Z35">
        <v>6.7750000000000005E-2</v>
      </c>
      <c r="AA35" s="1">
        <v>44147</v>
      </c>
      <c r="AB35">
        <v>0.13750000000000001</v>
      </c>
      <c r="AC35" s="1">
        <v>44147</v>
      </c>
      <c r="AD35">
        <v>4.1000000000000002E-2</v>
      </c>
    </row>
    <row r="36" spans="1:30" x14ac:dyDescent="0.25">
      <c r="A36" s="1">
        <v>44147</v>
      </c>
      <c r="B36">
        <v>-0.54200000000000004</v>
      </c>
      <c r="C36" s="1">
        <v>44147</v>
      </c>
      <c r="D36">
        <v>-0.51300000000000001</v>
      </c>
      <c r="E36" s="1">
        <v>44147</v>
      </c>
      <c r="F36">
        <v>-0.504</v>
      </c>
      <c r="G36" s="1">
        <v>44147</v>
      </c>
      <c r="H36">
        <v>-0.46800000000000003</v>
      </c>
      <c r="I36" s="1">
        <v>44146</v>
      </c>
      <c r="J36">
        <v>-0.47299999999999998</v>
      </c>
      <c r="K36" s="1">
        <v>44146</v>
      </c>
      <c r="L36">
        <v>0.14138000000000001</v>
      </c>
      <c r="M36" s="1">
        <v>44146</v>
      </c>
      <c r="N36">
        <v>0.22062999999999999</v>
      </c>
      <c r="O36" s="1">
        <v>44146</v>
      </c>
      <c r="P36">
        <v>0.24612999999999999</v>
      </c>
      <c r="Q36" s="1">
        <v>44146</v>
      </c>
      <c r="R36">
        <v>0.34188000000000002</v>
      </c>
      <c r="S36" s="1">
        <v>44144</v>
      </c>
      <c r="T36">
        <v>8.1129999999999994E-2</v>
      </c>
      <c r="U36" s="1">
        <v>44146</v>
      </c>
      <c r="V36">
        <v>4.3130000000000002E-2</v>
      </c>
      <c r="W36" s="1">
        <v>44146</v>
      </c>
      <c r="X36">
        <v>4.4499999999999998E-2</v>
      </c>
      <c r="Y36" s="1">
        <v>44146</v>
      </c>
      <c r="Z36">
        <v>7.0129999999999998E-2</v>
      </c>
      <c r="AA36" s="1">
        <v>44146</v>
      </c>
      <c r="AB36">
        <v>0.14238000000000001</v>
      </c>
      <c r="AC36" s="1">
        <v>44146</v>
      </c>
      <c r="AD36">
        <v>4.2250000000000003E-2</v>
      </c>
    </row>
    <row r="37" spans="1:30" x14ac:dyDescent="0.25">
      <c r="A37" s="1">
        <v>44146</v>
      </c>
      <c r="B37">
        <v>-0.53700000000000003</v>
      </c>
      <c r="C37" s="1">
        <v>44146</v>
      </c>
      <c r="D37">
        <v>-0.51800000000000002</v>
      </c>
      <c r="E37" s="1">
        <v>44146</v>
      </c>
      <c r="F37">
        <v>-0.50700000000000001</v>
      </c>
      <c r="G37" s="1">
        <v>44146</v>
      </c>
      <c r="H37">
        <v>-0.47299999999999998</v>
      </c>
      <c r="I37" s="1">
        <v>44145</v>
      </c>
      <c r="J37">
        <v>-0.47199999999999998</v>
      </c>
      <c r="K37" s="1">
        <v>44145</v>
      </c>
      <c r="L37">
        <v>0.14013</v>
      </c>
      <c r="M37" s="1">
        <v>44145</v>
      </c>
      <c r="N37">
        <v>0.21362999999999999</v>
      </c>
      <c r="O37" s="1">
        <v>44145</v>
      </c>
      <c r="P37">
        <v>0.24299999999999999</v>
      </c>
      <c r="Q37" s="1">
        <v>44145</v>
      </c>
      <c r="R37">
        <v>0.33812999999999999</v>
      </c>
      <c r="S37" s="1">
        <v>44141</v>
      </c>
      <c r="T37">
        <v>8.2629999999999995E-2</v>
      </c>
      <c r="U37" s="1">
        <v>44145</v>
      </c>
      <c r="V37">
        <v>4.2500000000000003E-2</v>
      </c>
      <c r="W37" s="1">
        <v>44145</v>
      </c>
      <c r="X37">
        <v>4.4630000000000003E-2</v>
      </c>
      <c r="Y37" s="1">
        <v>44145</v>
      </c>
      <c r="Z37">
        <v>6.8879999999999997E-2</v>
      </c>
      <c r="AA37" s="1">
        <v>44145</v>
      </c>
      <c r="AB37">
        <v>0.13800000000000001</v>
      </c>
      <c r="AC37" s="1">
        <v>44145</v>
      </c>
      <c r="AD37">
        <v>4.5629999999999997E-2</v>
      </c>
    </row>
    <row r="38" spans="1:30" x14ac:dyDescent="0.25">
      <c r="A38" s="1">
        <v>44145</v>
      </c>
      <c r="B38">
        <v>-0.52700000000000002</v>
      </c>
      <c r="C38" s="1">
        <v>44145</v>
      </c>
      <c r="D38">
        <v>-0.51</v>
      </c>
      <c r="E38" s="1">
        <v>44145</v>
      </c>
      <c r="F38">
        <v>-0.505</v>
      </c>
      <c r="G38" s="1">
        <v>44145</v>
      </c>
      <c r="H38">
        <v>-0.47199999999999998</v>
      </c>
      <c r="I38" s="1">
        <v>44144</v>
      </c>
      <c r="J38">
        <v>-0.47299999999999998</v>
      </c>
      <c r="K38" s="1">
        <v>44144</v>
      </c>
      <c r="L38">
        <v>0.12988</v>
      </c>
      <c r="M38" s="1">
        <v>44144</v>
      </c>
      <c r="N38">
        <v>0.20499999999999999</v>
      </c>
      <c r="O38" s="1">
        <v>44144</v>
      </c>
      <c r="P38">
        <v>0.24174999999999999</v>
      </c>
      <c r="Q38" s="1">
        <v>44144</v>
      </c>
      <c r="R38">
        <v>0.33250000000000002</v>
      </c>
      <c r="S38" s="1">
        <v>44140</v>
      </c>
      <c r="T38">
        <v>8.1379999999999994E-2</v>
      </c>
      <c r="U38" s="1">
        <v>44144</v>
      </c>
      <c r="V38">
        <v>4.2630000000000001E-2</v>
      </c>
      <c r="W38" s="1">
        <v>44144</v>
      </c>
      <c r="X38">
        <v>4.2880000000000001E-2</v>
      </c>
      <c r="Y38" s="1">
        <v>44144</v>
      </c>
      <c r="Z38">
        <v>6.4250000000000002E-2</v>
      </c>
      <c r="AA38" s="1">
        <v>44144</v>
      </c>
      <c r="AB38">
        <v>0.12213</v>
      </c>
      <c r="AC38" s="1">
        <v>44144</v>
      </c>
      <c r="AD38">
        <v>4.5130000000000003E-2</v>
      </c>
    </row>
    <row r="39" spans="1:30" x14ac:dyDescent="0.25">
      <c r="A39" s="1">
        <v>44144</v>
      </c>
      <c r="B39">
        <v>-0.53900000000000003</v>
      </c>
      <c r="C39" s="1">
        <v>44144</v>
      </c>
      <c r="D39">
        <v>-0.51600000000000001</v>
      </c>
      <c r="E39" s="1">
        <v>44144</v>
      </c>
      <c r="F39">
        <v>-0.51100000000000001</v>
      </c>
      <c r="G39" s="1">
        <v>44144</v>
      </c>
      <c r="H39">
        <v>-0.48299999999999998</v>
      </c>
      <c r="I39" s="1">
        <v>44141</v>
      </c>
      <c r="J39">
        <v>-0.47299999999999998</v>
      </c>
      <c r="K39" s="1">
        <v>44141</v>
      </c>
      <c r="L39">
        <v>0.12775</v>
      </c>
      <c r="M39" s="1">
        <v>44141</v>
      </c>
      <c r="N39">
        <v>0.20588000000000001</v>
      </c>
      <c r="O39" s="1">
        <v>44141</v>
      </c>
      <c r="P39">
        <v>0.24338000000000001</v>
      </c>
      <c r="Q39" s="1">
        <v>44141</v>
      </c>
      <c r="R39">
        <v>0.33338000000000001</v>
      </c>
      <c r="S39" s="1">
        <v>44139</v>
      </c>
      <c r="T39">
        <v>8.1500000000000003E-2</v>
      </c>
      <c r="U39" s="1">
        <v>44141</v>
      </c>
      <c r="V39">
        <v>4.4380000000000003E-2</v>
      </c>
      <c r="W39" s="1">
        <v>44141</v>
      </c>
      <c r="X39">
        <v>4.4630000000000003E-2</v>
      </c>
      <c r="Y39" s="1">
        <v>44141</v>
      </c>
      <c r="Z39">
        <v>6.5629999999999994E-2</v>
      </c>
      <c r="AA39" s="1">
        <v>44141</v>
      </c>
      <c r="AB39">
        <v>0.1225</v>
      </c>
      <c r="AC39" s="1">
        <v>44141</v>
      </c>
      <c r="AD39">
        <v>4.7E-2</v>
      </c>
    </row>
    <row r="40" spans="1:30" x14ac:dyDescent="0.25">
      <c r="A40" s="1">
        <v>44141</v>
      </c>
      <c r="B40">
        <v>-0.53300000000000003</v>
      </c>
      <c r="C40" s="1">
        <v>44141</v>
      </c>
      <c r="D40">
        <v>-0.51300000000000001</v>
      </c>
      <c r="E40" s="1">
        <v>44141</v>
      </c>
      <c r="F40">
        <v>-0.51200000000000001</v>
      </c>
      <c r="G40" s="1">
        <v>44141</v>
      </c>
      <c r="H40">
        <v>-0.48299999999999998</v>
      </c>
      <c r="I40" s="1">
        <v>44140</v>
      </c>
      <c r="J40">
        <v>-0.47099999999999997</v>
      </c>
      <c r="K40" s="1">
        <v>44140</v>
      </c>
      <c r="L40">
        <v>0.12662999999999999</v>
      </c>
      <c r="M40" s="1">
        <v>44140</v>
      </c>
      <c r="N40">
        <v>0.21299999999999999</v>
      </c>
      <c r="O40" s="1">
        <v>44140</v>
      </c>
      <c r="P40">
        <v>0.24625</v>
      </c>
      <c r="Q40" s="1">
        <v>44140</v>
      </c>
      <c r="R40">
        <v>0.33374999999999999</v>
      </c>
      <c r="S40" s="1">
        <v>44138</v>
      </c>
      <c r="T40">
        <v>8.2000000000000003E-2</v>
      </c>
      <c r="U40" s="1">
        <v>44140</v>
      </c>
      <c r="V40">
        <v>4.2250000000000003E-2</v>
      </c>
      <c r="W40" s="1">
        <v>44140</v>
      </c>
      <c r="X40">
        <v>4.5499999999999999E-2</v>
      </c>
      <c r="Y40" s="1">
        <v>44140</v>
      </c>
      <c r="Z40">
        <v>5.8880000000000002E-2</v>
      </c>
      <c r="AA40" s="1">
        <v>44140</v>
      </c>
      <c r="AB40">
        <v>0.12338</v>
      </c>
      <c r="AC40" s="1">
        <v>44140</v>
      </c>
      <c r="AD40">
        <v>4.913E-2</v>
      </c>
    </row>
    <row r="41" spans="1:30" x14ac:dyDescent="0.25">
      <c r="A41" s="1">
        <v>44140</v>
      </c>
      <c r="B41">
        <v>-0.54700000000000004</v>
      </c>
      <c r="C41" s="1">
        <v>44140</v>
      </c>
      <c r="D41">
        <v>-0.51700000000000002</v>
      </c>
      <c r="E41" s="1">
        <v>44140</v>
      </c>
      <c r="F41">
        <v>-0.51100000000000001</v>
      </c>
      <c r="G41" s="1">
        <v>44140</v>
      </c>
      <c r="H41">
        <v>-0.48299999999999998</v>
      </c>
      <c r="I41" s="1">
        <v>44139</v>
      </c>
      <c r="J41">
        <v>-0.47299999999999998</v>
      </c>
      <c r="K41" s="1">
        <v>44139</v>
      </c>
      <c r="L41">
        <v>0.13613</v>
      </c>
      <c r="M41" s="1">
        <v>44139</v>
      </c>
      <c r="N41">
        <v>0.23225000000000001</v>
      </c>
      <c r="O41" s="1">
        <v>44139</v>
      </c>
      <c r="P41">
        <v>0.24374999999999999</v>
      </c>
      <c r="Q41" s="1">
        <v>44139</v>
      </c>
      <c r="R41">
        <v>0.33312999999999998</v>
      </c>
      <c r="S41" s="1">
        <v>44137</v>
      </c>
      <c r="T41">
        <v>8.1129999999999994E-2</v>
      </c>
      <c r="U41" s="1">
        <v>44139</v>
      </c>
      <c r="V41">
        <v>4.2999999999999997E-2</v>
      </c>
      <c r="W41" s="1">
        <v>44139</v>
      </c>
      <c r="X41">
        <v>4.3749999999999997E-2</v>
      </c>
      <c r="Y41" s="1">
        <v>44139</v>
      </c>
      <c r="Z41">
        <v>5.45E-2</v>
      </c>
      <c r="AA41" s="1">
        <v>44139</v>
      </c>
      <c r="AB41">
        <v>0.11938</v>
      </c>
      <c r="AC41" s="1">
        <v>44139</v>
      </c>
      <c r="AD41">
        <v>4.8250000000000001E-2</v>
      </c>
    </row>
    <row r="42" spans="1:30" x14ac:dyDescent="0.25">
      <c r="A42" s="1">
        <v>44139</v>
      </c>
      <c r="B42">
        <v>-0.55000000000000004</v>
      </c>
      <c r="C42" s="1">
        <v>44139</v>
      </c>
      <c r="D42">
        <v>-0.51700000000000002</v>
      </c>
      <c r="E42" s="1">
        <v>44139</v>
      </c>
      <c r="F42">
        <v>-0.51500000000000001</v>
      </c>
      <c r="G42" s="1">
        <v>44139</v>
      </c>
      <c r="H42">
        <v>-0.48599999999999999</v>
      </c>
      <c r="I42" s="1">
        <v>44138</v>
      </c>
      <c r="J42">
        <v>-0.46800000000000003</v>
      </c>
      <c r="K42" s="1">
        <v>44138</v>
      </c>
      <c r="L42">
        <v>0.13763</v>
      </c>
      <c r="M42" s="1">
        <v>44138</v>
      </c>
      <c r="N42">
        <v>0.22475000000000001</v>
      </c>
      <c r="O42" s="1">
        <v>44138</v>
      </c>
      <c r="P42">
        <v>0.24388000000000001</v>
      </c>
      <c r="Q42" s="1">
        <v>44138</v>
      </c>
      <c r="R42">
        <v>0.33400000000000002</v>
      </c>
      <c r="S42" s="1">
        <v>44134</v>
      </c>
      <c r="T42">
        <v>8.1379999999999994E-2</v>
      </c>
      <c r="U42" s="1">
        <v>44138</v>
      </c>
      <c r="V42">
        <v>4.3499999999999997E-2</v>
      </c>
      <c r="W42" s="1">
        <v>44138</v>
      </c>
      <c r="X42">
        <v>4.4499999999999998E-2</v>
      </c>
      <c r="Y42" s="1">
        <v>44138</v>
      </c>
      <c r="Z42">
        <v>5.475E-2</v>
      </c>
      <c r="AA42" s="1">
        <v>44138</v>
      </c>
      <c r="AB42">
        <v>0.12113</v>
      </c>
      <c r="AC42" s="1">
        <v>44138</v>
      </c>
      <c r="AD42">
        <v>4.8129999999999999E-2</v>
      </c>
    </row>
    <row r="43" spans="1:30" x14ac:dyDescent="0.25">
      <c r="A43" s="1">
        <v>44138</v>
      </c>
      <c r="B43">
        <v>-0.54</v>
      </c>
      <c r="C43" s="1">
        <v>44138</v>
      </c>
      <c r="D43">
        <v>-0.52</v>
      </c>
      <c r="E43" s="1">
        <v>44138</v>
      </c>
      <c r="F43">
        <v>-0.51300000000000001</v>
      </c>
      <c r="G43" s="1">
        <v>44138</v>
      </c>
      <c r="H43">
        <v>-0.48599999999999999</v>
      </c>
      <c r="I43" s="1">
        <v>44137</v>
      </c>
      <c r="J43">
        <v>-0.47</v>
      </c>
      <c r="K43" s="1">
        <v>44137</v>
      </c>
      <c r="L43">
        <v>0.14050000000000001</v>
      </c>
      <c r="M43" s="1">
        <v>44137</v>
      </c>
      <c r="N43">
        <v>0.22012999999999999</v>
      </c>
      <c r="O43" s="1">
        <v>44137</v>
      </c>
      <c r="P43">
        <v>0.246</v>
      </c>
      <c r="Q43" s="1">
        <v>44137</v>
      </c>
      <c r="R43">
        <v>0.33238000000000001</v>
      </c>
      <c r="S43" s="1">
        <v>44133</v>
      </c>
      <c r="T43">
        <v>8.1000000000000003E-2</v>
      </c>
      <c r="U43" s="1">
        <v>44137</v>
      </c>
      <c r="V43">
        <v>4.1750000000000002E-2</v>
      </c>
      <c r="W43" s="1">
        <v>44137</v>
      </c>
      <c r="X43">
        <v>4.3499999999999997E-2</v>
      </c>
      <c r="Y43" s="1">
        <v>44137</v>
      </c>
      <c r="Z43">
        <v>6.0499999999999998E-2</v>
      </c>
      <c r="AA43" s="1">
        <v>44137</v>
      </c>
      <c r="AB43">
        <v>0.122</v>
      </c>
      <c r="AC43" s="1">
        <v>44137</v>
      </c>
      <c r="AD43">
        <v>4.7E-2</v>
      </c>
    </row>
    <row r="44" spans="1:30" x14ac:dyDescent="0.25">
      <c r="A44" s="1">
        <v>44137</v>
      </c>
      <c r="B44">
        <v>-0.54</v>
      </c>
      <c r="C44" s="1">
        <v>44137</v>
      </c>
      <c r="D44">
        <v>-0.52</v>
      </c>
      <c r="E44" s="1">
        <v>44137</v>
      </c>
      <c r="F44">
        <v>-0.51300000000000001</v>
      </c>
      <c r="G44" s="1">
        <v>44137</v>
      </c>
      <c r="H44">
        <v>-0.48599999999999999</v>
      </c>
      <c r="I44" s="1">
        <v>44134</v>
      </c>
      <c r="J44">
        <v>-0.47199999999999998</v>
      </c>
      <c r="K44" s="1">
        <v>44134</v>
      </c>
      <c r="L44">
        <v>0.14025000000000001</v>
      </c>
      <c r="M44" s="1">
        <v>44134</v>
      </c>
      <c r="N44">
        <v>0.21575</v>
      </c>
      <c r="O44" s="1">
        <v>44134</v>
      </c>
      <c r="P44">
        <v>0.24213000000000001</v>
      </c>
      <c r="Q44" s="1">
        <v>44134</v>
      </c>
      <c r="R44">
        <v>0.33012999999999998</v>
      </c>
      <c r="S44" s="1">
        <v>44132</v>
      </c>
      <c r="T44">
        <v>8.0250000000000002E-2</v>
      </c>
      <c r="U44" s="1">
        <v>44134</v>
      </c>
      <c r="V44">
        <v>4.3380000000000002E-2</v>
      </c>
      <c r="W44" s="1">
        <v>44134</v>
      </c>
      <c r="X44">
        <v>4.4499999999999998E-2</v>
      </c>
      <c r="Y44" s="1">
        <v>44134</v>
      </c>
      <c r="Z44">
        <v>5.688E-2</v>
      </c>
      <c r="AA44" s="1">
        <v>44134</v>
      </c>
      <c r="AB44">
        <v>0.12537999999999999</v>
      </c>
      <c r="AC44" s="1">
        <v>44134</v>
      </c>
      <c r="AD44">
        <v>4.6629999999999998E-2</v>
      </c>
    </row>
    <row r="45" spans="1:30" x14ac:dyDescent="0.25">
      <c r="A45" s="1">
        <v>44134</v>
      </c>
      <c r="B45">
        <v>-0.54800000000000004</v>
      </c>
      <c r="C45" s="1">
        <v>44134</v>
      </c>
      <c r="D45">
        <v>-0.52300000000000002</v>
      </c>
      <c r="E45" s="1">
        <v>44134</v>
      </c>
      <c r="F45">
        <v>-0.52100000000000002</v>
      </c>
      <c r="G45" s="1">
        <v>44134</v>
      </c>
      <c r="H45">
        <v>-0.48899999999999999</v>
      </c>
      <c r="I45" s="1">
        <v>44133</v>
      </c>
      <c r="J45">
        <v>-0.46700000000000003</v>
      </c>
      <c r="K45" s="1">
        <v>44133</v>
      </c>
      <c r="L45">
        <v>0.14913000000000001</v>
      </c>
      <c r="M45" s="1">
        <v>44133</v>
      </c>
      <c r="N45">
        <v>0.21437999999999999</v>
      </c>
      <c r="O45" s="1">
        <v>44133</v>
      </c>
      <c r="P45">
        <v>0.24288000000000001</v>
      </c>
      <c r="Q45" s="1">
        <v>44133</v>
      </c>
      <c r="R45">
        <v>0.33100000000000002</v>
      </c>
      <c r="S45" s="1">
        <v>44131</v>
      </c>
      <c r="T45">
        <v>8.1629999999999994E-2</v>
      </c>
      <c r="U45" s="1">
        <v>44133</v>
      </c>
      <c r="V45">
        <v>4.5379999999999997E-2</v>
      </c>
      <c r="W45" s="1">
        <v>44133</v>
      </c>
      <c r="X45">
        <v>4.8750000000000002E-2</v>
      </c>
      <c r="Y45" s="1">
        <v>44133</v>
      </c>
      <c r="Z45">
        <v>5.7500000000000002E-2</v>
      </c>
      <c r="AA45" s="1">
        <v>44133</v>
      </c>
      <c r="AB45">
        <v>0.12512999999999999</v>
      </c>
      <c r="AC45" s="1">
        <v>44133</v>
      </c>
      <c r="AD45">
        <v>4.7879999999999999E-2</v>
      </c>
    </row>
    <row r="46" spans="1:30" x14ac:dyDescent="0.25">
      <c r="A46" s="1">
        <v>44133</v>
      </c>
      <c r="B46">
        <v>-0.55000000000000004</v>
      </c>
      <c r="C46" s="1">
        <v>44133</v>
      </c>
      <c r="D46">
        <v>-0.51500000000000001</v>
      </c>
      <c r="E46" s="1">
        <v>44133</v>
      </c>
      <c r="F46">
        <v>-0.51500000000000001</v>
      </c>
      <c r="G46" s="1">
        <v>44133</v>
      </c>
      <c r="H46">
        <v>-0.48199999999999998</v>
      </c>
      <c r="I46" s="1">
        <v>44132</v>
      </c>
      <c r="J46">
        <v>-0.47</v>
      </c>
      <c r="K46" s="1">
        <v>44132</v>
      </c>
      <c r="L46">
        <v>0.14774999999999999</v>
      </c>
      <c r="M46" s="1">
        <v>44132</v>
      </c>
      <c r="N46">
        <v>0.21437999999999999</v>
      </c>
      <c r="O46" s="1">
        <v>44132</v>
      </c>
      <c r="P46">
        <v>0.24413000000000001</v>
      </c>
      <c r="Q46" s="1">
        <v>44132</v>
      </c>
      <c r="R46">
        <v>0.32762999999999998</v>
      </c>
      <c r="S46" s="1">
        <v>44130</v>
      </c>
      <c r="T46">
        <v>8.0629999999999993E-2</v>
      </c>
      <c r="U46" s="1">
        <v>44132</v>
      </c>
      <c r="V46">
        <v>4.3130000000000002E-2</v>
      </c>
      <c r="W46" s="1">
        <v>44132</v>
      </c>
      <c r="X46">
        <v>4.8129999999999999E-2</v>
      </c>
      <c r="Y46" s="1">
        <v>44132</v>
      </c>
      <c r="Z46">
        <v>5.8000000000000003E-2</v>
      </c>
      <c r="AA46" s="1">
        <v>44132</v>
      </c>
      <c r="AB46">
        <v>0.12512999999999999</v>
      </c>
      <c r="AC46" s="1">
        <v>44132</v>
      </c>
      <c r="AD46">
        <v>4.8500000000000001E-2</v>
      </c>
    </row>
    <row r="47" spans="1:30" x14ac:dyDescent="0.25">
      <c r="A47" s="1">
        <v>44132</v>
      </c>
      <c r="B47">
        <v>-0.54500000000000004</v>
      </c>
      <c r="C47" s="1">
        <v>44132</v>
      </c>
      <c r="D47">
        <v>-0.51200000000000001</v>
      </c>
      <c r="E47" s="1">
        <v>44132</v>
      </c>
      <c r="F47">
        <v>-0.505</v>
      </c>
      <c r="G47" s="1">
        <v>44132</v>
      </c>
      <c r="H47">
        <v>-0.47499999999999998</v>
      </c>
      <c r="I47" s="1">
        <v>44131</v>
      </c>
      <c r="J47">
        <v>-0.46899999999999997</v>
      </c>
      <c r="K47" s="1">
        <v>44131</v>
      </c>
      <c r="L47">
        <v>0.14463000000000001</v>
      </c>
      <c r="M47" s="1">
        <v>44131</v>
      </c>
      <c r="N47">
        <v>0.21325</v>
      </c>
      <c r="O47" s="1">
        <v>44131</v>
      </c>
      <c r="P47">
        <v>0.2465</v>
      </c>
      <c r="Q47" s="1">
        <v>44131</v>
      </c>
      <c r="R47">
        <v>0.33174999999999999</v>
      </c>
      <c r="S47" s="1">
        <v>44127</v>
      </c>
      <c r="T47">
        <v>8.1379999999999994E-2</v>
      </c>
      <c r="U47" s="1">
        <v>44131</v>
      </c>
      <c r="V47">
        <v>4.4499999999999998E-2</v>
      </c>
      <c r="W47" s="1">
        <v>44131</v>
      </c>
      <c r="X47">
        <v>4.9000000000000002E-2</v>
      </c>
      <c r="Y47" s="1">
        <v>44131</v>
      </c>
      <c r="Z47">
        <v>5.9499999999999997E-2</v>
      </c>
      <c r="AA47" s="1">
        <v>44131</v>
      </c>
      <c r="AB47">
        <v>0.13300000000000001</v>
      </c>
      <c r="AC47" s="1">
        <v>44131</v>
      </c>
      <c r="AD47">
        <v>4.888E-2</v>
      </c>
    </row>
    <row r="48" spans="1:30" x14ac:dyDescent="0.25">
      <c r="A48" s="1">
        <v>44131</v>
      </c>
      <c r="B48">
        <v>-0.54300000000000004</v>
      </c>
      <c r="C48" s="1">
        <v>44131</v>
      </c>
      <c r="D48">
        <v>-0.51</v>
      </c>
      <c r="E48" s="1">
        <v>44131</v>
      </c>
      <c r="F48">
        <v>-0.50700000000000001</v>
      </c>
      <c r="G48" s="1">
        <v>44131</v>
      </c>
      <c r="H48">
        <v>-0.46500000000000002</v>
      </c>
      <c r="I48" s="1">
        <v>44130</v>
      </c>
      <c r="J48">
        <v>-0.46700000000000003</v>
      </c>
      <c r="K48" s="1">
        <v>44130</v>
      </c>
      <c r="L48">
        <v>0.1515</v>
      </c>
      <c r="M48" s="1">
        <v>44130</v>
      </c>
      <c r="N48">
        <v>0.22225</v>
      </c>
      <c r="O48" s="1">
        <v>44130</v>
      </c>
      <c r="P48">
        <v>0.24625</v>
      </c>
      <c r="Q48" s="1">
        <v>44130</v>
      </c>
      <c r="R48">
        <v>0.33200000000000002</v>
      </c>
      <c r="S48" s="1">
        <v>44126</v>
      </c>
      <c r="T48">
        <v>8.4129999999999996E-2</v>
      </c>
      <c r="U48" s="1">
        <v>44130</v>
      </c>
      <c r="V48">
        <v>4.3130000000000002E-2</v>
      </c>
      <c r="W48" s="1">
        <v>44130</v>
      </c>
      <c r="X48">
        <v>4.6379999999999998E-2</v>
      </c>
      <c r="Y48" s="1">
        <v>44130</v>
      </c>
      <c r="Z48">
        <v>7.1879999999999999E-2</v>
      </c>
      <c r="AA48" s="1">
        <v>44130</v>
      </c>
      <c r="AB48">
        <v>0.13150000000000001</v>
      </c>
      <c r="AC48" s="1">
        <v>44130</v>
      </c>
      <c r="AD48">
        <v>5.1499999999999997E-2</v>
      </c>
    </row>
    <row r="49" spans="1:30" x14ac:dyDescent="0.25">
      <c r="A49" s="1">
        <v>44130</v>
      </c>
      <c r="B49">
        <v>-0.53900000000000003</v>
      </c>
      <c r="C49" s="1">
        <v>44130</v>
      </c>
      <c r="D49">
        <v>-0.50900000000000001</v>
      </c>
      <c r="E49" s="1">
        <v>44130</v>
      </c>
      <c r="F49">
        <v>-0.496</v>
      </c>
      <c r="G49" s="1">
        <v>44130</v>
      </c>
      <c r="H49">
        <v>-0.46300000000000002</v>
      </c>
      <c r="I49" s="1">
        <v>44127</v>
      </c>
      <c r="J49">
        <v>-0.46800000000000003</v>
      </c>
      <c r="K49" s="1">
        <v>44127</v>
      </c>
      <c r="L49">
        <v>0.15625</v>
      </c>
      <c r="M49" s="1">
        <v>44127</v>
      </c>
      <c r="N49">
        <v>0.2165</v>
      </c>
      <c r="O49" s="1">
        <v>44127</v>
      </c>
      <c r="P49">
        <v>0.24937999999999999</v>
      </c>
      <c r="Q49" s="1">
        <v>44127</v>
      </c>
      <c r="R49">
        <v>0.33662999999999998</v>
      </c>
      <c r="S49" s="1">
        <v>44125</v>
      </c>
      <c r="T49">
        <v>8.0629999999999993E-2</v>
      </c>
      <c r="U49" s="1">
        <v>44127</v>
      </c>
      <c r="V49">
        <v>4.6379999999999998E-2</v>
      </c>
      <c r="W49" s="1">
        <v>44127</v>
      </c>
      <c r="X49">
        <v>4.5130000000000003E-2</v>
      </c>
      <c r="Y49" s="1">
        <v>44127</v>
      </c>
      <c r="Z49">
        <v>6.5379999999999994E-2</v>
      </c>
      <c r="AA49" s="1">
        <v>44127</v>
      </c>
      <c r="AB49">
        <v>0.13213</v>
      </c>
      <c r="AC49" s="1">
        <v>44127</v>
      </c>
      <c r="AD49">
        <v>5.1130000000000002E-2</v>
      </c>
    </row>
    <row r="50" spans="1:30" x14ac:dyDescent="0.25">
      <c r="A50" s="1">
        <v>44127</v>
      </c>
      <c r="B50">
        <v>-0.53900000000000003</v>
      </c>
      <c r="C50" s="1">
        <v>44127</v>
      </c>
      <c r="D50">
        <v>-0.51200000000000001</v>
      </c>
      <c r="E50" s="1">
        <v>44127</v>
      </c>
      <c r="F50">
        <v>-0.496</v>
      </c>
      <c r="G50" s="1">
        <v>44127</v>
      </c>
      <c r="H50">
        <v>-0.46400000000000002</v>
      </c>
      <c r="I50" s="1">
        <v>44126</v>
      </c>
      <c r="J50">
        <v>-0.46899999999999997</v>
      </c>
      <c r="K50" s="1">
        <v>44126</v>
      </c>
      <c r="L50">
        <v>0.14924999999999999</v>
      </c>
      <c r="M50" s="1">
        <v>44126</v>
      </c>
      <c r="N50">
        <v>0.21475</v>
      </c>
      <c r="O50" s="1">
        <v>44126</v>
      </c>
      <c r="P50">
        <v>0.246</v>
      </c>
      <c r="Q50" s="1">
        <v>44126</v>
      </c>
      <c r="R50">
        <v>0.33512999999999998</v>
      </c>
      <c r="S50" s="1">
        <v>44124</v>
      </c>
      <c r="T50">
        <v>8.0379999999999993E-2</v>
      </c>
      <c r="U50" s="1">
        <v>44126</v>
      </c>
      <c r="V50">
        <v>4.5999999999999999E-2</v>
      </c>
      <c r="W50" s="1">
        <v>44126</v>
      </c>
      <c r="X50">
        <v>4.888E-2</v>
      </c>
      <c r="Y50" s="1">
        <v>44126</v>
      </c>
      <c r="Z50">
        <v>7.0629999999999998E-2</v>
      </c>
      <c r="AA50" s="1">
        <v>44126</v>
      </c>
      <c r="AB50">
        <v>0.12938</v>
      </c>
      <c r="AC50" s="1">
        <v>44126</v>
      </c>
      <c r="AD50">
        <v>5.0130000000000001E-2</v>
      </c>
    </row>
    <row r="51" spans="1:30" x14ac:dyDescent="0.25">
      <c r="A51" s="1">
        <v>44126</v>
      </c>
      <c r="B51">
        <v>-0.55300000000000005</v>
      </c>
      <c r="C51" s="1">
        <v>44126</v>
      </c>
      <c r="D51">
        <v>-0.51100000000000001</v>
      </c>
      <c r="E51" s="1">
        <v>44126</v>
      </c>
      <c r="F51">
        <v>-0.498</v>
      </c>
      <c r="G51" s="1">
        <v>44126</v>
      </c>
      <c r="H51">
        <v>-0.46700000000000003</v>
      </c>
      <c r="I51" s="1">
        <v>44125</v>
      </c>
      <c r="J51">
        <v>-0.46700000000000003</v>
      </c>
      <c r="K51" s="1">
        <v>44125</v>
      </c>
      <c r="L51">
        <v>0.14788000000000001</v>
      </c>
      <c r="M51" s="1">
        <v>44125</v>
      </c>
      <c r="N51">
        <v>0.20913000000000001</v>
      </c>
      <c r="O51" s="1">
        <v>44125</v>
      </c>
      <c r="P51">
        <v>0.246</v>
      </c>
      <c r="Q51" s="1">
        <v>44125</v>
      </c>
      <c r="R51">
        <v>0.33488000000000001</v>
      </c>
      <c r="S51" s="1">
        <v>44123</v>
      </c>
      <c r="T51">
        <v>8.0879999999999994E-2</v>
      </c>
      <c r="U51" s="1">
        <v>44125</v>
      </c>
      <c r="V51">
        <v>4.5629999999999997E-2</v>
      </c>
      <c r="W51" s="1">
        <v>44125</v>
      </c>
      <c r="X51">
        <v>4.8129999999999999E-2</v>
      </c>
      <c r="Y51" s="1">
        <v>44125</v>
      </c>
      <c r="Z51">
        <v>6.8250000000000005E-2</v>
      </c>
      <c r="AA51" s="1">
        <v>44125</v>
      </c>
      <c r="AB51">
        <v>0.12188</v>
      </c>
      <c r="AC51" s="1">
        <v>44125</v>
      </c>
      <c r="AD51">
        <v>4.9750000000000003E-2</v>
      </c>
    </row>
    <row r="52" spans="1:30" x14ac:dyDescent="0.25">
      <c r="A52" s="1">
        <v>44125</v>
      </c>
      <c r="B52">
        <v>-0.53900000000000003</v>
      </c>
      <c r="C52" s="1">
        <v>44125</v>
      </c>
      <c r="D52">
        <v>-0.50700000000000001</v>
      </c>
      <c r="E52" s="1">
        <v>44125</v>
      </c>
      <c r="F52">
        <v>-0.498</v>
      </c>
      <c r="G52" s="1">
        <v>44125</v>
      </c>
      <c r="H52">
        <v>-0.47099999999999997</v>
      </c>
      <c r="I52" s="1">
        <v>44124</v>
      </c>
      <c r="J52">
        <v>-0.46800000000000003</v>
      </c>
      <c r="K52" s="1">
        <v>44124</v>
      </c>
      <c r="L52">
        <v>0.14574999999999999</v>
      </c>
      <c r="M52" s="1">
        <v>44124</v>
      </c>
      <c r="N52">
        <v>0.21575</v>
      </c>
      <c r="O52" s="1">
        <v>44124</v>
      </c>
      <c r="P52">
        <v>0.25187999999999999</v>
      </c>
      <c r="Q52" s="1">
        <v>44124</v>
      </c>
      <c r="R52">
        <v>0.33712999999999999</v>
      </c>
      <c r="S52" s="1">
        <v>44120</v>
      </c>
      <c r="T52">
        <v>8.1129999999999994E-2</v>
      </c>
      <c r="U52" s="1">
        <v>44124</v>
      </c>
      <c r="V52">
        <v>4.5999999999999999E-2</v>
      </c>
      <c r="W52" s="1">
        <v>44124</v>
      </c>
      <c r="X52">
        <v>4.8250000000000001E-2</v>
      </c>
      <c r="Y52" s="1">
        <v>44124</v>
      </c>
      <c r="Z52">
        <v>7.0499999999999993E-2</v>
      </c>
      <c r="AA52" s="1">
        <v>44124</v>
      </c>
      <c r="AB52">
        <v>0.11988</v>
      </c>
      <c r="AC52" s="1">
        <v>44124</v>
      </c>
      <c r="AD52">
        <v>4.9630000000000001E-2</v>
      </c>
    </row>
    <row r="53" spans="1:30" x14ac:dyDescent="0.25">
      <c r="A53" s="1">
        <v>44124</v>
      </c>
      <c r="B53">
        <v>-0.54300000000000004</v>
      </c>
      <c r="C53" s="1">
        <v>44124</v>
      </c>
      <c r="D53">
        <v>-0.50700000000000001</v>
      </c>
      <c r="E53" s="1">
        <v>44124</v>
      </c>
      <c r="F53">
        <v>-0.498</v>
      </c>
      <c r="G53" s="1">
        <v>44124</v>
      </c>
      <c r="H53">
        <v>-0.47299999999999998</v>
      </c>
      <c r="I53" s="1">
        <v>44123</v>
      </c>
      <c r="J53">
        <v>-0.46800000000000003</v>
      </c>
      <c r="K53" s="1">
        <v>44123</v>
      </c>
      <c r="L53">
        <v>0.14338000000000001</v>
      </c>
      <c r="M53" s="1">
        <v>44123</v>
      </c>
      <c r="N53">
        <v>0.20863000000000001</v>
      </c>
      <c r="O53" s="1">
        <v>44123</v>
      </c>
      <c r="P53">
        <v>0.25424999999999998</v>
      </c>
      <c r="Q53" s="1">
        <v>44123</v>
      </c>
      <c r="R53">
        <v>0.33975</v>
      </c>
      <c r="S53" s="1">
        <v>44119</v>
      </c>
      <c r="T53">
        <v>8.1250000000000003E-2</v>
      </c>
      <c r="U53" s="1">
        <v>44123</v>
      </c>
      <c r="V53">
        <v>4.4749999999999998E-2</v>
      </c>
      <c r="W53" s="1">
        <v>44123</v>
      </c>
      <c r="X53">
        <v>4.7629999999999999E-2</v>
      </c>
      <c r="Y53" s="1">
        <v>44123</v>
      </c>
      <c r="Z53">
        <v>7.2499999999999995E-2</v>
      </c>
      <c r="AA53" s="1">
        <v>44123</v>
      </c>
      <c r="AB53">
        <v>0.12725</v>
      </c>
      <c r="AC53" s="1">
        <v>44123</v>
      </c>
      <c r="AD53">
        <v>5.1380000000000002E-2</v>
      </c>
    </row>
    <row r="54" spans="1:30" x14ac:dyDescent="0.25">
      <c r="A54" s="1">
        <v>44123</v>
      </c>
      <c r="B54">
        <v>-0.53800000000000003</v>
      </c>
      <c r="C54" s="1">
        <v>44123</v>
      </c>
      <c r="D54">
        <v>-0.50900000000000001</v>
      </c>
      <c r="E54" s="1">
        <v>44123</v>
      </c>
      <c r="F54">
        <v>-0.497</v>
      </c>
      <c r="G54" s="1">
        <v>44123</v>
      </c>
      <c r="H54">
        <v>-0.47</v>
      </c>
      <c r="I54" s="1">
        <v>44120</v>
      </c>
      <c r="J54">
        <v>-0.46800000000000003</v>
      </c>
      <c r="K54" s="1">
        <v>44120</v>
      </c>
      <c r="L54">
        <v>0.15137999999999999</v>
      </c>
      <c r="M54" s="1">
        <v>44120</v>
      </c>
      <c r="N54">
        <v>0.21837999999999999</v>
      </c>
      <c r="O54" s="1">
        <v>44120</v>
      </c>
      <c r="P54">
        <v>0.25750000000000001</v>
      </c>
      <c r="Q54" s="1">
        <v>44120</v>
      </c>
      <c r="R54">
        <v>0.33500000000000002</v>
      </c>
      <c r="S54" s="1">
        <v>44118</v>
      </c>
      <c r="T54">
        <v>8.0879999999999994E-2</v>
      </c>
      <c r="U54" s="1">
        <v>44120</v>
      </c>
      <c r="V54">
        <v>4.3630000000000002E-2</v>
      </c>
      <c r="W54" s="1">
        <v>44120</v>
      </c>
      <c r="X54">
        <v>4.5879999999999997E-2</v>
      </c>
      <c r="Y54" s="1">
        <v>44120</v>
      </c>
      <c r="Z54">
        <v>7.5380000000000003E-2</v>
      </c>
      <c r="AA54" s="1">
        <v>44120</v>
      </c>
      <c r="AB54">
        <v>0.12512999999999999</v>
      </c>
      <c r="AC54" s="1">
        <v>44120</v>
      </c>
      <c r="AD54">
        <v>4.8379999999999999E-2</v>
      </c>
    </row>
    <row r="55" spans="1:30" x14ac:dyDescent="0.25">
      <c r="A55" s="1">
        <v>44120</v>
      </c>
      <c r="B55">
        <v>-0.53400000000000003</v>
      </c>
      <c r="C55" s="1">
        <v>44120</v>
      </c>
      <c r="D55">
        <v>-0.50900000000000001</v>
      </c>
      <c r="E55" s="1">
        <v>44120</v>
      </c>
      <c r="F55">
        <v>-0.498</v>
      </c>
      <c r="G55" s="1">
        <v>44120</v>
      </c>
      <c r="H55">
        <v>-0.46800000000000003</v>
      </c>
      <c r="I55" s="1">
        <v>44119</v>
      </c>
      <c r="J55">
        <v>-0.47099999999999997</v>
      </c>
      <c r="K55" s="1">
        <v>44119</v>
      </c>
      <c r="L55">
        <v>0.14724999999999999</v>
      </c>
      <c r="M55" s="1">
        <v>44119</v>
      </c>
      <c r="N55">
        <v>0.21775</v>
      </c>
      <c r="O55" s="1">
        <v>44119</v>
      </c>
      <c r="P55">
        <v>0.25324999999999998</v>
      </c>
      <c r="Q55" s="1">
        <v>44119</v>
      </c>
      <c r="R55">
        <v>0.34775</v>
      </c>
      <c r="S55" s="1">
        <v>44117</v>
      </c>
      <c r="T55">
        <v>0.08</v>
      </c>
      <c r="U55" s="1">
        <v>44119</v>
      </c>
      <c r="V55">
        <v>4.7629999999999999E-2</v>
      </c>
      <c r="W55" s="1">
        <v>44119</v>
      </c>
      <c r="X55">
        <v>4.5749999999999999E-2</v>
      </c>
      <c r="Y55" s="1">
        <v>44119</v>
      </c>
      <c r="Z55">
        <v>7.7249999999999999E-2</v>
      </c>
      <c r="AA55" s="1">
        <v>44119</v>
      </c>
      <c r="AB55">
        <v>0.12975</v>
      </c>
      <c r="AC55" s="1">
        <v>44119</v>
      </c>
      <c r="AD55">
        <v>4.9500000000000002E-2</v>
      </c>
    </row>
    <row r="56" spans="1:30" x14ac:dyDescent="0.25">
      <c r="A56" s="1">
        <v>44119</v>
      </c>
      <c r="B56">
        <v>-0.53900000000000003</v>
      </c>
      <c r="C56" s="1">
        <v>44119</v>
      </c>
      <c r="D56">
        <v>-0.50700000000000001</v>
      </c>
      <c r="E56" s="1">
        <v>44119</v>
      </c>
      <c r="F56">
        <v>-0.497</v>
      </c>
      <c r="G56" s="1">
        <v>44119</v>
      </c>
      <c r="H56">
        <v>-0.47199999999999998</v>
      </c>
      <c r="I56" s="1">
        <v>44118</v>
      </c>
      <c r="J56">
        <v>-0.47099999999999997</v>
      </c>
      <c r="K56" s="1">
        <v>44118</v>
      </c>
      <c r="L56">
        <v>0.14574999999999999</v>
      </c>
      <c r="M56" s="1">
        <v>44118</v>
      </c>
      <c r="N56">
        <v>0.23013</v>
      </c>
      <c r="O56" s="1">
        <v>44118</v>
      </c>
      <c r="P56">
        <v>0.25324999999999998</v>
      </c>
      <c r="Q56" s="1">
        <v>44118</v>
      </c>
      <c r="R56">
        <v>0.34399999999999997</v>
      </c>
      <c r="S56" s="1">
        <v>44113</v>
      </c>
      <c r="T56">
        <v>8.1750000000000003E-2</v>
      </c>
      <c r="U56" s="1">
        <v>44118</v>
      </c>
      <c r="V56">
        <v>4.2999999999999997E-2</v>
      </c>
      <c r="W56" s="1">
        <v>44118</v>
      </c>
      <c r="X56">
        <v>4.5629999999999997E-2</v>
      </c>
      <c r="Y56" s="1">
        <v>44118</v>
      </c>
      <c r="Z56">
        <v>7.6249999999999998E-2</v>
      </c>
      <c r="AA56" s="1">
        <v>44118</v>
      </c>
      <c r="AB56">
        <v>0.12887999999999999</v>
      </c>
      <c r="AC56" s="1">
        <v>44118</v>
      </c>
      <c r="AD56">
        <v>5.1130000000000002E-2</v>
      </c>
    </row>
    <row r="57" spans="1:30" x14ac:dyDescent="0.25">
      <c r="A57" s="1">
        <v>44118</v>
      </c>
      <c r="B57">
        <v>-0.53500000000000003</v>
      </c>
      <c r="C57" s="1">
        <v>44118</v>
      </c>
      <c r="D57">
        <v>-0.51100000000000001</v>
      </c>
      <c r="E57" s="1">
        <v>44118</v>
      </c>
      <c r="F57">
        <v>-0.49299999999999999</v>
      </c>
      <c r="G57" s="1">
        <v>44118</v>
      </c>
      <c r="H57">
        <v>-0.46800000000000003</v>
      </c>
      <c r="I57" s="1">
        <v>44117</v>
      </c>
      <c r="J57">
        <v>-0.47</v>
      </c>
      <c r="K57" s="1">
        <v>44117</v>
      </c>
      <c r="L57">
        <v>0.14838000000000001</v>
      </c>
      <c r="M57" s="1">
        <v>44117</v>
      </c>
      <c r="N57">
        <v>0.23688000000000001</v>
      </c>
      <c r="O57" s="1">
        <v>44117</v>
      </c>
      <c r="P57">
        <v>0.2545</v>
      </c>
      <c r="Q57" s="1">
        <v>44117</v>
      </c>
      <c r="R57">
        <v>0.34549999999999997</v>
      </c>
      <c r="S57" s="1">
        <v>44112</v>
      </c>
      <c r="T57">
        <v>8.2629999999999995E-2</v>
      </c>
      <c r="U57" s="1">
        <v>44117</v>
      </c>
      <c r="V57">
        <v>4.2880000000000001E-2</v>
      </c>
      <c r="W57" s="1">
        <v>44117</v>
      </c>
      <c r="X57">
        <v>4.6379999999999998E-2</v>
      </c>
      <c r="Y57" s="1">
        <v>44117</v>
      </c>
      <c r="Z57">
        <v>8.0879999999999994E-2</v>
      </c>
      <c r="AA57" s="1">
        <v>44117</v>
      </c>
      <c r="AB57">
        <v>0.14388000000000001</v>
      </c>
      <c r="AC57" s="1">
        <v>44117</v>
      </c>
      <c r="AD57">
        <v>4.8379999999999999E-2</v>
      </c>
    </row>
    <row r="58" spans="1:30" x14ac:dyDescent="0.25">
      <c r="A58" s="1">
        <v>44117</v>
      </c>
      <c r="B58">
        <v>-0.53500000000000003</v>
      </c>
      <c r="C58" s="1">
        <v>44117</v>
      </c>
      <c r="D58">
        <v>-0.50800000000000001</v>
      </c>
      <c r="E58" s="1">
        <v>44117</v>
      </c>
      <c r="F58">
        <v>-0.48299999999999998</v>
      </c>
      <c r="G58" s="1">
        <v>44117</v>
      </c>
      <c r="H58">
        <v>-0.46700000000000003</v>
      </c>
      <c r="I58" s="1">
        <v>44116</v>
      </c>
      <c r="J58">
        <v>-0.47099999999999997</v>
      </c>
      <c r="K58" s="1">
        <v>44116</v>
      </c>
      <c r="L58">
        <v>0.14424999999999999</v>
      </c>
      <c r="M58" s="1">
        <v>44116</v>
      </c>
      <c r="N58">
        <v>0.22888</v>
      </c>
      <c r="O58" s="1">
        <v>44116</v>
      </c>
      <c r="P58">
        <v>0.24288000000000001</v>
      </c>
      <c r="Q58" s="1">
        <v>44116</v>
      </c>
      <c r="R58">
        <v>0.34762999999999999</v>
      </c>
      <c r="S58" s="1">
        <v>44111</v>
      </c>
      <c r="T58">
        <v>8.1750000000000003E-2</v>
      </c>
      <c r="U58" s="1">
        <v>44116</v>
      </c>
      <c r="V58">
        <v>4.2880000000000001E-2</v>
      </c>
      <c r="W58" s="1">
        <v>44116</v>
      </c>
      <c r="X58">
        <v>4.6129999999999997E-2</v>
      </c>
      <c r="Y58" s="1">
        <v>44116</v>
      </c>
      <c r="Z58">
        <v>7.1499999999999994E-2</v>
      </c>
      <c r="AA58" s="1">
        <v>44116</v>
      </c>
      <c r="AB58">
        <v>0.14524999999999999</v>
      </c>
      <c r="AC58" s="1">
        <v>44116</v>
      </c>
      <c r="AD58">
        <v>5.1249999999999997E-2</v>
      </c>
    </row>
    <row r="59" spans="1:30" x14ac:dyDescent="0.25">
      <c r="A59" s="1">
        <v>44116</v>
      </c>
      <c r="B59">
        <v>-0.53800000000000003</v>
      </c>
      <c r="C59" s="1">
        <v>44116</v>
      </c>
      <c r="D59">
        <v>-0.51100000000000001</v>
      </c>
      <c r="E59" s="1">
        <v>44116</v>
      </c>
      <c r="F59">
        <v>-0.48499999999999999</v>
      </c>
      <c r="G59" s="1">
        <v>44116</v>
      </c>
      <c r="H59">
        <v>-0.46800000000000003</v>
      </c>
      <c r="I59" s="1">
        <v>44113</v>
      </c>
      <c r="J59">
        <v>-0.46800000000000003</v>
      </c>
      <c r="K59" s="1">
        <v>44113</v>
      </c>
      <c r="L59">
        <v>0.14524999999999999</v>
      </c>
      <c r="M59" s="1">
        <v>44113</v>
      </c>
      <c r="N59">
        <v>0.22413</v>
      </c>
      <c r="O59" s="1">
        <v>44113</v>
      </c>
      <c r="P59">
        <v>0.24575</v>
      </c>
      <c r="Q59" s="1">
        <v>44113</v>
      </c>
      <c r="R59">
        <v>0.34762999999999999</v>
      </c>
      <c r="S59" s="1">
        <v>44110</v>
      </c>
      <c r="T59">
        <v>8.1500000000000003E-2</v>
      </c>
      <c r="U59" s="1">
        <v>44113</v>
      </c>
      <c r="V59">
        <v>4.5499999999999999E-2</v>
      </c>
      <c r="W59" s="1">
        <v>44113</v>
      </c>
      <c r="X59">
        <v>5.0250000000000003E-2</v>
      </c>
      <c r="Y59" s="1">
        <v>44113</v>
      </c>
      <c r="Z59">
        <v>7.4249999999999997E-2</v>
      </c>
      <c r="AA59" s="1">
        <v>44113</v>
      </c>
      <c r="AB59">
        <v>0.14563000000000001</v>
      </c>
      <c r="AC59" s="1">
        <v>44113</v>
      </c>
      <c r="AD59">
        <v>5.0630000000000001E-2</v>
      </c>
    </row>
    <row r="60" spans="1:30" x14ac:dyDescent="0.25">
      <c r="A60" s="1">
        <v>44113</v>
      </c>
      <c r="B60">
        <v>-0.52600000000000002</v>
      </c>
      <c r="C60" s="1">
        <v>44113</v>
      </c>
      <c r="D60">
        <v>-0.50900000000000001</v>
      </c>
      <c r="E60" s="1">
        <v>44113</v>
      </c>
      <c r="F60">
        <v>-0.48599999999999999</v>
      </c>
      <c r="G60" s="1">
        <v>44113</v>
      </c>
      <c r="H60">
        <v>-0.46300000000000002</v>
      </c>
      <c r="I60" s="1">
        <v>44112</v>
      </c>
      <c r="J60">
        <v>-0.46800000000000003</v>
      </c>
      <c r="K60" s="1">
        <v>44112</v>
      </c>
      <c r="L60">
        <v>0.14688000000000001</v>
      </c>
      <c r="M60" s="1">
        <v>44112</v>
      </c>
      <c r="N60">
        <v>0.2205</v>
      </c>
      <c r="O60" s="1">
        <v>44112</v>
      </c>
      <c r="P60">
        <v>0.24637999999999999</v>
      </c>
      <c r="Q60" s="1">
        <v>44112</v>
      </c>
      <c r="R60">
        <v>0.34949999999999998</v>
      </c>
      <c r="S60" s="1">
        <v>44109</v>
      </c>
      <c r="T60">
        <v>8.1379999999999994E-2</v>
      </c>
      <c r="U60" s="1">
        <v>44112</v>
      </c>
      <c r="V60">
        <v>4.8379999999999999E-2</v>
      </c>
      <c r="W60" s="1">
        <v>44112</v>
      </c>
      <c r="X60">
        <v>5.2130000000000003E-2</v>
      </c>
      <c r="Y60" s="1">
        <v>44112</v>
      </c>
      <c r="Z60">
        <v>7.4880000000000002E-2</v>
      </c>
      <c r="AA60" s="1">
        <v>44112</v>
      </c>
      <c r="AB60">
        <v>0.15125</v>
      </c>
      <c r="AC60" s="1">
        <v>44112</v>
      </c>
      <c r="AD60">
        <v>5.0999999999999997E-2</v>
      </c>
    </row>
    <row r="61" spans="1:30" x14ac:dyDescent="0.25">
      <c r="A61" s="1">
        <v>44112</v>
      </c>
      <c r="B61">
        <v>-0.53400000000000003</v>
      </c>
      <c r="C61" s="1">
        <v>44112</v>
      </c>
      <c r="D61">
        <v>-0.50600000000000001</v>
      </c>
      <c r="E61" s="1">
        <v>44112</v>
      </c>
      <c r="F61">
        <v>-0.48599999999999999</v>
      </c>
      <c r="G61" s="1">
        <v>44112</v>
      </c>
      <c r="H61">
        <v>-0.45500000000000002</v>
      </c>
      <c r="I61" s="1">
        <v>44111</v>
      </c>
      <c r="J61">
        <v>-0.47</v>
      </c>
      <c r="K61" s="1">
        <v>44111</v>
      </c>
      <c r="L61">
        <v>0.14699999999999999</v>
      </c>
      <c r="M61" s="1">
        <v>44111</v>
      </c>
      <c r="N61">
        <v>0.22950000000000001</v>
      </c>
      <c r="O61" s="1">
        <v>44111</v>
      </c>
      <c r="P61">
        <v>0.25013000000000002</v>
      </c>
      <c r="Q61" s="1">
        <v>44111</v>
      </c>
      <c r="R61">
        <v>0.34788000000000002</v>
      </c>
      <c r="S61" s="1">
        <v>44106</v>
      </c>
      <c r="T61">
        <v>8.1250000000000003E-2</v>
      </c>
      <c r="U61" s="1">
        <v>44111</v>
      </c>
      <c r="V61">
        <v>4.5879999999999997E-2</v>
      </c>
      <c r="W61" s="1">
        <v>44111</v>
      </c>
      <c r="X61">
        <v>6.3500000000000001E-2</v>
      </c>
      <c r="Y61" s="1">
        <v>44111</v>
      </c>
      <c r="Z61">
        <v>7.4999999999999997E-2</v>
      </c>
      <c r="AA61" s="1">
        <v>44111</v>
      </c>
      <c r="AB61">
        <v>0.152</v>
      </c>
      <c r="AC61" s="1">
        <v>44111</v>
      </c>
      <c r="AD61">
        <v>4.7750000000000001E-2</v>
      </c>
    </row>
    <row r="62" spans="1:30" x14ac:dyDescent="0.25">
      <c r="A62" s="1">
        <v>44111</v>
      </c>
      <c r="B62">
        <v>-0.54</v>
      </c>
      <c r="C62" s="1">
        <v>44111</v>
      </c>
      <c r="D62">
        <v>-0.50800000000000001</v>
      </c>
      <c r="E62" s="1">
        <v>44111</v>
      </c>
      <c r="F62">
        <v>-0.48799999999999999</v>
      </c>
      <c r="G62" s="1">
        <v>44111</v>
      </c>
      <c r="H62">
        <v>-0.46300000000000002</v>
      </c>
      <c r="I62" s="1">
        <v>44110</v>
      </c>
      <c r="J62">
        <v>-0.47099999999999997</v>
      </c>
      <c r="K62" s="1">
        <v>44110</v>
      </c>
      <c r="L62">
        <v>0.13963</v>
      </c>
      <c r="M62" s="1">
        <v>44110</v>
      </c>
      <c r="N62">
        <v>0.22975000000000001</v>
      </c>
      <c r="O62" s="1">
        <v>44110</v>
      </c>
      <c r="P62">
        <v>0.23924999999999999</v>
      </c>
      <c r="Q62" s="1">
        <v>44110</v>
      </c>
      <c r="R62">
        <v>0.34388000000000002</v>
      </c>
      <c r="S62" s="1">
        <v>44105</v>
      </c>
      <c r="T62">
        <v>8.1750000000000003E-2</v>
      </c>
      <c r="U62" s="1">
        <v>44110</v>
      </c>
      <c r="V62">
        <v>4.6379999999999998E-2</v>
      </c>
      <c r="W62" s="1">
        <v>44110</v>
      </c>
      <c r="X62">
        <v>5.4379999999999998E-2</v>
      </c>
      <c r="Y62" s="1">
        <v>44110</v>
      </c>
      <c r="Z62">
        <v>7.4380000000000002E-2</v>
      </c>
      <c r="AA62" s="1">
        <v>44110</v>
      </c>
      <c r="AB62">
        <v>0.1515</v>
      </c>
      <c r="AC62" s="1">
        <v>44110</v>
      </c>
      <c r="AD62">
        <v>4.8379999999999999E-2</v>
      </c>
    </row>
    <row r="63" spans="1:30" x14ac:dyDescent="0.25">
      <c r="A63" s="1">
        <v>44110</v>
      </c>
      <c r="B63">
        <v>-0.54</v>
      </c>
      <c r="C63" s="1">
        <v>44110</v>
      </c>
      <c r="D63">
        <v>-0.505</v>
      </c>
      <c r="E63" s="1">
        <v>44110</v>
      </c>
      <c r="F63">
        <v>-0.47899999999999998</v>
      </c>
      <c r="G63" s="1">
        <v>44110</v>
      </c>
      <c r="H63">
        <v>-0.46</v>
      </c>
      <c r="I63" s="1">
        <v>44109</v>
      </c>
      <c r="J63">
        <v>-0.47</v>
      </c>
      <c r="K63" s="1">
        <v>44109</v>
      </c>
      <c r="L63">
        <v>0.14274999999999999</v>
      </c>
      <c r="M63" s="1">
        <v>44109</v>
      </c>
      <c r="N63">
        <v>0.22025</v>
      </c>
      <c r="O63" s="1">
        <v>44109</v>
      </c>
      <c r="P63">
        <v>0.23375000000000001</v>
      </c>
      <c r="Q63" s="1">
        <v>44109</v>
      </c>
      <c r="R63">
        <v>0.34875</v>
      </c>
      <c r="S63" s="1">
        <v>44104</v>
      </c>
      <c r="T63">
        <v>7.8E-2</v>
      </c>
      <c r="U63" s="1">
        <v>44109</v>
      </c>
      <c r="V63">
        <v>4.5749999999999999E-2</v>
      </c>
      <c r="W63" s="1">
        <v>44109</v>
      </c>
      <c r="X63">
        <v>4.8750000000000002E-2</v>
      </c>
      <c r="Y63" s="1">
        <v>44109</v>
      </c>
      <c r="Z63">
        <v>7.7630000000000005E-2</v>
      </c>
      <c r="AA63" s="1">
        <v>44109</v>
      </c>
      <c r="AB63">
        <v>0.15212999999999999</v>
      </c>
      <c r="AC63" s="1">
        <v>44109</v>
      </c>
      <c r="AD63">
        <v>5.1249999999999997E-2</v>
      </c>
    </row>
    <row r="64" spans="1:30" x14ac:dyDescent="0.25">
      <c r="A64" s="1">
        <v>44109</v>
      </c>
      <c r="B64">
        <v>-0.53400000000000003</v>
      </c>
      <c r="C64" s="1">
        <v>44109</v>
      </c>
      <c r="D64">
        <v>-0.50900000000000001</v>
      </c>
      <c r="E64" s="1">
        <v>44109</v>
      </c>
      <c r="F64">
        <v>-0.48799999999999999</v>
      </c>
      <c r="G64" s="1">
        <v>44109</v>
      </c>
      <c r="H64">
        <v>-0.45800000000000002</v>
      </c>
      <c r="I64" s="1">
        <v>44106</v>
      </c>
      <c r="J64">
        <v>-0.47</v>
      </c>
      <c r="K64" s="1">
        <v>44106</v>
      </c>
      <c r="L64">
        <v>0.14000000000000001</v>
      </c>
      <c r="M64" s="1">
        <v>44106</v>
      </c>
      <c r="N64">
        <v>0.23350000000000001</v>
      </c>
      <c r="O64" s="1">
        <v>44106</v>
      </c>
      <c r="P64">
        <v>0.24475</v>
      </c>
      <c r="Q64" s="1">
        <v>44106</v>
      </c>
      <c r="R64">
        <v>0.35749999999999998</v>
      </c>
      <c r="S64" s="1">
        <v>44103</v>
      </c>
      <c r="T64">
        <v>8.1750000000000003E-2</v>
      </c>
      <c r="U64" s="1">
        <v>44106</v>
      </c>
      <c r="V64">
        <v>4.4499999999999998E-2</v>
      </c>
      <c r="W64" s="1">
        <v>44106</v>
      </c>
      <c r="X64">
        <v>5.6129999999999999E-2</v>
      </c>
      <c r="Y64" s="1">
        <v>44106</v>
      </c>
      <c r="Z64">
        <v>7.85E-2</v>
      </c>
      <c r="AA64" s="1">
        <v>44106</v>
      </c>
      <c r="AB64">
        <v>0.151</v>
      </c>
      <c r="AC64" s="1">
        <v>44106</v>
      </c>
      <c r="AD64">
        <v>4.9880000000000001E-2</v>
      </c>
    </row>
    <row r="65" spans="1:30" x14ac:dyDescent="0.25">
      <c r="A65" s="1">
        <v>44106</v>
      </c>
      <c r="B65">
        <v>-0.52800000000000002</v>
      </c>
      <c r="C65" s="1">
        <v>44106</v>
      </c>
      <c r="D65">
        <v>-0.505</v>
      </c>
      <c r="E65" s="1">
        <v>44106</v>
      </c>
      <c r="F65">
        <v>-0.47299999999999998</v>
      </c>
      <c r="G65" s="1">
        <v>44106</v>
      </c>
      <c r="H65">
        <v>-0.44900000000000001</v>
      </c>
      <c r="I65" s="1">
        <v>44105</v>
      </c>
      <c r="J65">
        <v>-0.47299999999999998</v>
      </c>
      <c r="K65" s="1">
        <v>44105</v>
      </c>
      <c r="L65">
        <v>0.13950000000000001</v>
      </c>
      <c r="M65" s="1">
        <v>44105</v>
      </c>
      <c r="N65">
        <v>0.23400000000000001</v>
      </c>
      <c r="O65" s="1">
        <v>44105</v>
      </c>
      <c r="P65">
        <v>0.2505</v>
      </c>
      <c r="Q65" s="1">
        <v>44105</v>
      </c>
      <c r="R65">
        <v>0.35987999999999998</v>
      </c>
      <c r="S65" s="1">
        <v>44102</v>
      </c>
      <c r="T65">
        <v>8.1629999999999994E-2</v>
      </c>
      <c r="U65" s="1">
        <v>44105</v>
      </c>
      <c r="V65">
        <v>4.4999999999999998E-2</v>
      </c>
      <c r="W65" s="1">
        <v>44105</v>
      </c>
      <c r="X65">
        <v>6.0499999999999998E-2</v>
      </c>
      <c r="Y65" s="1">
        <v>44105</v>
      </c>
      <c r="Z65">
        <v>8.813E-2</v>
      </c>
      <c r="AA65" s="1">
        <v>44105</v>
      </c>
      <c r="AB65">
        <v>0.14949999999999999</v>
      </c>
      <c r="AC65" s="1">
        <v>44105</v>
      </c>
      <c r="AD65">
        <v>5.3879999999999997E-2</v>
      </c>
    </row>
    <row r="66" spans="1:30" x14ac:dyDescent="0.25">
      <c r="A66" s="1">
        <v>44105</v>
      </c>
      <c r="B66">
        <v>-0.52600000000000002</v>
      </c>
      <c r="C66" s="1">
        <v>44105</v>
      </c>
      <c r="D66">
        <v>-0.498</v>
      </c>
      <c r="E66" s="1">
        <v>44105</v>
      </c>
      <c r="F66">
        <v>-0.48099999999999998</v>
      </c>
      <c r="G66" s="1">
        <v>44105</v>
      </c>
      <c r="H66">
        <v>-0.442</v>
      </c>
      <c r="I66" s="1">
        <v>44104</v>
      </c>
      <c r="J66">
        <v>-0.48499999999999999</v>
      </c>
      <c r="K66" s="1">
        <v>44104</v>
      </c>
      <c r="L66">
        <v>0.14824999999999999</v>
      </c>
      <c r="M66" s="1">
        <v>44104</v>
      </c>
      <c r="N66">
        <v>0.23388</v>
      </c>
      <c r="O66" s="1">
        <v>44104</v>
      </c>
      <c r="P66">
        <v>0.25974999999999998</v>
      </c>
      <c r="Q66" s="1">
        <v>44104</v>
      </c>
      <c r="R66">
        <v>0.36013000000000001</v>
      </c>
      <c r="S66" s="1">
        <v>44099</v>
      </c>
      <c r="T66">
        <v>8.0130000000000007E-2</v>
      </c>
      <c r="U66" s="1">
        <v>44104</v>
      </c>
      <c r="V66">
        <v>4.5379999999999997E-2</v>
      </c>
      <c r="W66" s="1">
        <v>44104</v>
      </c>
      <c r="X66">
        <v>6.0879999999999997E-2</v>
      </c>
      <c r="Y66" s="1">
        <v>44104</v>
      </c>
      <c r="Z66">
        <v>8.7499999999999994E-2</v>
      </c>
      <c r="AA66" s="1">
        <v>44104</v>
      </c>
      <c r="AB66">
        <v>0.15137999999999999</v>
      </c>
      <c r="AC66" s="1">
        <v>44104</v>
      </c>
      <c r="AD66">
        <v>4.7379999999999999E-2</v>
      </c>
    </row>
    <row r="67" spans="1:30" x14ac:dyDescent="0.25">
      <c r="A67" s="1">
        <v>44104</v>
      </c>
      <c r="B67">
        <v>-0.52900000000000003</v>
      </c>
      <c r="C67" s="1">
        <v>44104</v>
      </c>
      <c r="D67">
        <v>-0.498</v>
      </c>
      <c r="E67" s="1">
        <v>44104</v>
      </c>
      <c r="F67">
        <v>-0.48</v>
      </c>
      <c r="G67" s="1">
        <v>44104</v>
      </c>
      <c r="H67">
        <v>-0.443</v>
      </c>
      <c r="I67" s="1">
        <v>44103</v>
      </c>
      <c r="J67">
        <v>-0.47099999999999997</v>
      </c>
      <c r="K67" s="1">
        <v>44103</v>
      </c>
      <c r="L67">
        <v>0.14899999999999999</v>
      </c>
      <c r="M67" s="1">
        <v>44103</v>
      </c>
      <c r="N67">
        <v>0.22513</v>
      </c>
      <c r="O67" s="1">
        <v>44103</v>
      </c>
      <c r="P67">
        <v>0.26512999999999998</v>
      </c>
      <c r="Q67" s="1">
        <v>44103</v>
      </c>
      <c r="R67">
        <v>0.35925000000000001</v>
      </c>
      <c r="S67" s="1">
        <v>44098</v>
      </c>
      <c r="T67">
        <v>8.0750000000000002E-2</v>
      </c>
      <c r="U67" s="1">
        <v>44103</v>
      </c>
      <c r="V67">
        <v>4.675E-2</v>
      </c>
      <c r="W67" s="1">
        <v>44103</v>
      </c>
      <c r="X67">
        <v>6.6379999999999995E-2</v>
      </c>
      <c r="Y67" s="1">
        <v>44103</v>
      </c>
      <c r="Z67">
        <v>8.1000000000000003E-2</v>
      </c>
      <c r="AA67" s="1">
        <v>44103</v>
      </c>
      <c r="AB67">
        <v>0.14674999999999999</v>
      </c>
      <c r="AC67" s="1">
        <v>44103</v>
      </c>
      <c r="AD67">
        <v>5.2380000000000003E-2</v>
      </c>
    </row>
    <row r="68" spans="1:30" x14ac:dyDescent="0.25">
      <c r="A68" s="1">
        <v>44103</v>
      </c>
      <c r="B68">
        <v>-0.52300000000000002</v>
      </c>
      <c r="C68" s="1">
        <v>44103</v>
      </c>
      <c r="D68">
        <v>-0.49399999999999999</v>
      </c>
      <c r="E68" s="1">
        <v>44103</v>
      </c>
      <c r="F68">
        <v>-0.47399999999999998</v>
      </c>
      <c r="G68" s="1">
        <v>44103</v>
      </c>
      <c r="H68">
        <v>-0.43</v>
      </c>
      <c r="I68" s="1">
        <v>44102</v>
      </c>
      <c r="J68">
        <v>-0.47</v>
      </c>
      <c r="K68" s="1">
        <v>44102</v>
      </c>
      <c r="L68">
        <v>0.14663000000000001</v>
      </c>
      <c r="M68" s="1">
        <v>44102</v>
      </c>
      <c r="N68">
        <v>0.22037999999999999</v>
      </c>
      <c r="O68" s="1">
        <v>44102</v>
      </c>
      <c r="P68">
        <v>0.26924999999999999</v>
      </c>
      <c r="Q68" s="1">
        <v>44102</v>
      </c>
      <c r="R68">
        <v>0.36549999999999999</v>
      </c>
      <c r="S68" s="1">
        <v>44097</v>
      </c>
      <c r="T68">
        <v>8.0379999999999993E-2</v>
      </c>
      <c r="U68" s="1">
        <v>44102</v>
      </c>
      <c r="V68">
        <v>4.5879999999999997E-2</v>
      </c>
      <c r="W68" s="1">
        <v>44102</v>
      </c>
      <c r="X68">
        <v>6.1499999999999999E-2</v>
      </c>
      <c r="Y68" s="1">
        <v>44102</v>
      </c>
      <c r="Z68">
        <v>8.9130000000000001E-2</v>
      </c>
      <c r="AA68" s="1">
        <v>44102</v>
      </c>
      <c r="AB68">
        <v>0.152</v>
      </c>
      <c r="AC68" s="1">
        <v>44102</v>
      </c>
      <c r="AD68">
        <v>4.9750000000000003E-2</v>
      </c>
    </row>
    <row r="69" spans="1:30" x14ac:dyDescent="0.25">
      <c r="A69" s="1">
        <v>44102</v>
      </c>
      <c r="B69">
        <v>-0.52400000000000002</v>
      </c>
      <c r="C69" s="1">
        <v>44102</v>
      </c>
      <c r="D69">
        <v>-0.49299999999999999</v>
      </c>
      <c r="E69" s="1">
        <v>44102</v>
      </c>
      <c r="F69">
        <v>-0.47</v>
      </c>
      <c r="G69" s="1">
        <v>44102</v>
      </c>
      <c r="H69">
        <v>-0.42699999999999999</v>
      </c>
      <c r="I69" s="1">
        <v>44099</v>
      </c>
      <c r="J69">
        <v>-0.46899999999999997</v>
      </c>
      <c r="K69" s="1">
        <v>44099</v>
      </c>
      <c r="L69">
        <v>0.14613000000000001</v>
      </c>
      <c r="M69" s="1">
        <v>44099</v>
      </c>
      <c r="N69">
        <v>0.21787999999999999</v>
      </c>
      <c r="O69" s="1">
        <v>44099</v>
      </c>
      <c r="P69">
        <v>0.27124999999999999</v>
      </c>
      <c r="Q69" s="1">
        <v>44099</v>
      </c>
      <c r="R69">
        <v>0.36925000000000002</v>
      </c>
      <c r="S69" s="1">
        <v>44096</v>
      </c>
      <c r="T69">
        <v>8.2629999999999995E-2</v>
      </c>
      <c r="U69" s="1">
        <v>44099</v>
      </c>
      <c r="V69">
        <v>4.6629999999999998E-2</v>
      </c>
      <c r="W69" s="1">
        <v>44099</v>
      </c>
      <c r="X69">
        <v>5.8380000000000001E-2</v>
      </c>
      <c r="Y69" s="1">
        <v>44099</v>
      </c>
      <c r="Z69">
        <v>9.2380000000000004E-2</v>
      </c>
      <c r="AA69" s="1">
        <v>44099</v>
      </c>
      <c r="AB69">
        <v>0.15762999999999999</v>
      </c>
      <c r="AC69" s="1">
        <v>44099</v>
      </c>
      <c r="AD69">
        <v>5.0380000000000001E-2</v>
      </c>
    </row>
    <row r="70" spans="1:30" x14ac:dyDescent="0.25">
      <c r="A70" s="1">
        <v>44099</v>
      </c>
      <c r="B70">
        <v>-0.52300000000000002</v>
      </c>
      <c r="C70" s="1">
        <v>44099</v>
      </c>
      <c r="D70">
        <v>-0.498</v>
      </c>
      <c r="E70" s="1">
        <v>44099</v>
      </c>
      <c r="F70">
        <v>-0.46800000000000003</v>
      </c>
      <c r="G70" s="1">
        <v>44099</v>
      </c>
      <c r="H70">
        <v>-0.433</v>
      </c>
      <c r="I70" s="1">
        <v>44098</v>
      </c>
      <c r="J70">
        <v>-0.46800000000000003</v>
      </c>
      <c r="K70" s="1">
        <v>44098</v>
      </c>
      <c r="L70">
        <v>0.14474999999999999</v>
      </c>
      <c r="M70" s="1">
        <v>44098</v>
      </c>
      <c r="N70">
        <v>0.23325000000000001</v>
      </c>
      <c r="O70" s="1">
        <v>44098</v>
      </c>
      <c r="P70">
        <v>0.27350000000000002</v>
      </c>
      <c r="Q70" s="1">
        <v>44098</v>
      </c>
      <c r="R70">
        <v>0.37213000000000002</v>
      </c>
      <c r="S70" s="1">
        <v>44095</v>
      </c>
      <c r="T70">
        <v>8.2500000000000004E-2</v>
      </c>
      <c r="U70" s="1">
        <v>44098</v>
      </c>
      <c r="V70">
        <v>4.8500000000000001E-2</v>
      </c>
      <c r="W70" s="1">
        <v>44098</v>
      </c>
      <c r="X70">
        <v>6.4750000000000002E-2</v>
      </c>
      <c r="Y70" s="1">
        <v>44098</v>
      </c>
      <c r="Z70">
        <v>9.4750000000000001E-2</v>
      </c>
      <c r="AA70" s="1">
        <v>44098</v>
      </c>
      <c r="AB70">
        <v>0.16188</v>
      </c>
      <c r="AC70" s="1">
        <v>44098</v>
      </c>
      <c r="AD70">
        <v>4.8750000000000002E-2</v>
      </c>
    </row>
    <row r="71" spans="1:30" x14ac:dyDescent="0.25">
      <c r="A71" s="1">
        <v>44098</v>
      </c>
      <c r="B71">
        <v>-0.51800000000000002</v>
      </c>
      <c r="C71" s="1">
        <v>44098</v>
      </c>
      <c r="D71">
        <v>-0.49299999999999999</v>
      </c>
      <c r="E71" s="1">
        <v>44098</v>
      </c>
      <c r="F71">
        <v>-0.47199999999999998</v>
      </c>
      <c r="G71" s="1">
        <v>44098</v>
      </c>
      <c r="H71">
        <v>-0.433</v>
      </c>
      <c r="I71" s="1">
        <v>44097</v>
      </c>
      <c r="J71">
        <v>-0.46600000000000003</v>
      </c>
      <c r="K71" s="1">
        <v>44097</v>
      </c>
      <c r="L71">
        <v>0.14813000000000001</v>
      </c>
      <c r="M71" s="1">
        <v>44097</v>
      </c>
      <c r="N71">
        <v>0.22500000000000001</v>
      </c>
      <c r="O71" s="1">
        <v>44097</v>
      </c>
      <c r="P71">
        <v>0.27162999999999998</v>
      </c>
      <c r="Q71" s="1">
        <v>44097</v>
      </c>
      <c r="R71">
        <v>0.37175000000000002</v>
      </c>
      <c r="S71" s="1">
        <v>44092</v>
      </c>
      <c r="T71">
        <v>8.3129999999999996E-2</v>
      </c>
      <c r="U71" s="1">
        <v>44097</v>
      </c>
      <c r="V71">
        <v>5.0880000000000002E-2</v>
      </c>
      <c r="W71" s="1">
        <v>44097</v>
      </c>
      <c r="X71">
        <v>6.6379999999999995E-2</v>
      </c>
      <c r="Y71" s="1">
        <v>44097</v>
      </c>
      <c r="Z71">
        <v>9.3880000000000005E-2</v>
      </c>
      <c r="AA71" s="1">
        <v>44097</v>
      </c>
      <c r="AB71">
        <v>0.16188</v>
      </c>
      <c r="AC71" s="1">
        <v>44097</v>
      </c>
      <c r="AD71">
        <v>5.2630000000000003E-2</v>
      </c>
    </row>
    <row r="72" spans="1:30" x14ac:dyDescent="0.25">
      <c r="A72" s="1">
        <v>44097</v>
      </c>
      <c r="B72">
        <v>-0.53100000000000003</v>
      </c>
      <c r="C72" s="1">
        <v>44097</v>
      </c>
      <c r="D72">
        <v>-0.498</v>
      </c>
      <c r="E72" s="1">
        <v>44097</v>
      </c>
      <c r="F72">
        <v>-0.46800000000000003</v>
      </c>
      <c r="G72" s="1">
        <v>44097</v>
      </c>
      <c r="H72">
        <v>-0.43099999999999999</v>
      </c>
      <c r="I72" s="1">
        <v>44096</v>
      </c>
      <c r="J72">
        <v>-0.46700000000000003</v>
      </c>
      <c r="K72" s="1">
        <v>44096</v>
      </c>
      <c r="L72">
        <v>0.15112999999999999</v>
      </c>
      <c r="M72" s="1">
        <v>44096</v>
      </c>
      <c r="N72">
        <v>0.2225</v>
      </c>
      <c r="O72" s="1">
        <v>44096</v>
      </c>
      <c r="P72">
        <v>0.27474999999999999</v>
      </c>
      <c r="Q72" s="1">
        <v>44096</v>
      </c>
      <c r="R72">
        <v>0.3765</v>
      </c>
      <c r="S72" s="1">
        <v>44091</v>
      </c>
      <c r="T72">
        <v>8.2250000000000004E-2</v>
      </c>
      <c r="U72" s="1">
        <v>44096</v>
      </c>
      <c r="V72">
        <v>4.9000000000000002E-2</v>
      </c>
      <c r="W72" s="1">
        <v>44096</v>
      </c>
      <c r="X72">
        <v>6.5500000000000003E-2</v>
      </c>
      <c r="Y72" s="1">
        <v>44096</v>
      </c>
      <c r="Z72">
        <v>8.9880000000000002E-2</v>
      </c>
      <c r="AA72" s="1">
        <v>44096</v>
      </c>
      <c r="AB72">
        <v>0.16513</v>
      </c>
      <c r="AC72" s="1">
        <v>44096</v>
      </c>
      <c r="AD72">
        <v>5.2130000000000003E-2</v>
      </c>
    </row>
    <row r="73" spans="1:30" x14ac:dyDescent="0.25">
      <c r="A73" s="1">
        <v>44096</v>
      </c>
      <c r="B73">
        <v>-0.52600000000000002</v>
      </c>
      <c r="C73" s="1">
        <v>44096</v>
      </c>
      <c r="D73">
        <v>-0.50800000000000001</v>
      </c>
      <c r="E73" s="1">
        <v>44096</v>
      </c>
      <c r="F73">
        <v>-0.47299999999999998</v>
      </c>
      <c r="G73" s="1">
        <v>44096</v>
      </c>
      <c r="H73">
        <v>-0.438</v>
      </c>
      <c r="I73" s="1">
        <v>44095</v>
      </c>
      <c r="J73">
        <v>-0.46700000000000003</v>
      </c>
      <c r="K73" s="1">
        <v>44095</v>
      </c>
      <c r="L73">
        <v>0.15187999999999999</v>
      </c>
      <c r="M73" s="1">
        <v>44095</v>
      </c>
      <c r="N73">
        <v>0.22325</v>
      </c>
      <c r="O73" s="1">
        <v>44095</v>
      </c>
      <c r="P73">
        <v>0.27288000000000001</v>
      </c>
      <c r="Q73" s="1">
        <v>44095</v>
      </c>
      <c r="R73">
        <v>0.3785</v>
      </c>
      <c r="S73" s="1">
        <v>44090</v>
      </c>
      <c r="T73">
        <v>8.2500000000000004E-2</v>
      </c>
      <c r="U73" s="1">
        <v>44095</v>
      </c>
      <c r="V73">
        <v>4.6629999999999998E-2</v>
      </c>
      <c r="W73" s="1">
        <v>44095</v>
      </c>
      <c r="X73">
        <v>5.663E-2</v>
      </c>
      <c r="Y73" s="1">
        <v>44095</v>
      </c>
      <c r="Z73">
        <v>7.85E-2</v>
      </c>
      <c r="AA73" s="1">
        <v>44095</v>
      </c>
      <c r="AB73">
        <v>0.14313000000000001</v>
      </c>
      <c r="AC73" s="1">
        <v>44095</v>
      </c>
      <c r="AD73">
        <v>4.6879999999999998E-2</v>
      </c>
    </row>
    <row r="74" spans="1:30" x14ac:dyDescent="0.25">
      <c r="A74" s="1">
        <v>44095</v>
      </c>
      <c r="B74">
        <v>-0.53300000000000003</v>
      </c>
      <c r="C74" s="1">
        <v>44095</v>
      </c>
      <c r="D74">
        <v>-0.50800000000000001</v>
      </c>
      <c r="E74" s="1">
        <v>44095</v>
      </c>
      <c r="F74">
        <v>-0.47</v>
      </c>
      <c r="G74" s="1">
        <v>44095</v>
      </c>
      <c r="H74">
        <v>-0.433</v>
      </c>
      <c r="I74" s="1">
        <v>44092</v>
      </c>
      <c r="J74">
        <v>-0.46700000000000003</v>
      </c>
      <c r="K74" s="1">
        <v>44092</v>
      </c>
      <c r="L74">
        <v>0.15575</v>
      </c>
      <c r="M74" s="1">
        <v>44092</v>
      </c>
      <c r="N74">
        <v>0.22538</v>
      </c>
      <c r="O74" s="1">
        <v>44092</v>
      </c>
      <c r="P74">
        <v>0.27524999999999999</v>
      </c>
      <c r="Q74" s="1">
        <v>44092</v>
      </c>
      <c r="R74">
        <v>0.37387999999999999</v>
      </c>
      <c r="S74" s="1">
        <v>44089</v>
      </c>
      <c r="T74">
        <v>8.3250000000000005E-2</v>
      </c>
      <c r="U74" s="1">
        <v>44092</v>
      </c>
      <c r="V74">
        <v>4.9000000000000002E-2</v>
      </c>
      <c r="W74" s="1">
        <v>44092</v>
      </c>
      <c r="X74">
        <v>5.1999999999999998E-2</v>
      </c>
      <c r="Y74" s="1">
        <v>44092</v>
      </c>
      <c r="Z74">
        <v>8.1379999999999994E-2</v>
      </c>
      <c r="AA74" s="1">
        <v>44092</v>
      </c>
      <c r="AB74">
        <v>0.14188000000000001</v>
      </c>
      <c r="AC74" s="1">
        <v>44092</v>
      </c>
      <c r="AD74">
        <v>5.2630000000000003E-2</v>
      </c>
    </row>
    <row r="75" spans="1:30" x14ac:dyDescent="0.25">
      <c r="A75" s="1">
        <v>44092</v>
      </c>
      <c r="B75">
        <v>-0.52300000000000002</v>
      </c>
      <c r="C75" s="1">
        <v>44092</v>
      </c>
      <c r="D75">
        <v>-0.504</v>
      </c>
      <c r="E75" s="1">
        <v>44092</v>
      </c>
      <c r="F75">
        <v>-0.46800000000000003</v>
      </c>
      <c r="G75" s="1">
        <v>44092</v>
      </c>
      <c r="H75">
        <v>-0.42899999999999999</v>
      </c>
      <c r="I75" s="1">
        <v>44091</v>
      </c>
      <c r="J75">
        <v>-0.46800000000000003</v>
      </c>
      <c r="K75" s="1">
        <v>44091</v>
      </c>
      <c r="L75">
        <v>0.15625</v>
      </c>
      <c r="M75" s="1">
        <v>44091</v>
      </c>
      <c r="N75">
        <v>0.22738</v>
      </c>
      <c r="O75" s="1">
        <v>44091</v>
      </c>
      <c r="P75">
        <v>0.27562999999999999</v>
      </c>
      <c r="Q75" s="1">
        <v>44091</v>
      </c>
      <c r="R75">
        <v>0.37624999999999997</v>
      </c>
      <c r="S75" s="1">
        <v>44088</v>
      </c>
      <c r="T75">
        <v>8.3879999999999996E-2</v>
      </c>
      <c r="U75" s="1">
        <v>44091</v>
      </c>
      <c r="V75">
        <v>4.938E-2</v>
      </c>
      <c r="W75" s="1">
        <v>44091</v>
      </c>
      <c r="X75">
        <v>5.3129999999999997E-2</v>
      </c>
      <c r="Y75" s="1">
        <v>44091</v>
      </c>
      <c r="Z75">
        <v>9.2249999999999999E-2</v>
      </c>
      <c r="AA75" s="1">
        <v>44091</v>
      </c>
      <c r="AB75">
        <v>0.17538000000000001</v>
      </c>
      <c r="AC75" s="1">
        <v>44091</v>
      </c>
      <c r="AD75">
        <v>5.1499999999999997E-2</v>
      </c>
    </row>
    <row r="76" spans="1:30" x14ac:dyDescent="0.25">
      <c r="A76" s="1">
        <v>44091</v>
      </c>
      <c r="B76">
        <v>-0.52900000000000003</v>
      </c>
      <c r="C76" s="1">
        <v>44091</v>
      </c>
      <c r="D76">
        <v>-0.501</v>
      </c>
      <c r="E76" s="1">
        <v>44091</v>
      </c>
      <c r="F76">
        <v>-0.46300000000000002</v>
      </c>
      <c r="G76" s="1">
        <v>44091</v>
      </c>
      <c r="H76">
        <v>-0.42299999999999999</v>
      </c>
      <c r="I76" s="1">
        <v>44090</v>
      </c>
      <c r="J76">
        <v>-0.47099999999999997</v>
      </c>
      <c r="K76" s="1">
        <v>44090</v>
      </c>
      <c r="L76">
        <v>0.15</v>
      </c>
      <c r="M76" s="1">
        <v>44090</v>
      </c>
      <c r="N76">
        <v>0.23325000000000001</v>
      </c>
      <c r="O76" s="1">
        <v>44090</v>
      </c>
      <c r="P76">
        <v>0.27038000000000001</v>
      </c>
      <c r="Q76" s="1">
        <v>44090</v>
      </c>
      <c r="R76">
        <v>0.378</v>
      </c>
      <c r="S76" s="1">
        <v>44085</v>
      </c>
      <c r="T76">
        <v>8.3000000000000004E-2</v>
      </c>
      <c r="U76" s="1">
        <v>44090</v>
      </c>
      <c r="V76">
        <v>5.1880000000000003E-2</v>
      </c>
      <c r="W76" s="1">
        <v>44090</v>
      </c>
      <c r="X76">
        <v>5.2499999999999998E-2</v>
      </c>
      <c r="Y76" s="1">
        <v>44090</v>
      </c>
      <c r="Z76">
        <v>8.6499999999999994E-2</v>
      </c>
      <c r="AA76" s="1">
        <v>44090</v>
      </c>
      <c r="AB76">
        <v>0.16738</v>
      </c>
      <c r="AC76" s="1">
        <v>44090</v>
      </c>
      <c r="AD76">
        <v>5.0130000000000001E-2</v>
      </c>
    </row>
    <row r="77" spans="1:30" x14ac:dyDescent="0.25">
      <c r="A77" s="1">
        <v>44090</v>
      </c>
      <c r="B77">
        <v>-0.52600000000000002</v>
      </c>
      <c r="C77" s="1">
        <v>44090</v>
      </c>
      <c r="D77">
        <v>-0.48699999999999999</v>
      </c>
      <c r="E77" s="1">
        <v>44090</v>
      </c>
      <c r="F77">
        <v>-0.46200000000000002</v>
      </c>
      <c r="G77" s="1">
        <v>44090</v>
      </c>
      <c r="H77">
        <v>-0.41899999999999998</v>
      </c>
      <c r="I77" s="1">
        <v>44089</v>
      </c>
      <c r="J77">
        <v>-0.46600000000000003</v>
      </c>
      <c r="K77" s="1">
        <v>44089</v>
      </c>
      <c r="L77">
        <v>0.15049999999999999</v>
      </c>
      <c r="M77" s="1">
        <v>44089</v>
      </c>
      <c r="N77">
        <v>0.24612999999999999</v>
      </c>
      <c r="O77" s="1">
        <v>44089</v>
      </c>
      <c r="P77">
        <v>0.27324999999999999</v>
      </c>
      <c r="Q77" s="1">
        <v>44089</v>
      </c>
      <c r="R77">
        <v>0.38574999999999998</v>
      </c>
      <c r="S77" s="1">
        <v>44084</v>
      </c>
      <c r="T77">
        <v>8.4129999999999996E-2</v>
      </c>
      <c r="U77" s="1">
        <v>44089</v>
      </c>
      <c r="V77">
        <v>4.9000000000000002E-2</v>
      </c>
      <c r="W77" s="1">
        <v>44089</v>
      </c>
      <c r="X77">
        <v>5.9130000000000002E-2</v>
      </c>
      <c r="Y77" s="1">
        <v>44089</v>
      </c>
      <c r="Z77">
        <v>8.4000000000000005E-2</v>
      </c>
      <c r="AA77" s="1">
        <v>44089</v>
      </c>
      <c r="AB77">
        <v>0.16688</v>
      </c>
      <c r="AC77" s="1">
        <v>44089</v>
      </c>
      <c r="AD77">
        <v>5.0880000000000002E-2</v>
      </c>
    </row>
    <row r="78" spans="1:30" x14ac:dyDescent="0.25">
      <c r="A78" s="1">
        <v>44089</v>
      </c>
      <c r="B78">
        <v>-0.52300000000000002</v>
      </c>
      <c r="C78" s="1">
        <v>44089</v>
      </c>
      <c r="D78">
        <v>-0.48499999999999999</v>
      </c>
      <c r="E78" s="1">
        <v>44089</v>
      </c>
      <c r="F78">
        <v>-0.45800000000000002</v>
      </c>
      <c r="G78" s="1">
        <v>44089</v>
      </c>
      <c r="H78">
        <v>-0.41499999999999998</v>
      </c>
      <c r="I78" s="1">
        <v>44088</v>
      </c>
      <c r="J78">
        <v>-0.47</v>
      </c>
      <c r="K78" s="1">
        <v>44088</v>
      </c>
      <c r="L78">
        <v>0.15212999999999999</v>
      </c>
      <c r="M78" s="1">
        <v>44088</v>
      </c>
      <c r="N78">
        <v>0.23724999999999999</v>
      </c>
      <c r="O78" s="1">
        <v>44088</v>
      </c>
      <c r="P78">
        <v>0.27450000000000002</v>
      </c>
      <c r="Q78" s="1">
        <v>44088</v>
      </c>
      <c r="R78">
        <v>0.40262999999999999</v>
      </c>
      <c r="S78" s="1">
        <v>44083</v>
      </c>
      <c r="T78">
        <v>8.2129999999999995E-2</v>
      </c>
      <c r="U78" s="1">
        <v>44088</v>
      </c>
      <c r="V78">
        <v>4.9250000000000002E-2</v>
      </c>
      <c r="W78" s="1">
        <v>44088</v>
      </c>
      <c r="X78">
        <v>5.9630000000000002E-2</v>
      </c>
      <c r="Y78" s="1">
        <v>44088</v>
      </c>
      <c r="Z78">
        <v>8.0130000000000007E-2</v>
      </c>
      <c r="AA78" s="1">
        <v>44088</v>
      </c>
      <c r="AB78">
        <v>0.16025</v>
      </c>
      <c r="AC78" s="1">
        <v>44088</v>
      </c>
      <c r="AD78">
        <v>5.3499999999999999E-2</v>
      </c>
    </row>
    <row r="79" spans="1:30" x14ac:dyDescent="0.25">
      <c r="A79" s="1">
        <v>44088</v>
      </c>
      <c r="B79">
        <v>-0.52600000000000002</v>
      </c>
      <c r="C79" s="1">
        <v>44088</v>
      </c>
      <c r="D79">
        <v>-0.48399999999999999</v>
      </c>
      <c r="E79" s="1">
        <v>44088</v>
      </c>
      <c r="F79">
        <v>-0.46</v>
      </c>
      <c r="G79" s="1">
        <v>44088</v>
      </c>
      <c r="H79">
        <v>-0.40300000000000002</v>
      </c>
      <c r="I79" s="1">
        <v>44085</v>
      </c>
      <c r="J79">
        <v>-0.46800000000000003</v>
      </c>
      <c r="K79" s="1">
        <v>44085</v>
      </c>
      <c r="L79">
        <v>0.15237999999999999</v>
      </c>
      <c r="M79" s="1">
        <v>44085</v>
      </c>
      <c r="N79">
        <v>0.25037999999999999</v>
      </c>
      <c r="O79" s="1">
        <v>44085</v>
      </c>
      <c r="P79">
        <v>0.28188000000000002</v>
      </c>
      <c r="Q79" s="1">
        <v>44085</v>
      </c>
      <c r="R79">
        <v>0.41388000000000003</v>
      </c>
      <c r="S79" s="1">
        <v>44082</v>
      </c>
      <c r="T79">
        <v>7.9380000000000006E-2</v>
      </c>
      <c r="U79" s="1">
        <v>44085</v>
      </c>
      <c r="V79">
        <v>5.0880000000000002E-2</v>
      </c>
      <c r="W79" s="1">
        <v>44085</v>
      </c>
      <c r="X79">
        <v>5.7000000000000002E-2</v>
      </c>
      <c r="Y79" s="1">
        <v>44085</v>
      </c>
      <c r="Z79">
        <v>8.0750000000000002E-2</v>
      </c>
      <c r="AA79" s="1">
        <v>44085</v>
      </c>
      <c r="AB79">
        <v>0.16338</v>
      </c>
      <c r="AC79" s="1">
        <v>44085</v>
      </c>
      <c r="AD79">
        <v>4.888E-2</v>
      </c>
    </row>
    <row r="80" spans="1:30" x14ac:dyDescent="0.25">
      <c r="A80" s="1">
        <v>44085</v>
      </c>
      <c r="B80">
        <v>-0.51600000000000001</v>
      </c>
      <c r="C80" s="1">
        <v>44085</v>
      </c>
      <c r="D80">
        <v>-0.48399999999999999</v>
      </c>
      <c r="E80" s="1">
        <v>44085</v>
      </c>
      <c r="F80">
        <v>-0.45500000000000002</v>
      </c>
      <c r="G80" s="1">
        <v>44085</v>
      </c>
      <c r="H80">
        <v>-0.39500000000000002</v>
      </c>
      <c r="I80" s="1">
        <v>44084</v>
      </c>
      <c r="J80">
        <v>-0.46899999999999997</v>
      </c>
      <c r="K80" s="1">
        <v>44084</v>
      </c>
      <c r="L80">
        <v>0.15112999999999999</v>
      </c>
      <c r="M80" s="1">
        <v>44084</v>
      </c>
      <c r="N80">
        <v>0.24912999999999999</v>
      </c>
      <c r="O80" s="1">
        <v>44084</v>
      </c>
      <c r="P80">
        <v>0.28488000000000002</v>
      </c>
      <c r="Q80" s="1">
        <v>44084</v>
      </c>
      <c r="R80">
        <v>0.41413</v>
      </c>
      <c r="S80" s="1">
        <v>44078</v>
      </c>
      <c r="T80">
        <v>8.1629999999999994E-2</v>
      </c>
      <c r="U80" s="1">
        <v>44084</v>
      </c>
      <c r="V80">
        <v>5.2130000000000003E-2</v>
      </c>
      <c r="W80" s="1">
        <v>44084</v>
      </c>
      <c r="X80">
        <v>5.9499999999999997E-2</v>
      </c>
      <c r="Y80" s="1">
        <v>44084</v>
      </c>
      <c r="Z80">
        <v>9.0880000000000002E-2</v>
      </c>
      <c r="AA80" s="1">
        <v>44084</v>
      </c>
      <c r="AB80">
        <v>0.17974999999999999</v>
      </c>
      <c r="AC80" s="1">
        <v>44084</v>
      </c>
      <c r="AD80">
        <v>4.8500000000000001E-2</v>
      </c>
    </row>
    <row r="81" spans="1:30" x14ac:dyDescent="0.25">
      <c r="A81" s="1">
        <v>44084</v>
      </c>
      <c r="B81">
        <v>-0.53500000000000003</v>
      </c>
      <c r="C81" s="1">
        <v>44084</v>
      </c>
      <c r="D81">
        <v>-0.48799999999999999</v>
      </c>
      <c r="E81" s="1">
        <v>44084</v>
      </c>
      <c r="F81">
        <v>-0.45800000000000002</v>
      </c>
      <c r="G81" s="1">
        <v>44084</v>
      </c>
      <c r="H81">
        <v>-0.40100000000000002</v>
      </c>
      <c r="I81" s="1">
        <v>44083</v>
      </c>
      <c r="J81">
        <v>-0.46899999999999997</v>
      </c>
      <c r="K81" s="1">
        <v>44083</v>
      </c>
      <c r="L81">
        <v>0.15125</v>
      </c>
      <c r="M81" s="1">
        <v>44083</v>
      </c>
      <c r="N81">
        <v>0.25024999999999997</v>
      </c>
      <c r="O81" s="1">
        <v>44083</v>
      </c>
      <c r="P81">
        <v>0.28525</v>
      </c>
      <c r="Q81" s="1">
        <v>44083</v>
      </c>
      <c r="R81">
        <v>0.41475000000000001</v>
      </c>
      <c r="S81" s="1">
        <v>44077</v>
      </c>
      <c r="T81">
        <v>8.2379999999999995E-2</v>
      </c>
      <c r="U81" s="1">
        <v>44083</v>
      </c>
      <c r="V81">
        <v>5.4629999999999998E-2</v>
      </c>
      <c r="W81" s="1">
        <v>44083</v>
      </c>
      <c r="X81">
        <v>5.9249999999999997E-2</v>
      </c>
      <c r="Y81" s="1">
        <v>44083</v>
      </c>
      <c r="Z81">
        <v>9.325E-2</v>
      </c>
      <c r="AA81" s="1">
        <v>44083</v>
      </c>
      <c r="AB81">
        <v>0.18437999999999999</v>
      </c>
      <c r="AC81" s="1">
        <v>44083</v>
      </c>
      <c r="AD81">
        <v>4.9880000000000001E-2</v>
      </c>
    </row>
    <row r="82" spans="1:30" x14ac:dyDescent="0.25">
      <c r="A82" s="1">
        <v>44083</v>
      </c>
      <c r="B82">
        <v>-0.51900000000000002</v>
      </c>
      <c r="C82" s="1">
        <v>44083</v>
      </c>
      <c r="D82">
        <v>-0.49299999999999999</v>
      </c>
      <c r="E82" s="1">
        <v>44083</v>
      </c>
      <c r="F82">
        <v>-0.46300000000000002</v>
      </c>
      <c r="G82" s="1">
        <v>44083</v>
      </c>
      <c r="H82">
        <v>-0.40799999999999997</v>
      </c>
      <c r="I82" s="1">
        <v>44082</v>
      </c>
      <c r="J82">
        <v>-0.46800000000000003</v>
      </c>
      <c r="K82" s="1">
        <v>44082</v>
      </c>
      <c r="L82">
        <v>0.1555</v>
      </c>
      <c r="M82" s="1">
        <v>44082</v>
      </c>
      <c r="N82">
        <v>0.2495</v>
      </c>
      <c r="O82" s="1">
        <v>44082</v>
      </c>
      <c r="P82">
        <v>0.30099999999999999</v>
      </c>
      <c r="Q82" s="1">
        <v>44082</v>
      </c>
      <c r="R82">
        <v>0.42699999999999999</v>
      </c>
      <c r="S82" s="1">
        <v>44076</v>
      </c>
      <c r="T82">
        <v>8.2500000000000004E-2</v>
      </c>
      <c r="U82" s="1">
        <v>44082</v>
      </c>
      <c r="V82">
        <v>5.638E-2</v>
      </c>
      <c r="W82" s="1">
        <v>44082</v>
      </c>
      <c r="X82">
        <v>6.1379999999999997E-2</v>
      </c>
      <c r="Y82" s="1">
        <v>44082</v>
      </c>
      <c r="Z82">
        <v>0.10538</v>
      </c>
      <c r="AA82" s="1">
        <v>44082</v>
      </c>
      <c r="AB82">
        <v>0.19625000000000001</v>
      </c>
      <c r="AC82" s="1">
        <v>44082</v>
      </c>
      <c r="AD82">
        <v>4.7500000000000001E-2</v>
      </c>
    </row>
    <row r="83" spans="1:30" x14ac:dyDescent="0.25">
      <c r="A83" s="1">
        <v>44082</v>
      </c>
      <c r="B83">
        <v>-0.51500000000000001</v>
      </c>
      <c r="C83" s="1">
        <v>44082</v>
      </c>
      <c r="D83">
        <v>-0.48799999999999999</v>
      </c>
      <c r="E83" s="1">
        <v>44082</v>
      </c>
      <c r="F83">
        <v>-0.45900000000000002</v>
      </c>
      <c r="G83" s="1">
        <v>44082</v>
      </c>
      <c r="H83">
        <v>-0.40200000000000002</v>
      </c>
      <c r="I83" s="1">
        <v>44081</v>
      </c>
      <c r="J83">
        <v>-0.46600000000000003</v>
      </c>
      <c r="K83" s="1">
        <v>44081</v>
      </c>
      <c r="L83">
        <v>0.15562999999999999</v>
      </c>
      <c r="M83" s="1">
        <v>44081</v>
      </c>
      <c r="N83">
        <v>0.24174999999999999</v>
      </c>
      <c r="O83" s="1">
        <v>44081</v>
      </c>
      <c r="P83">
        <v>0.29325000000000001</v>
      </c>
      <c r="Q83" s="1">
        <v>44081</v>
      </c>
      <c r="R83">
        <v>0.42099999999999999</v>
      </c>
      <c r="S83" s="1">
        <v>44075</v>
      </c>
      <c r="T83">
        <v>8.1250000000000003E-2</v>
      </c>
      <c r="U83" s="1">
        <v>44081</v>
      </c>
      <c r="V83">
        <v>5.3999999999999999E-2</v>
      </c>
      <c r="W83" s="1">
        <v>44081</v>
      </c>
      <c r="X83">
        <v>6.5250000000000002E-2</v>
      </c>
      <c r="Y83" s="1">
        <v>44081</v>
      </c>
      <c r="Z83">
        <v>0.11724999999999999</v>
      </c>
      <c r="AA83" s="1">
        <v>44081</v>
      </c>
      <c r="AB83">
        <v>0.21525</v>
      </c>
      <c r="AC83" s="1">
        <v>44081</v>
      </c>
      <c r="AD83">
        <v>4.6249999999999999E-2</v>
      </c>
    </row>
    <row r="84" spans="1:30" x14ac:dyDescent="0.25">
      <c r="A84" s="1">
        <v>44081</v>
      </c>
      <c r="B84">
        <v>-0.51300000000000001</v>
      </c>
      <c r="C84" s="1">
        <v>44081</v>
      </c>
      <c r="D84">
        <v>-0.48699999999999999</v>
      </c>
      <c r="E84" s="1">
        <v>44081</v>
      </c>
      <c r="F84">
        <v>-0.45900000000000002</v>
      </c>
      <c r="G84" s="1">
        <v>44081</v>
      </c>
      <c r="H84">
        <v>-0.40100000000000002</v>
      </c>
      <c r="I84" s="1">
        <v>44078</v>
      </c>
      <c r="J84">
        <v>-0.46700000000000003</v>
      </c>
      <c r="K84" s="1">
        <v>44078</v>
      </c>
      <c r="L84">
        <v>0.15425</v>
      </c>
      <c r="M84" s="1">
        <v>44078</v>
      </c>
      <c r="N84">
        <v>0.248</v>
      </c>
      <c r="O84" s="1">
        <v>44078</v>
      </c>
      <c r="P84">
        <v>0.29213</v>
      </c>
      <c r="Q84" s="1">
        <v>44078</v>
      </c>
      <c r="R84">
        <v>0.42099999999999999</v>
      </c>
      <c r="S84" s="1">
        <v>44071</v>
      </c>
      <c r="T84">
        <v>8.0879999999999994E-2</v>
      </c>
      <c r="U84" s="1">
        <v>44078</v>
      </c>
      <c r="V84">
        <v>5.3999999999999999E-2</v>
      </c>
      <c r="W84" s="1">
        <v>44078</v>
      </c>
      <c r="X84">
        <v>6.6750000000000004E-2</v>
      </c>
      <c r="Y84" s="1">
        <v>44078</v>
      </c>
      <c r="Z84">
        <v>0.12238</v>
      </c>
      <c r="AA84" s="1">
        <v>44078</v>
      </c>
      <c r="AB84">
        <v>0.21912999999999999</v>
      </c>
      <c r="AC84" s="1">
        <v>44078</v>
      </c>
      <c r="AD84">
        <v>5.1380000000000002E-2</v>
      </c>
    </row>
    <row r="85" spans="1:30" x14ac:dyDescent="0.25">
      <c r="A85" s="1">
        <v>44078</v>
      </c>
      <c r="B85">
        <v>-0.51700000000000002</v>
      </c>
      <c r="C85" s="1">
        <v>44078</v>
      </c>
      <c r="D85">
        <v>-0.48299999999999998</v>
      </c>
      <c r="E85" s="1">
        <v>44078</v>
      </c>
      <c r="F85">
        <v>-0.45100000000000001</v>
      </c>
      <c r="G85" s="1">
        <v>44078</v>
      </c>
      <c r="H85">
        <v>-0.40100000000000002</v>
      </c>
      <c r="I85" s="1">
        <v>44077</v>
      </c>
      <c r="J85">
        <v>-0.46600000000000003</v>
      </c>
      <c r="K85" s="1">
        <v>44077</v>
      </c>
      <c r="L85">
        <v>0.15862999999999999</v>
      </c>
      <c r="M85" s="1">
        <v>44077</v>
      </c>
      <c r="N85">
        <v>0.2495</v>
      </c>
      <c r="O85" s="1">
        <v>44077</v>
      </c>
      <c r="P85">
        <v>0.28725000000000001</v>
      </c>
      <c r="Q85" s="1">
        <v>44077</v>
      </c>
      <c r="R85">
        <v>0.42625000000000002</v>
      </c>
      <c r="S85" s="1">
        <v>44070</v>
      </c>
      <c r="T85">
        <v>8.2000000000000003E-2</v>
      </c>
      <c r="U85" s="1">
        <v>44077</v>
      </c>
      <c r="V85">
        <v>5.2880000000000003E-2</v>
      </c>
      <c r="W85" s="1">
        <v>44077</v>
      </c>
      <c r="X85">
        <v>7.288E-2</v>
      </c>
      <c r="Y85" s="1">
        <v>44077</v>
      </c>
      <c r="Z85">
        <v>0.12388</v>
      </c>
      <c r="AA85" s="1">
        <v>44077</v>
      </c>
      <c r="AB85">
        <v>0.22363</v>
      </c>
      <c r="AC85" s="1">
        <v>44077</v>
      </c>
      <c r="AD85">
        <v>5.1630000000000002E-2</v>
      </c>
    </row>
    <row r="86" spans="1:30" x14ac:dyDescent="0.25">
      <c r="A86" s="1">
        <v>44077</v>
      </c>
      <c r="B86">
        <v>-0.51200000000000001</v>
      </c>
      <c r="C86" s="1">
        <v>44077</v>
      </c>
      <c r="D86">
        <v>-0.48</v>
      </c>
      <c r="E86" s="1">
        <v>44077</v>
      </c>
      <c r="F86">
        <v>-0.45500000000000002</v>
      </c>
      <c r="G86" s="1">
        <v>44077</v>
      </c>
      <c r="H86">
        <v>-0.39400000000000002</v>
      </c>
      <c r="I86" s="1">
        <v>44076</v>
      </c>
      <c r="J86">
        <v>-0.47</v>
      </c>
      <c r="K86" s="1">
        <v>44076</v>
      </c>
      <c r="L86">
        <v>0.15475</v>
      </c>
      <c r="M86" s="1">
        <v>44076</v>
      </c>
      <c r="N86">
        <v>0.25124999999999997</v>
      </c>
      <c r="O86" s="1">
        <v>44076</v>
      </c>
      <c r="P86">
        <v>0.28775000000000001</v>
      </c>
      <c r="Q86" s="1">
        <v>44076</v>
      </c>
      <c r="R86">
        <v>0.42499999999999999</v>
      </c>
      <c r="S86" s="1">
        <v>44069</v>
      </c>
      <c r="T86">
        <v>8.1750000000000003E-2</v>
      </c>
      <c r="U86" s="1">
        <v>44076</v>
      </c>
      <c r="V86">
        <v>5.5E-2</v>
      </c>
      <c r="W86" s="1">
        <v>44076</v>
      </c>
      <c r="X86">
        <v>6.225E-2</v>
      </c>
      <c r="Y86" s="1">
        <v>44076</v>
      </c>
      <c r="Z86">
        <v>0.12438</v>
      </c>
      <c r="AA86" s="1">
        <v>44076</v>
      </c>
      <c r="AB86">
        <v>0.22613</v>
      </c>
      <c r="AC86" s="1">
        <v>44076</v>
      </c>
      <c r="AD86">
        <v>5.2499999999999998E-2</v>
      </c>
    </row>
    <row r="87" spans="1:30" x14ac:dyDescent="0.25">
      <c r="A87" s="1">
        <v>44076</v>
      </c>
      <c r="B87">
        <v>-0.50700000000000001</v>
      </c>
      <c r="C87" s="1">
        <v>44076</v>
      </c>
      <c r="D87">
        <v>-0.47799999999999998</v>
      </c>
      <c r="E87" s="1">
        <v>44076</v>
      </c>
      <c r="F87">
        <v>-0.45100000000000001</v>
      </c>
      <c r="G87" s="1">
        <v>44076</v>
      </c>
      <c r="H87">
        <v>-0.38900000000000001</v>
      </c>
      <c r="I87" s="1">
        <v>44075</v>
      </c>
      <c r="J87">
        <v>-0.46899999999999997</v>
      </c>
      <c r="K87" s="1">
        <v>44075</v>
      </c>
      <c r="L87">
        <v>0.15562999999999999</v>
      </c>
      <c r="M87" s="1">
        <v>44075</v>
      </c>
      <c r="N87">
        <v>0.25113000000000002</v>
      </c>
      <c r="O87" s="1">
        <v>44075</v>
      </c>
      <c r="P87">
        <v>0.30325000000000002</v>
      </c>
      <c r="Q87" s="1">
        <v>44075</v>
      </c>
      <c r="R87">
        <v>0.43263000000000001</v>
      </c>
      <c r="S87" s="1">
        <v>44068</v>
      </c>
      <c r="T87">
        <v>8.1379999999999994E-2</v>
      </c>
      <c r="U87" s="1">
        <v>44075</v>
      </c>
      <c r="V87">
        <v>5.663E-2</v>
      </c>
      <c r="W87" s="1">
        <v>44075</v>
      </c>
      <c r="X87">
        <v>6.0749999999999998E-2</v>
      </c>
      <c r="Y87" s="1">
        <v>44075</v>
      </c>
      <c r="Z87">
        <v>0.11175</v>
      </c>
      <c r="AA87" s="1">
        <v>44075</v>
      </c>
      <c r="AB87">
        <v>0.23488000000000001</v>
      </c>
      <c r="AC87" s="1">
        <v>44075</v>
      </c>
      <c r="AD87">
        <v>4.9880000000000001E-2</v>
      </c>
    </row>
    <row r="88" spans="1:30" x14ac:dyDescent="0.25">
      <c r="A88" s="1">
        <v>44075</v>
      </c>
      <c r="B88">
        <v>-0.51</v>
      </c>
      <c r="C88" s="1">
        <v>44075</v>
      </c>
      <c r="D88">
        <v>-0.47799999999999998</v>
      </c>
      <c r="E88" s="1">
        <v>44075</v>
      </c>
      <c r="F88">
        <v>-0.441</v>
      </c>
      <c r="G88" s="1">
        <v>44075</v>
      </c>
      <c r="H88">
        <v>-0.373</v>
      </c>
      <c r="I88" s="1">
        <v>44074</v>
      </c>
      <c r="J88">
        <v>-0.47199999999999998</v>
      </c>
      <c r="K88" s="1">
        <v>44071</v>
      </c>
      <c r="L88">
        <v>0.15675</v>
      </c>
      <c r="M88" s="1">
        <v>44071</v>
      </c>
      <c r="N88">
        <v>0.24088000000000001</v>
      </c>
      <c r="O88" s="1">
        <v>44071</v>
      </c>
      <c r="P88">
        <v>0.30987999999999999</v>
      </c>
      <c r="Q88" s="1">
        <v>44071</v>
      </c>
      <c r="R88">
        <v>0.44524999999999998</v>
      </c>
      <c r="S88" s="1">
        <v>44067</v>
      </c>
      <c r="T88">
        <v>8.1750000000000003E-2</v>
      </c>
      <c r="U88" s="1">
        <v>44071</v>
      </c>
      <c r="V88">
        <v>5.4379999999999998E-2</v>
      </c>
      <c r="W88" s="1">
        <v>44071</v>
      </c>
      <c r="X88">
        <v>6.4000000000000001E-2</v>
      </c>
      <c r="Y88" s="1">
        <v>44071</v>
      </c>
      <c r="Z88">
        <v>0.11625000000000001</v>
      </c>
      <c r="AA88" s="1">
        <v>44071</v>
      </c>
      <c r="AB88">
        <v>0.23538000000000001</v>
      </c>
      <c r="AC88" s="1">
        <v>44071</v>
      </c>
      <c r="AD88">
        <v>4.725E-2</v>
      </c>
    </row>
    <row r="89" spans="1:30" x14ac:dyDescent="0.25">
      <c r="A89" s="1">
        <v>44074</v>
      </c>
      <c r="B89">
        <v>-0.52200000000000002</v>
      </c>
      <c r="C89" s="1">
        <v>44074</v>
      </c>
      <c r="D89">
        <v>-0.47699999999999998</v>
      </c>
      <c r="E89" s="1">
        <v>44074</v>
      </c>
      <c r="F89">
        <v>-0.44800000000000001</v>
      </c>
      <c r="G89" s="1">
        <v>44074</v>
      </c>
      <c r="H89">
        <v>-0.38300000000000001</v>
      </c>
      <c r="I89" s="1">
        <v>44071</v>
      </c>
      <c r="J89">
        <v>-0.46700000000000003</v>
      </c>
      <c r="K89" s="1">
        <v>44070</v>
      </c>
      <c r="L89">
        <v>0.15512999999999999</v>
      </c>
      <c r="M89" s="1">
        <v>44070</v>
      </c>
      <c r="N89">
        <v>0.246</v>
      </c>
      <c r="O89" s="1">
        <v>44070</v>
      </c>
      <c r="P89">
        <v>0.30775000000000002</v>
      </c>
      <c r="Q89" s="1">
        <v>44070</v>
      </c>
      <c r="R89">
        <v>0.44238</v>
      </c>
      <c r="S89" s="1">
        <v>44064</v>
      </c>
      <c r="T89">
        <v>8.1750000000000003E-2</v>
      </c>
      <c r="U89" s="1">
        <v>44070</v>
      </c>
      <c r="V89">
        <v>5.5879999999999999E-2</v>
      </c>
      <c r="W89" s="1">
        <v>44070</v>
      </c>
      <c r="X89">
        <v>6.5129999999999993E-2</v>
      </c>
      <c r="Y89" s="1">
        <v>44070</v>
      </c>
      <c r="Z89">
        <v>0.11588</v>
      </c>
      <c r="AA89" s="1">
        <v>44070</v>
      </c>
      <c r="AB89">
        <v>0.24475</v>
      </c>
      <c r="AC89" s="1">
        <v>44070</v>
      </c>
      <c r="AD89">
        <v>5.0380000000000001E-2</v>
      </c>
    </row>
    <row r="90" spans="1:30" x14ac:dyDescent="0.25">
      <c r="A90" s="1">
        <v>44071</v>
      </c>
      <c r="B90">
        <v>-0.52300000000000002</v>
      </c>
      <c r="C90" s="1">
        <v>44071</v>
      </c>
      <c r="D90">
        <v>-0.47699999999999998</v>
      </c>
      <c r="E90" s="1">
        <v>44071</v>
      </c>
      <c r="F90">
        <v>-0.44400000000000001</v>
      </c>
      <c r="G90" s="1">
        <v>44071</v>
      </c>
      <c r="H90">
        <v>-0.36899999999999999</v>
      </c>
      <c r="I90" s="1">
        <v>44070</v>
      </c>
      <c r="J90">
        <v>-0.46700000000000003</v>
      </c>
      <c r="K90" s="1">
        <v>44069</v>
      </c>
      <c r="L90">
        <v>0.15637999999999999</v>
      </c>
      <c r="M90" s="1">
        <v>44069</v>
      </c>
      <c r="N90">
        <v>0.25588</v>
      </c>
      <c r="O90" s="1">
        <v>44069</v>
      </c>
      <c r="P90">
        <v>0.30725000000000002</v>
      </c>
      <c r="Q90" s="1">
        <v>44069</v>
      </c>
      <c r="R90">
        <v>0.44588</v>
      </c>
      <c r="S90" s="1">
        <v>44063</v>
      </c>
      <c r="T90">
        <v>8.3000000000000004E-2</v>
      </c>
      <c r="U90" s="1">
        <v>44069</v>
      </c>
      <c r="V90">
        <v>5.4379999999999998E-2</v>
      </c>
      <c r="W90" s="1">
        <v>44069</v>
      </c>
      <c r="X90">
        <v>6.5629999999999994E-2</v>
      </c>
      <c r="Y90" s="1">
        <v>44069</v>
      </c>
      <c r="Z90">
        <v>0.12</v>
      </c>
      <c r="AA90" s="1">
        <v>44069</v>
      </c>
      <c r="AB90">
        <v>0.24862999999999999</v>
      </c>
      <c r="AC90" s="1">
        <v>44069</v>
      </c>
      <c r="AD90">
        <v>4.9250000000000002E-2</v>
      </c>
    </row>
    <row r="91" spans="1:30" x14ac:dyDescent="0.25">
      <c r="A91" s="1">
        <v>44070</v>
      </c>
      <c r="B91">
        <v>-0.52</v>
      </c>
      <c r="C91" s="1">
        <v>44070</v>
      </c>
      <c r="D91">
        <v>-0.47699999999999998</v>
      </c>
      <c r="E91" s="1">
        <v>44070</v>
      </c>
      <c r="F91">
        <v>-0.439</v>
      </c>
      <c r="G91" s="1">
        <v>44070</v>
      </c>
      <c r="H91">
        <v>-0.36399999999999999</v>
      </c>
      <c r="I91" s="1">
        <v>44069</v>
      </c>
      <c r="J91">
        <v>-0.46899999999999997</v>
      </c>
      <c r="K91" s="1">
        <v>44068</v>
      </c>
      <c r="L91">
        <v>0.17025000000000001</v>
      </c>
      <c r="M91" s="1">
        <v>44068</v>
      </c>
      <c r="N91">
        <v>0.251</v>
      </c>
      <c r="O91" s="1">
        <v>44068</v>
      </c>
      <c r="P91">
        <v>0.30813000000000001</v>
      </c>
      <c r="Q91" s="1">
        <v>44068</v>
      </c>
      <c r="R91">
        <v>0.44</v>
      </c>
      <c r="S91" s="1">
        <v>44062</v>
      </c>
      <c r="T91">
        <v>8.4629999999999997E-2</v>
      </c>
      <c r="U91" s="1">
        <v>44068</v>
      </c>
      <c r="V91">
        <v>5.4629999999999998E-2</v>
      </c>
      <c r="W91" s="1">
        <v>44068</v>
      </c>
      <c r="X91">
        <v>6.7750000000000005E-2</v>
      </c>
      <c r="Y91" s="1">
        <v>44068</v>
      </c>
      <c r="Z91">
        <v>0.115</v>
      </c>
      <c r="AA91" s="1">
        <v>44068</v>
      </c>
      <c r="AB91">
        <v>0.24199999999999999</v>
      </c>
      <c r="AC91" s="1">
        <v>44068</v>
      </c>
      <c r="AD91">
        <v>5.0750000000000003E-2</v>
      </c>
    </row>
    <row r="92" spans="1:30" x14ac:dyDescent="0.25">
      <c r="A92" s="1">
        <v>44069</v>
      </c>
      <c r="B92">
        <v>-0.51500000000000001</v>
      </c>
      <c r="C92" s="1">
        <v>44069</v>
      </c>
      <c r="D92">
        <v>-0.47599999999999998</v>
      </c>
      <c r="E92" s="1">
        <v>44069</v>
      </c>
      <c r="F92">
        <v>-0.443</v>
      </c>
      <c r="G92" s="1">
        <v>44069</v>
      </c>
      <c r="H92">
        <v>-0.36599999999999999</v>
      </c>
      <c r="I92" s="1">
        <v>44068</v>
      </c>
      <c r="J92">
        <v>-0.46800000000000003</v>
      </c>
      <c r="K92" s="1">
        <v>44067</v>
      </c>
      <c r="L92">
        <v>0.17424999999999999</v>
      </c>
      <c r="M92" s="1">
        <v>44067</v>
      </c>
      <c r="N92">
        <v>0.23375000000000001</v>
      </c>
      <c r="O92" s="1">
        <v>44067</v>
      </c>
      <c r="P92">
        <v>0.29737999999999998</v>
      </c>
      <c r="Q92" s="1">
        <v>44067</v>
      </c>
      <c r="R92">
        <v>0.43913000000000002</v>
      </c>
      <c r="S92" s="1">
        <v>44061</v>
      </c>
      <c r="T92">
        <v>8.3629999999999996E-2</v>
      </c>
      <c r="U92" s="1">
        <v>44067</v>
      </c>
      <c r="V92">
        <v>5.4129999999999998E-2</v>
      </c>
      <c r="W92" s="1">
        <v>44067</v>
      </c>
      <c r="X92">
        <v>7.0749999999999993E-2</v>
      </c>
      <c r="Y92" s="1">
        <v>44067</v>
      </c>
      <c r="Z92">
        <v>0.11613</v>
      </c>
      <c r="AA92" s="1">
        <v>44067</v>
      </c>
      <c r="AB92">
        <v>0.25638</v>
      </c>
      <c r="AC92" s="1">
        <v>44067</v>
      </c>
      <c r="AD92">
        <v>4.9000000000000002E-2</v>
      </c>
    </row>
    <row r="93" spans="1:30" x14ac:dyDescent="0.25">
      <c r="A93" s="1">
        <v>44068</v>
      </c>
      <c r="B93">
        <v>-0.51500000000000001</v>
      </c>
      <c r="C93" s="1">
        <v>44068</v>
      </c>
      <c r="D93">
        <v>-0.48099999999999998</v>
      </c>
      <c r="E93" s="1">
        <v>44068</v>
      </c>
      <c r="F93">
        <v>-0.443</v>
      </c>
      <c r="G93" s="1">
        <v>44068</v>
      </c>
      <c r="H93">
        <v>-0.373</v>
      </c>
      <c r="I93" s="1">
        <v>44067</v>
      </c>
      <c r="J93">
        <v>-0.46700000000000003</v>
      </c>
      <c r="K93" s="1">
        <v>44064</v>
      </c>
      <c r="L93">
        <v>0.17513000000000001</v>
      </c>
      <c r="M93" s="1">
        <v>44064</v>
      </c>
      <c r="N93">
        <v>0.25</v>
      </c>
      <c r="O93" s="1">
        <v>44064</v>
      </c>
      <c r="P93">
        <v>0.31437999999999999</v>
      </c>
      <c r="Q93" s="1">
        <v>44064</v>
      </c>
      <c r="R93">
        <v>0.441</v>
      </c>
      <c r="S93" s="1">
        <v>44060</v>
      </c>
      <c r="T93">
        <v>8.4750000000000006E-2</v>
      </c>
      <c r="U93" s="1">
        <v>44064</v>
      </c>
      <c r="V93">
        <v>5.0999999999999997E-2</v>
      </c>
      <c r="W93" s="1">
        <v>44064</v>
      </c>
      <c r="X93">
        <v>6.9750000000000006E-2</v>
      </c>
      <c r="Y93" s="1">
        <v>44064</v>
      </c>
      <c r="Z93">
        <v>0.11538</v>
      </c>
      <c r="AA93" s="1">
        <v>44064</v>
      </c>
      <c r="AB93">
        <v>0.25674999999999998</v>
      </c>
      <c r="AC93" s="1">
        <v>44064</v>
      </c>
      <c r="AD93">
        <v>5.1499999999999997E-2</v>
      </c>
    </row>
    <row r="94" spans="1:30" x14ac:dyDescent="0.25">
      <c r="A94" s="1">
        <v>44067</v>
      </c>
      <c r="B94">
        <v>-0.51800000000000002</v>
      </c>
      <c r="C94" s="1">
        <v>44067</v>
      </c>
      <c r="D94">
        <v>-0.48799999999999999</v>
      </c>
      <c r="E94" s="1">
        <v>44067</v>
      </c>
      <c r="F94">
        <v>-0.442</v>
      </c>
      <c r="G94" s="1">
        <v>44067</v>
      </c>
      <c r="H94">
        <v>-0.377</v>
      </c>
      <c r="I94" s="1">
        <v>44064</v>
      </c>
      <c r="J94">
        <v>-0.46899999999999997</v>
      </c>
      <c r="K94" s="1">
        <v>44063</v>
      </c>
      <c r="L94">
        <v>0.18325</v>
      </c>
      <c r="M94" s="1">
        <v>44063</v>
      </c>
      <c r="N94">
        <v>0.25613000000000002</v>
      </c>
      <c r="O94" s="1">
        <v>44063</v>
      </c>
      <c r="P94">
        <v>0.29863000000000001</v>
      </c>
      <c r="Q94" s="1">
        <v>44063</v>
      </c>
      <c r="R94">
        <v>0.44063000000000002</v>
      </c>
      <c r="S94" s="1">
        <v>44057</v>
      </c>
      <c r="T94">
        <v>8.5500000000000007E-2</v>
      </c>
      <c r="U94" s="1">
        <v>44063</v>
      </c>
      <c r="V94">
        <v>5.1749999999999997E-2</v>
      </c>
      <c r="W94" s="1">
        <v>44063</v>
      </c>
      <c r="X94">
        <v>6.8250000000000005E-2</v>
      </c>
      <c r="Y94" s="1">
        <v>44063</v>
      </c>
      <c r="Z94">
        <v>0.11675000000000001</v>
      </c>
      <c r="AA94" s="1">
        <v>44063</v>
      </c>
      <c r="AB94">
        <v>0.25774999999999998</v>
      </c>
      <c r="AC94" s="1">
        <v>44063</v>
      </c>
      <c r="AD94">
        <v>5.0630000000000001E-2</v>
      </c>
    </row>
    <row r="95" spans="1:30" x14ac:dyDescent="0.25">
      <c r="A95" s="1">
        <v>44064</v>
      </c>
      <c r="B95">
        <v>-0.51700000000000002</v>
      </c>
      <c r="C95" s="1">
        <v>44064</v>
      </c>
      <c r="D95">
        <v>-0.48699999999999999</v>
      </c>
      <c r="E95" s="1">
        <v>44064</v>
      </c>
      <c r="F95">
        <v>-0.441</v>
      </c>
      <c r="G95" s="1">
        <v>44064</v>
      </c>
      <c r="H95">
        <v>-0.376</v>
      </c>
      <c r="I95" s="1">
        <v>44063</v>
      </c>
      <c r="J95">
        <v>-0.46800000000000003</v>
      </c>
      <c r="K95" s="1">
        <v>44062</v>
      </c>
      <c r="L95">
        <v>0.17088</v>
      </c>
      <c r="M95" s="1">
        <v>44062</v>
      </c>
      <c r="N95">
        <v>0.24687999999999999</v>
      </c>
      <c r="O95" s="1">
        <v>44062</v>
      </c>
      <c r="P95">
        <v>0.30449999999999999</v>
      </c>
      <c r="Q95" s="1">
        <v>44062</v>
      </c>
      <c r="R95">
        <v>0.44488</v>
      </c>
      <c r="S95" s="1">
        <v>44056</v>
      </c>
      <c r="T95">
        <v>8.4879999999999997E-2</v>
      </c>
      <c r="U95" s="1">
        <v>44062</v>
      </c>
      <c r="V95">
        <v>5.1999999999999998E-2</v>
      </c>
      <c r="W95" s="1">
        <v>44062</v>
      </c>
      <c r="X95">
        <v>6.7379999999999995E-2</v>
      </c>
      <c r="Y95" s="1">
        <v>44062</v>
      </c>
      <c r="Z95">
        <v>0.11738</v>
      </c>
      <c r="AA95" s="1">
        <v>44062</v>
      </c>
      <c r="AB95">
        <v>0.25588</v>
      </c>
      <c r="AC95" s="1">
        <v>44062</v>
      </c>
      <c r="AD95">
        <v>4.9250000000000002E-2</v>
      </c>
    </row>
    <row r="96" spans="1:30" x14ac:dyDescent="0.25">
      <c r="A96" s="1">
        <v>44063</v>
      </c>
      <c r="B96">
        <v>-0.52300000000000002</v>
      </c>
      <c r="C96" s="1">
        <v>44063</v>
      </c>
      <c r="D96">
        <v>-0.49099999999999999</v>
      </c>
      <c r="E96" s="1">
        <v>44063</v>
      </c>
      <c r="F96">
        <v>-0.44400000000000001</v>
      </c>
      <c r="G96" s="1">
        <v>44063</v>
      </c>
      <c r="H96">
        <v>-0.372</v>
      </c>
      <c r="I96" s="1">
        <v>44062</v>
      </c>
      <c r="J96">
        <v>-0.46800000000000003</v>
      </c>
      <c r="K96" s="1">
        <v>44061</v>
      </c>
      <c r="L96">
        <v>0.158</v>
      </c>
      <c r="M96" s="1">
        <v>44061</v>
      </c>
      <c r="N96">
        <v>0.253</v>
      </c>
      <c r="O96" s="1">
        <v>44061</v>
      </c>
      <c r="P96">
        <v>0.31524999999999997</v>
      </c>
      <c r="Q96" s="1">
        <v>44061</v>
      </c>
      <c r="R96">
        <v>0.44713000000000003</v>
      </c>
      <c r="S96" s="1">
        <v>44055</v>
      </c>
      <c r="T96">
        <v>8.5379999999999998E-2</v>
      </c>
      <c r="U96" s="1">
        <v>44061</v>
      </c>
      <c r="V96">
        <v>5.2499999999999998E-2</v>
      </c>
      <c r="W96" s="1">
        <v>44061</v>
      </c>
      <c r="X96">
        <v>7.4749999999999997E-2</v>
      </c>
      <c r="Y96" s="1">
        <v>44061</v>
      </c>
      <c r="Z96">
        <v>0.1245</v>
      </c>
      <c r="AA96" s="1">
        <v>44061</v>
      </c>
      <c r="AB96">
        <v>0.26062999999999997</v>
      </c>
      <c r="AC96" s="1">
        <v>44061</v>
      </c>
      <c r="AD96">
        <v>4.8379999999999999E-2</v>
      </c>
    </row>
    <row r="97" spans="1:30" x14ac:dyDescent="0.25">
      <c r="A97" s="1">
        <v>44062</v>
      </c>
      <c r="B97">
        <v>-0.51900000000000002</v>
      </c>
      <c r="C97" s="1">
        <v>44062</v>
      </c>
      <c r="D97">
        <v>-0.48799999999999999</v>
      </c>
      <c r="E97" s="1">
        <v>44062</v>
      </c>
      <c r="F97">
        <v>-0.442</v>
      </c>
      <c r="G97" s="1">
        <v>44062</v>
      </c>
      <c r="H97">
        <v>-0.36599999999999999</v>
      </c>
      <c r="I97" s="1">
        <v>44061</v>
      </c>
      <c r="J97">
        <v>-0.46899999999999997</v>
      </c>
      <c r="K97" s="1">
        <v>44060</v>
      </c>
      <c r="L97">
        <v>0.16138</v>
      </c>
      <c r="M97" s="1">
        <v>44060</v>
      </c>
      <c r="N97">
        <v>0.26774999999999999</v>
      </c>
      <c r="O97" s="1">
        <v>44060</v>
      </c>
      <c r="P97">
        <v>0.31963000000000003</v>
      </c>
      <c r="Q97" s="1">
        <v>44060</v>
      </c>
      <c r="R97">
        <v>0.46038000000000001</v>
      </c>
      <c r="S97" s="1">
        <v>44054</v>
      </c>
      <c r="T97">
        <v>8.5250000000000006E-2</v>
      </c>
      <c r="U97" s="1">
        <v>44060</v>
      </c>
      <c r="V97">
        <v>5.5500000000000001E-2</v>
      </c>
      <c r="W97" s="1">
        <v>44060</v>
      </c>
      <c r="X97">
        <v>7.3380000000000001E-2</v>
      </c>
      <c r="Y97" s="1">
        <v>44060</v>
      </c>
      <c r="Z97">
        <v>0.13100000000000001</v>
      </c>
      <c r="AA97" s="1">
        <v>44060</v>
      </c>
      <c r="AB97">
        <v>0.26550000000000001</v>
      </c>
      <c r="AC97" s="1">
        <v>44060</v>
      </c>
      <c r="AD97">
        <v>5.0880000000000002E-2</v>
      </c>
    </row>
    <row r="98" spans="1:30" x14ac:dyDescent="0.25">
      <c r="A98" s="1">
        <v>44061</v>
      </c>
      <c r="B98">
        <v>-0.51700000000000002</v>
      </c>
      <c r="C98" s="1">
        <v>44061</v>
      </c>
      <c r="D98">
        <v>-0.48299999999999998</v>
      </c>
      <c r="E98" s="1">
        <v>44061</v>
      </c>
      <c r="F98">
        <v>-0.44</v>
      </c>
      <c r="G98" s="1">
        <v>44061</v>
      </c>
      <c r="H98">
        <v>-0.36499999999999999</v>
      </c>
      <c r="I98" s="1">
        <v>44060</v>
      </c>
      <c r="J98">
        <v>-0.46800000000000003</v>
      </c>
      <c r="K98" s="1">
        <v>44057</v>
      </c>
      <c r="L98">
        <v>0.1515</v>
      </c>
      <c r="M98" s="1">
        <v>44057</v>
      </c>
      <c r="N98">
        <v>0.27038000000000001</v>
      </c>
      <c r="O98" s="1">
        <v>44057</v>
      </c>
      <c r="P98">
        <v>0.33250000000000002</v>
      </c>
      <c r="Q98" s="1">
        <v>44057</v>
      </c>
      <c r="R98">
        <v>0.46088000000000001</v>
      </c>
      <c r="S98" s="1">
        <v>44053</v>
      </c>
      <c r="T98">
        <v>8.5999999999999993E-2</v>
      </c>
      <c r="U98" s="1">
        <v>44057</v>
      </c>
      <c r="V98">
        <v>5.713E-2</v>
      </c>
      <c r="W98" s="1">
        <v>44057</v>
      </c>
      <c r="X98">
        <v>7.1499999999999994E-2</v>
      </c>
      <c r="Y98" s="1">
        <v>44057</v>
      </c>
      <c r="Z98">
        <v>0.12512999999999999</v>
      </c>
      <c r="AA98" s="1">
        <v>44057</v>
      </c>
      <c r="AB98">
        <v>0.27200000000000002</v>
      </c>
      <c r="AC98" s="1">
        <v>44057</v>
      </c>
      <c r="AD98">
        <v>5.0250000000000003E-2</v>
      </c>
    </row>
    <row r="99" spans="1:30" x14ac:dyDescent="0.25">
      <c r="A99" s="1">
        <v>44060</v>
      </c>
      <c r="B99">
        <v>-0.51900000000000002</v>
      </c>
      <c r="C99" s="1">
        <v>44060</v>
      </c>
      <c r="D99">
        <v>-0.48</v>
      </c>
      <c r="E99" s="1">
        <v>44060</v>
      </c>
      <c r="F99">
        <v>-0.433</v>
      </c>
      <c r="G99" s="1">
        <v>44060</v>
      </c>
      <c r="H99">
        <v>-0.35499999999999998</v>
      </c>
      <c r="I99" s="1">
        <v>44057</v>
      </c>
      <c r="J99">
        <v>-0.46400000000000002</v>
      </c>
      <c r="K99" s="1">
        <v>44056</v>
      </c>
      <c r="L99">
        <v>0.16188</v>
      </c>
      <c r="M99" s="1">
        <v>44056</v>
      </c>
      <c r="N99">
        <v>0.28012999999999999</v>
      </c>
      <c r="O99" s="1">
        <v>44056</v>
      </c>
      <c r="P99">
        <v>0.33838000000000001</v>
      </c>
      <c r="Q99" s="1">
        <v>44056</v>
      </c>
      <c r="R99">
        <v>0.45850000000000002</v>
      </c>
      <c r="S99" s="1">
        <v>44050</v>
      </c>
      <c r="T99">
        <v>8.5129999999999997E-2</v>
      </c>
      <c r="U99" s="1">
        <v>44056</v>
      </c>
      <c r="V99">
        <v>5.9630000000000002E-2</v>
      </c>
      <c r="W99" s="1">
        <v>44056</v>
      </c>
      <c r="X99">
        <v>7.0749999999999993E-2</v>
      </c>
      <c r="Y99" s="1">
        <v>44056</v>
      </c>
      <c r="Z99">
        <v>0.12413</v>
      </c>
      <c r="AA99" s="1">
        <v>44056</v>
      </c>
      <c r="AB99">
        <v>0.28549999999999998</v>
      </c>
      <c r="AC99" s="1">
        <v>44056</v>
      </c>
      <c r="AD99">
        <v>5.1380000000000002E-2</v>
      </c>
    </row>
    <row r="100" spans="1:30" x14ac:dyDescent="0.25">
      <c r="A100" s="1">
        <v>44057</v>
      </c>
      <c r="B100">
        <v>-0.51900000000000002</v>
      </c>
      <c r="C100" s="1">
        <v>44057</v>
      </c>
      <c r="D100">
        <v>-0.48199999999999998</v>
      </c>
      <c r="E100" s="1">
        <v>44057</v>
      </c>
      <c r="F100">
        <v>-0.432</v>
      </c>
      <c r="G100" s="1">
        <v>44057</v>
      </c>
      <c r="H100">
        <v>-0.35299999999999998</v>
      </c>
      <c r="I100" s="1">
        <v>44056</v>
      </c>
      <c r="J100">
        <v>-0.46700000000000003</v>
      </c>
      <c r="K100" s="1">
        <v>44055</v>
      </c>
      <c r="L100">
        <v>0.158</v>
      </c>
      <c r="M100" s="1">
        <v>44055</v>
      </c>
      <c r="N100">
        <v>0.26474999999999999</v>
      </c>
      <c r="O100" s="1">
        <v>44055</v>
      </c>
      <c r="P100">
        <v>0.33674999999999999</v>
      </c>
      <c r="Q100" s="1">
        <v>44055</v>
      </c>
      <c r="R100">
        <v>0.45788000000000001</v>
      </c>
      <c r="S100" s="1">
        <v>44049</v>
      </c>
      <c r="T100">
        <v>8.5750000000000007E-2</v>
      </c>
      <c r="U100" s="1">
        <v>44055</v>
      </c>
      <c r="V100">
        <v>6.1749999999999999E-2</v>
      </c>
      <c r="W100" s="1">
        <v>44055</v>
      </c>
      <c r="X100">
        <v>6.7750000000000005E-2</v>
      </c>
      <c r="Y100" s="1">
        <v>44055</v>
      </c>
      <c r="Z100">
        <v>0.12512999999999999</v>
      </c>
      <c r="AA100" s="1">
        <v>44055</v>
      </c>
      <c r="AB100">
        <v>0.28688000000000002</v>
      </c>
      <c r="AC100" s="1">
        <v>44055</v>
      </c>
      <c r="AD100">
        <v>5.2999999999999999E-2</v>
      </c>
    </row>
    <row r="101" spans="1:30" x14ac:dyDescent="0.25">
      <c r="A101" s="1">
        <v>44056</v>
      </c>
      <c r="B101">
        <v>-0.51900000000000002</v>
      </c>
      <c r="C101" s="1">
        <v>44056</v>
      </c>
      <c r="D101">
        <v>-0.48099999999999998</v>
      </c>
      <c r="E101" s="1">
        <v>44056</v>
      </c>
      <c r="F101">
        <v>-0.433</v>
      </c>
      <c r="G101" s="1">
        <v>44056</v>
      </c>
      <c r="H101">
        <v>-0.35099999999999998</v>
      </c>
      <c r="I101" s="1">
        <v>44055</v>
      </c>
      <c r="J101">
        <v>-0.46700000000000003</v>
      </c>
      <c r="K101" s="1">
        <v>44054</v>
      </c>
      <c r="L101">
        <v>0.16413</v>
      </c>
      <c r="M101" s="1">
        <v>44054</v>
      </c>
      <c r="N101">
        <v>0.2535</v>
      </c>
      <c r="O101" s="1">
        <v>44054</v>
      </c>
      <c r="P101">
        <v>0.33688000000000001</v>
      </c>
      <c r="Q101" s="1">
        <v>44054</v>
      </c>
      <c r="R101">
        <v>0.45812999999999998</v>
      </c>
      <c r="S101" s="1">
        <v>44048</v>
      </c>
      <c r="T101">
        <v>8.3379999999999996E-2</v>
      </c>
      <c r="U101" s="1">
        <v>44054</v>
      </c>
      <c r="V101">
        <v>6.0630000000000003E-2</v>
      </c>
      <c r="W101" s="1">
        <v>44054</v>
      </c>
      <c r="X101">
        <v>6.7379999999999995E-2</v>
      </c>
      <c r="Y101" s="1">
        <v>44054</v>
      </c>
      <c r="Z101">
        <v>0.12463</v>
      </c>
      <c r="AA101" s="1">
        <v>44054</v>
      </c>
      <c r="AB101">
        <v>0.28663</v>
      </c>
      <c r="AC101" s="1">
        <v>44054</v>
      </c>
      <c r="AD101">
        <v>5.1999999999999998E-2</v>
      </c>
    </row>
    <row r="102" spans="1:30" x14ac:dyDescent="0.25">
      <c r="A102" s="1">
        <v>44055</v>
      </c>
      <c r="B102">
        <v>-0.51100000000000001</v>
      </c>
      <c r="C102" s="1">
        <v>44055</v>
      </c>
      <c r="D102">
        <v>-0.48599999999999999</v>
      </c>
      <c r="E102" s="1">
        <v>44055</v>
      </c>
      <c r="F102">
        <v>-0.42799999999999999</v>
      </c>
      <c r="G102" s="1">
        <v>44055</v>
      </c>
      <c r="H102">
        <v>-0.35299999999999998</v>
      </c>
      <c r="I102" s="1">
        <v>44054</v>
      </c>
      <c r="J102">
        <v>-0.46700000000000003</v>
      </c>
      <c r="K102" s="1">
        <v>44053</v>
      </c>
      <c r="L102">
        <v>0.16825000000000001</v>
      </c>
      <c r="M102" s="1">
        <v>44053</v>
      </c>
      <c r="N102">
        <v>0.25688</v>
      </c>
      <c r="O102" s="1">
        <v>44053</v>
      </c>
      <c r="P102">
        <v>0.33312999999999998</v>
      </c>
      <c r="Q102" s="1">
        <v>44053</v>
      </c>
      <c r="R102">
        <v>0.45538000000000001</v>
      </c>
      <c r="S102" s="1">
        <v>44047</v>
      </c>
      <c r="T102">
        <v>8.8999999999999996E-2</v>
      </c>
      <c r="U102" s="1">
        <v>44053</v>
      </c>
      <c r="V102">
        <v>5.8999999999999997E-2</v>
      </c>
      <c r="W102" s="1">
        <v>44053</v>
      </c>
      <c r="X102">
        <v>7.1129999999999999E-2</v>
      </c>
      <c r="Y102" s="1">
        <v>44053</v>
      </c>
      <c r="Z102">
        <v>0.12662999999999999</v>
      </c>
      <c r="AA102" s="1">
        <v>44053</v>
      </c>
      <c r="AB102">
        <v>0.28525</v>
      </c>
      <c r="AC102" s="1">
        <v>44053</v>
      </c>
      <c r="AD102">
        <v>5.2499999999999998E-2</v>
      </c>
    </row>
    <row r="103" spans="1:30" x14ac:dyDescent="0.25">
      <c r="A103" s="1">
        <v>44054</v>
      </c>
      <c r="B103">
        <v>-0.51400000000000001</v>
      </c>
      <c r="C103" s="1">
        <v>44054</v>
      </c>
      <c r="D103">
        <v>-0.48199999999999998</v>
      </c>
      <c r="E103" s="1">
        <v>44054</v>
      </c>
      <c r="F103">
        <v>-0.42599999999999999</v>
      </c>
      <c r="G103" s="1">
        <v>44054</v>
      </c>
      <c r="H103">
        <v>-0.35599999999999998</v>
      </c>
      <c r="I103" s="1">
        <v>44053</v>
      </c>
      <c r="J103">
        <v>-0.46899999999999997</v>
      </c>
      <c r="K103" s="1">
        <v>44050</v>
      </c>
      <c r="L103">
        <v>0.16338</v>
      </c>
      <c r="M103" s="1">
        <v>44050</v>
      </c>
      <c r="N103">
        <v>0.2525</v>
      </c>
      <c r="O103" s="1">
        <v>44050</v>
      </c>
      <c r="P103">
        <v>0.30913000000000002</v>
      </c>
      <c r="Q103" s="1">
        <v>44050</v>
      </c>
      <c r="R103">
        <v>0.44900000000000001</v>
      </c>
      <c r="S103" s="1">
        <v>44046</v>
      </c>
      <c r="T103">
        <v>8.4250000000000005E-2</v>
      </c>
      <c r="U103" s="1">
        <v>44050</v>
      </c>
      <c r="V103">
        <v>6.0749999999999998E-2</v>
      </c>
      <c r="W103" s="1">
        <v>44050</v>
      </c>
      <c r="X103">
        <v>7.263E-2</v>
      </c>
      <c r="Y103" s="1">
        <v>44050</v>
      </c>
      <c r="Z103">
        <v>0.124</v>
      </c>
      <c r="AA103" s="1">
        <v>44050</v>
      </c>
      <c r="AB103">
        <v>0.28663</v>
      </c>
      <c r="AC103" s="1">
        <v>44050</v>
      </c>
      <c r="AD103">
        <v>4.8500000000000001E-2</v>
      </c>
    </row>
    <row r="104" spans="1:30" x14ac:dyDescent="0.25">
      <c r="A104" s="1">
        <v>44053</v>
      </c>
      <c r="B104">
        <v>-0.51900000000000002</v>
      </c>
      <c r="C104" s="1">
        <v>44053</v>
      </c>
      <c r="D104">
        <v>-0.47799999999999998</v>
      </c>
      <c r="E104" s="1">
        <v>44053</v>
      </c>
      <c r="F104">
        <v>-0.42199999999999999</v>
      </c>
      <c r="G104" s="1">
        <v>44053</v>
      </c>
      <c r="H104">
        <v>-0.35</v>
      </c>
      <c r="I104" s="1">
        <v>44050</v>
      </c>
      <c r="J104">
        <v>-0.46800000000000003</v>
      </c>
      <c r="K104" s="1">
        <v>44049</v>
      </c>
      <c r="L104">
        <v>0.15537999999999999</v>
      </c>
      <c r="M104" s="1">
        <v>44049</v>
      </c>
      <c r="N104">
        <v>0.24324999999999999</v>
      </c>
      <c r="O104" s="1">
        <v>44049</v>
      </c>
      <c r="P104">
        <v>0.28913</v>
      </c>
      <c r="Q104" s="1">
        <v>44049</v>
      </c>
      <c r="R104">
        <v>0.44638</v>
      </c>
      <c r="S104" s="1">
        <v>44043</v>
      </c>
      <c r="T104">
        <v>8.7249999999999994E-2</v>
      </c>
      <c r="U104" s="1">
        <v>44049</v>
      </c>
      <c r="V104">
        <v>6.2129999999999998E-2</v>
      </c>
      <c r="W104" s="1">
        <v>44049</v>
      </c>
      <c r="X104">
        <v>7.4630000000000002E-2</v>
      </c>
      <c r="Y104" s="1">
        <v>44049</v>
      </c>
      <c r="Z104">
        <v>0.12562999999999999</v>
      </c>
      <c r="AA104" s="1">
        <v>44049</v>
      </c>
      <c r="AB104">
        <v>0.29613</v>
      </c>
      <c r="AC104" s="1">
        <v>44049</v>
      </c>
      <c r="AD104">
        <v>5.0630000000000001E-2</v>
      </c>
    </row>
    <row r="105" spans="1:30" x14ac:dyDescent="0.25">
      <c r="A105" s="1">
        <v>44050</v>
      </c>
      <c r="B105">
        <v>-0.51</v>
      </c>
      <c r="C105" s="1">
        <v>44050</v>
      </c>
      <c r="D105">
        <v>-0.47799999999999998</v>
      </c>
      <c r="E105" s="1">
        <v>44050</v>
      </c>
      <c r="F105">
        <v>-0.41799999999999998</v>
      </c>
      <c r="G105" s="1">
        <v>44050</v>
      </c>
      <c r="H105">
        <v>-0.35</v>
      </c>
      <c r="I105" s="1">
        <v>44049</v>
      </c>
      <c r="J105">
        <v>-0.46800000000000003</v>
      </c>
      <c r="K105" s="1">
        <v>44048</v>
      </c>
      <c r="L105">
        <v>0.1535</v>
      </c>
      <c r="M105" s="1">
        <v>44048</v>
      </c>
      <c r="N105">
        <v>0.24199999999999999</v>
      </c>
      <c r="O105" s="1">
        <v>44048</v>
      </c>
      <c r="P105">
        <v>0.29837999999999998</v>
      </c>
      <c r="Q105" s="1">
        <v>44048</v>
      </c>
      <c r="R105">
        <v>0.44350000000000001</v>
      </c>
      <c r="S105" s="1">
        <v>44042</v>
      </c>
      <c r="T105">
        <v>8.5000000000000006E-2</v>
      </c>
      <c r="U105" s="1">
        <v>44048</v>
      </c>
      <c r="V105">
        <v>6.0499999999999998E-2</v>
      </c>
      <c r="W105" s="1">
        <v>44048</v>
      </c>
      <c r="X105">
        <v>7.1629999999999999E-2</v>
      </c>
      <c r="Y105" s="1">
        <v>44048</v>
      </c>
      <c r="Z105">
        <v>0.14363000000000001</v>
      </c>
      <c r="AA105" s="1">
        <v>44048</v>
      </c>
      <c r="AB105">
        <v>0.29313</v>
      </c>
      <c r="AC105" s="1">
        <v>44048</v>
      </c>
      <c r="AD105">
        <v>5.1880000000000003E-2</v>
      </c>
    </row>
    <row r="106" spans="1:30" x14ac:dyDescent="0.25">
      <c r="A106" s="1">
        <v>44049</v>
      </c>
      <c r="B106">
        <v>-0.51200000000000001</v>
      </c>
      <c r="C106" s="1">
        <v>44049</v>
      </c>
      <c r="D106">
        <v>-0.47399999999999998</v>
      </c>
      <c r="E106" s="1">
        <v>44049</v>
      </c>
      <c r="F106">
        <v>-0.41699999999999998</v>
      </c>
      <c r="G106" s="1">
        <v>44049</v>
      </c>
      <c r="H106">
        <v>-0.34</v>
      </c>
      <c r="I106" s="1">
        <v>44048</v>
      </c>
      <c r="J106">
        <v>-0.46700000000000003</v>
      </c>
      <c r="K106" s="1">
        <v>44047</v>
      </c>
      <c r="L106">
        <v>0.14924999999999999</v>
      </c>
      <c r="M106" s="1">
        <v>44047</v>
      </c>
      <c r="N106">
        <v>0.2485</v>
      </c>
      <c r="O106" s="1">
        <v>44047</v>
      </c>
      <c r="P106">
        <v>0.30549999999999999</v>
      </c>
      <c r="Q106" s="1">
        <v>44047</v>
      </c>
      <c r="R106">
        <v>0.45088</v>
      </c>
      <c r="S106" s="1">
        <v>44041</v>
      </c>
      <c r="T106">
        <v>8.4129999999999996E-2</v>
      </c>
      <c r="U106" s="1">
        <v>44047</v>
      </c>
      <c r="V106">
        <v>6.0130000000000003E-2</v>
      </c>
      <c r="W106" s="1">
        <v>44047</v>
      </c>
      <c r="X106">
        <v>7.7130000000000004E-2</v>
      </c>
      <c r="Y106" s="1">
        <v>44047</v>
      </c>
      <c r="Z106">
        <v>0.14799999999999999</v>
      </c>
      <c r="AA106" s="1">
        <v>44047</v>
      </c>
      <c r="AB106">
        <v>0.29587999999999998</v>
      </c>
      <c r="AC106" s="1">
        <v>44047</v>
      </c>
      <c r="AD106">
        <v>5.0880000000000002E-2</v>
      </c>
    </row>
    <row r="107" spans="1:30" x14ac:dyDescent="0.25">
      <c r="A107" s="1">
        <v>44048</v>
      </c>
      <c r="B107">
        <v>-0.51500000000000001</v>
      </c>
      <c r="C107" s="1">
        <v>44048</v>
      </c>
      <c r="D107">
        <v>-0.46700000000000003</v>
      </c>
      <c r="E107" s="1">
        <v>44048</v>
      </c>
      <c r="F107">
        <v>-0.41799999999999998</v>
      </c>
      <c r="G107" s="1">
        <v>44048</v>
      </c>
      <c r="H107">
        <v>-0.34399999999999997</v>
      </c>
      <c r="I107" s="1">
        <v>44047</v>
      </c>
      <c r="J107">
        <v>-0.46600000000000003</v>
      </c>
      <c r="K107" s="1">
        <v>44046</v>
      </c>
      <c r="L107">
        <v>0.157</v>
      </c>
      <c r="M107" s="1">
        <v>44046</v>
      </c>
      <c r="N107">
        <v>0.249</v>
      </c>
      <c r="O107" s="1">
        <v>44046</v>
      </c>
      <c r="P107">
        <v>0.30349999999999999</v>
      </c>
      <c r="Q107" s="1">
        <v>44046</v>
      </c>
      <c r="R107">
        <v>0.44674999999999998</v>
      </c>
      <c r="S107" s="1">
        <v>44040</v>
      </c>
      <c r="T107">
        <v>8.4750000000000006E-2</v>
      </c>
      <c r="U107" s="1">
        <v>44046</v>
      </c>
      <c r="V107">
        <v>5.9880000000000003E-2</v>
      </c>
      <c r="W107" s="1">
        <v>44046</v>
      </c>
      <c r="X107">
        <v>7.9130000000000006E-2</v>
      </c>
      <c r="Y107" s="1">
        <v>44046</v>
      </c>
      <c r="Z107">
        <v>0.15125</v>
      </c>
      <c r="AA107" s="1">
        <v>44046</v>
      </c>
      <c r="AB107">
        <v>0.29725000000000001</v>
      </c>
      <c r="AC107" s="1">
        <v>44046</v>
      </c>
      <c r="AD107">
        <v>5.2380000000000003E-2</v>
      </c>
    </row>
    <row r="108" spans="1:30" x14ac:dyDescent="0.25">
      <c r="A108" s="1">
        <v>44047</v>
      </c>
      <c r="B108">
        <v>-0.52100000000000002</v>
      </c>
      <c r="C108" s="1">
        <v>44047</v>
      </c>
      <c r="D108">
        <v>-0.47199999999999998</v>
      </c>
      <c r="E108" s="1">
        <v>44047</v>
      </c>
      <c r="F108">
        <v>-0.42099999999999999</v>
      </c>
      <c r="G108" s="1">
        <v>44047</v>
      </c>
      <c r="H108">
        <v>-0.33800000000000002</v>
      </c>
      <c r="I108" s="1">
        <v>44046</v>
      </c>
      <c r="J108">
        <v>-0.46700000000000003</v>
      </c>
      <c r="K108" s="1">
        <v>44043</v>
      </c>
      <c r="L108">
        <v>0.15487999999999999</v>
      </c>
      <c r="M108" s="1">
        <v>44043</v>
      </c>
      <c r="N108">
        <v>0.24875</v>
      </c>
      <c r="O108" s="1">
        <v>44043</v>
      </c>
      <c r="P108">
        <v>0.30613000000000001</v>
      </c>
      <c r="Q108" s="1">
        <v>44043</v>
      </c>
      <c r="R108">
        <v>0.44862999999999997</v>
      </c>
      <c r="S108" s="1">
        <v>44039</v>
      </c>
      <c r="T108">
        <v>8.5129999999999997E-2</v>
      </c>
      <c r="U108" s="1">
        <v>44043</v>
      </c>
      <c r="V108">
        <v>5.8630000000000002E-2</v>
      </c>
      <c r="W108" s="1">
        <v>44043</v>
      </c>
      <c r="X108">
        <v>8.4379999999999997E-2</v>
      </c>
      <c r="Y108" s="1">
        <v>44043</v>
      </c>
      <c r="Z108">
        <v>0.16063</v>
      </c>
      <c r="AA108" s="1">
        <v>44043</v>
      </c>
      <c r="AB108">
        <v>0.31187999999999999</v>
      </c>
      <c r="AC108" s="1">
        <v>44043</v>
      </c>
      <c r="AD108">
        <v>5.3749999999999999E-2</v>
      </c>
    </row>
    <row r="109" spans="1:30" x14ac:dyDescent="0.25">
      <c r="A109" s="1">
        <v>44046</v>
      </c>
      <c r="B109">
        <v>-0.51600000000000001</v>
      </c>
      <c r="C109" s="1">
        <v>44046</v>
      </c>
      <c r="D109">
        <v>-0.46899999999999997</v>
      </c>
      <c r="E109" s="1">
        <v>44046</v>
      </c>
      <c r="F109">
        <v>-0.41699999999999998</v>
      </c>
      <c r="G109" s="1">
        <v>44046</v>
      </c>
      <c r="H109">
        <v>-0.33600000000000002</v>
      </c>
      <c r="I109" s="1">
        <v>44043</v>
      </c>
      <c r="J109">
        <v>-0.46500000000000002</v>
      </c>
      <c r="K109" s="1">
        <v>44042</v>
      </c>
      <c r="L109">
        <v>0.15562999999999999</v>
      </c>
      <c r="M109" s="1">
        <v>44042</v>
      </c>
      <c r="N109">
        <v>0.251</v>
      </c>
      <c r="O109" s="1">
        <v>44042</v>
      </c>
      <c r="P109">
        <v>0.31487999999999999</v>
      </c>
      <c r="Q109" s="1">
        <v>44042</v>
      </c>
      <c r="R109">
        <v>0.45650000000000002</v>
      </c>
      <c r="S109" s="1">
        <v>44036</v>
      </c>
      <c r="T109">
        <v>8.4879999999999997E-2</v>
      </c>
      <c r="U109" s="1">
        <v>44042</v>
      </c>
      <c r="V109">
        <v>6.4250000000000002E-2</v>
      </c>
      <c r="W109" s="1">
        <v>44042</v>
      </c>
      <c r="X109">
        <v>8.2129999999999995E-2</v>
      </c>
      <c r="Y109" s="1">
        <v>44042</v>
      </c>
      <c r="Z109">
        <v>0.16175</v>
      </c>
      <c r="AA109" s="1">
        <v>44042</v>
      </c>
      <c r="AB109">
        <v>0.31137999999999999</v>
      </c>
      <c r="AC109" s="1">
        <v>44042</v>
      </c>
      <c r="AD109">
        <v>5.0250000000000003E-2</v>
      </c>
    </row>
    <row r="110" spans="1:30" x14ac:dyDescent="0.25">
      <c r="A110" s="1">
        <v>44043</v>
      </c>
      <c r="B110">
        <v>-0.51</v>
      </c>
      <c r="C110" s="1">
        <v>44043</v>
      </c>
      <c r="D110">
        <v>-0.46300000000000002</v>
      </c>
      <c r="E110" s="1">
        <v>44043</v>
      </c>
      <c r="F110">
        <v>-0.40699999999999997</v>
      </c>
      <c r="G110" s="1">
        <v>44043</v>
      </c>
      <c r="H110">
        <v>-0.33300000000000002</v>
      </c>
      <c r="I110" s="1">
        <v>44042</v>
      </c>
      <c r="J110">
        <v>-0.46700000000000003</v>
      </c>
      <c r="K110" s="1">
        <v>44041</v>
      </c>
      <c r="L110">
        <v>0.16113</v>
      </c>
      <c r="M110" s="1">
        <v>44041</v>
      </c>
      <c r="N110">
        <v>0.26062999999999997</v>
      </c>
      <c r="O110" s="1">
        <v>44041</v>
      </c>
      <c r="P110">
        <v>0.3155</v>
      </c>
      <c r="Q110" s="1">
        <v>44041</v>
      </c>
      <c r="R110">
        <v>0.46112999999999998</v>
      </c>
      <c r="S110" s="1">
        <v>44035</v>
      </c>
      <c r="T110">
        <v>8.5629999999999998E-2</v>
      </c>
      <c r="U110" s="1">
        <v>44041</v>
      </c>
      <c r="V110">
        <v>6.4879999999999993E-2</v>
      </c>
      <c r="W110" s="1">
        <v>44041</v>
      </c>
      <c r="X110">
        <v>0.1065</v>
      </c>
      <c r="Y110" s="1">
        <v>44041</v>
      </c>
      <c r="Z110">
        <v>0.17025000000000001</v>
      </c>
      <c r="AA110" s="1">
        <v>44041</v>
      </c>
      <c r="AB110">
        <v>0.31087999999999999</v>
      </c>
      <c r="AC110" s="1">
        <v>44041</v>
      </c>
      <c r="AD110">
        <v>5.1249999999999997E-2</v>
      </c>
    </row>
    <row r="111" spans="1:30" x14ac:dyDescent="0.25">
      <c r="A111" s="1">
        <v>44042</v>
      </c>
      <c r="B111">
        <v>-0.51900000000000002</v>
      </c>
      <c r="C111" s="1">
        <v>44042</v>
      </c>
      <c r="D111">
        <v>-0.46100000000000002</v>
      </c>
      <c r="E111" s="1">
        <v>44042</v>
      </c>
      <c r="F111">
        <v>-0.39900000000000002</v>
      </c>
      <c r="G111" s="1">
        <v>44042</v>
      </c>
      <c r="H111">
        <v>-0.32800000000000001</v>
      </c>
      <c r="I111" s="1">
        <v>44041</v>
      </c>
      <c r="J111">
        <v>-0.46800000000000003</v>
      </c>
      <c r="K111" s="1">
        <v>44040</v>
      </c>
      <c r="L111">
        <v>0.16688</v>
      </c>
      <c r="M111" s="1">
        <v>44040</v>
      </c>
      <c r="N111">
        <v>0.26824999999999999</v>
      </c>
      <c r="O111" s="1">
        <v>44040</v>
      </c>
      <c r="P111">
        <v>0.3175</v>
      </c>
      <c r="Q111" s="1">
        <v>44040</v>
      </c>
      <c r="R111">
        <v>0.46050000000000002</v>
      </c>
      <c r="S111" s="1">
        <v>44034</v>
      </c>
      <c r="T111">
        <v>8.5879999999999998E-2</v>
      </c>
      <c r="U111" s="1">
        <v>44040</v>
      </c>
      <c r="V111">
        <v>6.8379999999999996E-2</v>
      </c>
      <c r="W111" s="1">
        <v>44040</v>
      </c>
      <c r="X111">
        <v>9.1880000000000003E-2</v>
      </c>
      <c r="Y111" s="1">
        <v>44040</v>
      </c>
      <c r="Z111">
        <v>0.17324999999999999</v>
      </c>
      <c r="AA111" s="1">
        <v>44040</v>
      </c>
      <c r="AB111">
        <v>0.31363000000000002</v>
      </c>
      <c r="AC111" s="1">
        <v>44040</v>
      </c>
      <c r="AD111">
        <v>5.1130000000000002E-2</v>
      </c>
    </row>
    <row r="112" spans="1:30" x14ac:dyDescent="0.25">
      <c r="A112" s="1">
        <v>44041</v>
      </c>
      <c r="B112">
        <v>-0.52300000000000002</v>
      </c>
      <c r="C112" s="1">
        <v>44041</v>
      </c>
      <c r="D112">
        <v>-0.45800000000000002</v>
      </c>
      <c r="E112" s="1">
        <v>44041</v>
      </c>
      <c r="F112">
        <v>-0.38900000000000001</v>
      </c>
      <c r="G112" s="1">
        <v>44041</v>
      </c>
      <c r="H112">
        <v>-0.32300000000000001</v>
      </c>
      <c r="I112" s="1">
        <v>44040</v>
      </c>
      <c r="J112">
        <v>-0.46600000000000003</v>
      </c>
      <c r="K112" s="1">
        <v>44039</v>
      </c>
      <c r="L112">
        <v>0.16625000000000001</v>
      </c>
      <c r="M112" s="1">
        <v>44039</v>
      </c>
      <c r="N112">
        <v>0.26962999999999998</v>
      </c>
      <c r="O112" s="1">
        <v>44039</v>
      </c>
      <c r="P112">
        <v>0.31663000000000002</v>
      </c>
      <c r="Q112" s="1">
        <v>44039</v>
      </c>
      <c r="R112">
        <v>0.45688000000000001</v>
      </c>
      <c r="S112" s="1">
        <v>44033</v>
      </c>
      <c r="T112">
        <v>8.5250000000000006E-2</v>
      </c>
      <c r="U112" s="1">
        <v>44039</v>
      </c>
      <c r="V112">
        <v>7.0250000000000007E-2</v>
      </c>
      <c r="W112" s="1">
        <v>44039</v>
      </c>
      <c r="X112">
        <v>8.7249999999999994E-2</v>
      </c>
      <c r="Y112" s="1">
        <v>44039</v>
      </c>
      <c r="Z112">
        <v>0.17463000000000001</v>
      </c>
      <c r="AA112" s="1">
        <v>44039</v>
      </c>
      <c r="AB112">
        <v>0.31187999999999999</v>
      </c>
      <c r="AC112" s="1">
        <v>44039</v>
      </c>
      <c r="AD112">
        <v>5.0630000000000001E-2</v>
      </c>
    </row>
    <row r="113" spans="1:30" x14ac:dyDescent="0.25">
      <c r="A113" s="1">
        <v>44040</v>
      </c>
      <c r="B113">
        <v>-0.51500000000000001</v>
      </c>
      <c r="C113" s="1">
        <v>44040</v>
      </c>
      <c r="D113">
        <v>-0.45400000000000001</v>
      </c>
      <c r="E113" s="1">
        <v>44040</v>
      </c>
      <c r="F113">
        <v>-0.379</v>
      </c>
      <c r="G113" s="1">
        <v>44040</v>
      </c>
      <c r="H113">
        <v>-0.307</v>
      </c>
      <c r="I113" s="1">
        <v>44039</v>
      </c>
      <c r="J113">
        <v>-0.46700000000000003</v>
      </c>
      <c r="K113" s="1">
        <v>44036</v>
      </c>
      <c r="L113">
        <v>0.17263000000000001</v>
      </c>
      <c r="M113" s="1">
        <v>44036</v>
      </c>
      <c r="N113">
        <v>0.24675</v>
      </c>
      <c r="O113" s="1">
        <v>44036</v>
      </c>
      <c r="P113">
        <v>0.31850000000000001</v>
      </c>
      <c r="Q113" s="1">
        <v>44036</v>
      </c>
      <c r="R113">
        <v>0.45950000000000002</v>
      </c>
      <c r="S113" s="1">
        <v>44032</v>
      </c>
      <c r="T113">
        <v>8.5500000000000007E-2</v>
      </c>
      <c r="U113" s="1">
        <v>44036</v>
      </c>
      <c r="V113">
        <v>6.8000000000000005E-2</v>
      </c>
      <c r="W113" s="1">
        <v>44036</v>
      </c>
      <c r="X113">
        <v>8.4250000000000005E-2</v>
      </c>
      <c r="Y113" s="1">
        <v>44036</v>
      </c>
      <c r="Z113">
        <v>0.17624999999999999</v>
      </c>
      <c r="AA113" s="1">
        <v>44036</v>
      </c>
      <c r="AB113">
        <v>0.31524999999999997</v>
      </c>
      <c r="AC113" s="1">
        <v>44036</v>
      </c>
      <c r="AD113">
        <v>5.1630000000000002E-2</v>
      </c>
    </row>
    <row r="114" spans="1:30" x14ac:dyDescent="0.25">
      <c r="A114" s="1">
        <v>44039</v>
      </c>
      <c r="B114">
        <v>-0.51600000000000001</v>
      </c>
      <c r="C114" s="1">
        <v>44039</v>
      </c>
      <c r="D114">
        <v>-0.45700000000000002</v>
      </c>
      <c r="E114" s="1">
        <v>44039</v>
      </c>
      <c r="F114">
        <v>-0.375</v>
      </c>
      <c r="G114" s="1">
        <v>44039</v>
      </c>
      <c r="H114">
        <v>-0.28799999999999998</v>
      </c>
      <c r="I114" s="1">
        <v>44036</v>
      </c>
      <c r="J114">
        <v>-0.46600000000000003</v>
      </c>
      <c r="K114" s="1">
        <v>44035</v>
      </c>
      <c r="L114">
        <v>0.17163</v>
      </c>
      <c r="M114" s="1">
        <v>44035</v>
      </c>
      <c r="N114">
        <v>0.2445</v>
      </c>
      <c r="O114" s="1">
        <v>44035</v>
      </c>
      <c r="P114">
        <v>0.32512999999999997</v>
      </c>
      <c r="Q114" s="1">
        <v>44035</v>
      </c>
      <c r="R114">
        <v>0.46212999999999999</v>
      </c>
      <c r="S114" s="1">
        <v>44029</v>
      </c>
      <c r="T114">
        <v>8.5629999999999998E-2</v>
      </c>
      <c r="U114" s="1">
        <v>44035</v>
      </c>
      <c r="V114">
        <v>6.7500000000000004E-2</v>
      </c>
      <c r="W114" s="1">
        <v>44035</v>
      </c>
      <c r="X114">
        <v>8.1000000000000003E-2</v>
      </c>
      <c r="Y114" s="1">
        <v>44035</v>
      </c>
      <c r="Z114">
        <v>0.17613000000000001</v>
      </c>
      <c r="AA114" s="1">
        <v>44035</v>
      </c>
      <c r="AB114">
        <v>0.31263000000000002</v>
      </c>
      <c r="AC114" s="1">
        <v>44035</v>
      </c>
      <c r="AD114">
        <v>5.0380000000000001E-2</v>
      </c>
    </row>
    <row r="115" spans="1:30" x14ac:dyDescent="0.25">
      <c r="A115" s="1">
        <v>44036</v>
      </c>
      <c r="B115">
        <v>-0.51300000000000001</v>
      </c>
      <c r="C115" s="1">
        <v>44036</v>
      </c>
      <c r="D115">
        <v>-0.44800000000000001</v>
      </c>
      <c r="E115" s="1">
        <v>44036</v>
      </c>
      <c r="F115">
        <v>-0.373</v>
      </c>
      <c r="G115" s="1">
        <v>44036</v>
      </c>
      <c r="H115">
        <v>-0.29199999999999998</v>
      </c>
      <c r="I115" s="1">
        <v>44035</v>
      </c>
      <c r="J115">
        <v>-0.46500000000000002</v>
      </c>
      <c r="K115" s="1">
        <v>44034</v>
      </c>
      <c r="L115">
        <v>0.17899999999999999</v>
      </c>
      <c r="M115" s="1">
        <v>44034</v>
      </c>
      <c r="N115">
        <v>0.26350000000000001</v>
      </c>
      <c r="O115" s="1">
        <v>44034</v>
      </c>
      <c r="P115">
        <v>0.32750000000000001</v>
      </c>
      <c r="Q115" s="1">
        <v>44034</v>
      </c>
      <c r="R115">
        <v>0.46325</v>
      </c>
      <c r="S115" s="1">
        <v>44028</v>
      </c>
      <c r="T115">
        <v>8.6749999999999994E-2</v>
      </c>
      <c r="U115" s="1">
        <v>44034</v>
      </c>
      <c r="V115">
        <v>6.7500000000000004E-2</v>
      </c>
      <c r="W115" s="1">
        <v>44034</v>
      </c>
      <c r="X115">
        <v>7.8E-2</v>
      </c>
      <c r="Y115" s="1">
        <v>44034</v>
      </c>
      <c r="Z115">
        <v>0.17863000000000001</v>
      </c>
      <c r="AA115" s="1">
        <v>44034</v>
      </c>
      <c r="AB115">
        <v>0.31838</v>
      </c>
      <c r="AC115" s="1">
        <v>44034</v>
      </c>
      <c r="AD115">
        <v>5.4129999999999998E-2</v>
      </c>
    </row>
    <row r="116" spans="1:30" x14ac:dyDescent="0.25">
      <c r="A116" s="1">
        <v>44035</v>
      </c>
      <c r="B116">
        <v>-0.51500000000000001</v>
      </c>
      <c r="C116" s="1">
        <v>44035</v>
      </c>
      <c r="D116">
        <v>-0.45300000000000001</v>
      </c>
      <c r="E116" s="1">
        <v>44035</v>
      </c>
      <c r="F116">
        <v>-0.373</v>
      </c>
      <c r="G116" s="1">
        <v>44035</v>
      </c>
      <c r="H116">
        <v>-0.28599999999999998</v>
      </c>
      <c r="I116" s="1">
        <v>44034</v>
      </c>
      <c r="J116">
        <v>-0.46500000000000002</v>
      </c>
      <c r="K116" s="1">
        <v>44033</v>
      </c>
      <c r="L116">
        <v>0.17574999999999999</v>
      </c>
      <c r="M116" s="1">
        <v>44033</v>
      </c>
      <c r="N116">
        <v>0.2555</v>
      </c>
      <c r="O116" s="1">
        <v>44033</v>
      </c>
      <c r="P116">
        <v>0.33988000000000002</v>
      </c>
      <c r="Q116" s="1">
        <v>44033</v>
      </c>
      <c r="R116">
        <v>0.46438000000000001</v>
      </c>
      <c r="S116" s="1">
        <v>44027</v>
      </c>
      <c r="T116">
        <v>8.4250000000000005E-2</v>
      </c>
      <c r="U116" s="1">
        <v>44033</v>
      </c>
      <c r="V116">
        <v>6.4750000000000002E-2</v>
      </c>
      <c r="W116" s="1">
        <v>44033</v>
      </c>
      <c r="X116">
        <v>7.9880000000000007E-2</v>
      </c>
      <c r="Y116" s="1">
        <v>44033</v>
      </c>
      <c r="Z116">
        <v>0.17988000000000001</v>
      </c>
      <c r="AA116" s="1">
        <v>44033</v>
      </c>
      <c r="AB116">
        <v>0.31738</v>
      </c>
      <c r="AC116" s="1">
        <v>44033</v>
      </c>
      <c r="AD116">
        <v>5.1499999999999997E-2</v>
      </c>
    </row>
    <row r="117" spans="1:30" x14ac:dyDescent="0.25">
      <c r="A117" s="1">
        <v>44034</v>
      </c>
      <c r="B117">
        <v>-0.51</v>
      </c>
      <c r="C117" s="1">
        <v>44034</v>
      </c>
      <c r="D117">
        <v>-0.45400000000000001</v>
      </c>
      <c r="E117" s="1">
        <v>44034</v>
      </c>
      <c r="F117">
        <v>-0.35499999999999998</v>
      </c>
      <c r="G117" s="1">
        <v>44034</v>
      </c>
      <c r="H117">
        <v>-0.28299999999999997</v>
      </c>
      <c r="I117" s="1">
        <v>44033</v>
      </c>
      <c r="J117">
        <v>-0.46400000000000002</v>
      </c>
      <c r="K117" s="1">
        <v>44032</v>
      </c>
      <c r="L117">
        <v>0.17563000000000001</v>
      </c>
      <c r="M117" s="1">
        <v>44032</v>
      </c>
      <c r="N117">
        <v>0.25774999999999998</v>
      </c>
      <c r="O117" s="1">
        <v>44032</v>
      </c>
      <c r="P117">
        <v>0.34275</v>
      </c>
      <c r="Q117" s="1">
        <v>44032</v>
      </c>
      <c r="R117">
        <v>0.46850000000000003</v>
      </c>
      <c r="S117" s="1">
        <v>44026</v>
      </c>
      <c r="T117">
        <v>7.7499999999999999E-2</v>
      </c>
      <c r="U117" s="1">
        <v>44032</v>
      </c>
      <c r="V117">
        <v>6.5000000000000002E-2</v>
      </c>
      <c r="W117" s="1">
        <v>44032</v>
      </c>
      <c r="X117">
        <v>7.5999999999999998E-2</v>
      </c>
      <c r="Y117" s="1">
        <v>44032</v>
      </c>
      <c r="Z117">
        <v>0.18387999999999999</v>
      </c>
      <c r="AA117" s="1">
        <v>44032</v>
      </c>
      <c r="AB117">
        <v>0.32450000000000001</v>
      </c>
      <c r="AC117" s="1">
        <v>44032</v>
      </c>
      <c r="AD117">
        <v>5.2999999999999999E-2</v>
      </c>
    </row>
    <row r="118" spans="1:30" x14ac:dyDescent="0.25">
      <c r="A118" s="1">
        <v>44033</v>
      </c>
      <c r="B118">
        <v>-0.501</v>
      </c>
      <c r="C118" s="1">
        <v>44033</v>
      </c>
      <c r="D118">
        <v>-0.45200000000000001</v>
      </c>
      <c r="E118" s="1">
        <v>44033</v>
      </c>
      <c r="F118">
        <v>-0.35299999999999998</v>
      </c>
      <c r="G118" s="1">
        <v>44033</v>
      </c>
      <c r="H118">
        <v>-0.28000000000000003</v>
      </c>
      <c r="I118" s="1">
        <v>44032</v>
      </c>
      <c r="J118">
        <v>-0.46600000000000003</v>
      </c>
      <c r="K118" s="1">
        <v>44029</v>
      </c>
      <c r="L118">
        <v>0.17988000000000001</v>
      </c>
      <c r="M118" s="1">
        <v>44029</v>
      </c>
      <c r="N118">
        <v>0.27138000000000001</v>
      </c>
      <c r="O118" s="1">
        <v>44029</v>
      </c>
      <c r="P118">
        <v>0.33362999999999998</v>
      </c>
      <c r="Q118" s="1">
        <v>44029</v>
      </c>
      <c r="R118">
        <v>0.47</v>
      </c>
      <c r="S118" s="1">
        <v>44025</v>
      </c>
      <c r="T118">
        <v>8.2000000000000003E-2</v>
      </c>
      <c r="U118" s="1">
        <v>44029</v>
      </c>
      <c r="V118">
        <v>6.5879999999999994E-2</v>
      </c>
      <c r="W118" s="1">
        <v>44029</v>
      </c>
      <c r="X118">
        <v>7.7630000000000005E-2</v>
      </c>
      <c r="Y118" s="1">
        <v>44029</v>
      </c>
      <c r="Z118">
        <v>0.18737999999999999</v>
      </c>
      <c r="AA118" s="1">
        <v>44029</v>
      </c>
      <c r="AB118">
        <v>0.32924999999999999</v>
      </c>
      <c r="AC118" s="1">
        <v>44029</v>
      </c>
      <c r="AD118">
        <v>5.425E-2</v>
      </c>
    </row>
    <row r="119" spans="1:30" x14ac:dyDescent="0.25">
      <c r="A119" s="1">
        <v>44032</v>
      </c>
      <c r="B119">
        <v>-0.5</v>
      </c>
      <c r="C119" s="1">
        <v>44032</v>
      </c>
      <c r="D119">
        <v>-0.443</v>
      </c>
      <c r="E119" s="1">
        <v>44032</v>
      </c>
      <c r="F119">
        <v>-0.34799999999999998</v>
      </c>
      <c r="G119" s="1">
        <v>44032</v>
      </c>
      <c r="H119">
        <v>-0.27900000000000003</v>
      </c>
      <c r="I119" s="1">
        <v>44029</v>
      </c>
      <c r="J119">
        <v>-0.46600000000000003</v>
      </c>
      <c r="K119" s="1">
        <v>44028</v>
      </c>
      <c r="L119">
        <v>0.18675</v>
      </c>
      <c r="M119" s="1">
        <v>44028</v>
      </c>
      <c r="N119">
        <v>0.27174999999999999</v>
      </c>
      <c r="O119" s="1">
        <v>44028</v>
      </c>
      <c r="P119">
        <v>0.34238000000000002</v>
      </c>
      <c r="Q119" s="1">
        <v>44028</v>
      </c>
      <c r="R119">
        <v>0.47549999999999998</v>
      </c>
      <c r="S119" s="1">
        <v>44022</v>
      </c>
      <c r="T119">
        <v>8.1379999999999994E-2</v>
      </c>
      <c r="U119" s="1">
        <v>44028</v>
      </c>
      <c r="V119">
        <v>6.6629999999999995E-2</v>
      </c>
      <c r="W119" s="1">
        <v>44028</v>
      </c>
      <c r="X119">
        <v>8.4379999999999997E-2</v>
      </c>
      <c r="Y119" s="1">
        <v>44028</v>
      </c>
      <c r="Z119">
        <v>0.193</v>
      </c>
      <c r="AA119" s="1">
        <v>44028</v>
      </c>
      <c r="AB119">
        <v>0.33938000000000001</v>
      </c>
      <c r="AC119" s="1">
        <v>44028</v>
      </c>
      <c r="AD119">
        <v>5.0630000000000001E-2</v>
      </c>
    </row>
    <row r="120" spans="1:30" x14ac:dyDescent="0.25">
      <c r="A120" s="1">
        <v>44029</v>
      </c>
      <c r="B120">
        <v>-0.50600000000000001</v>
      </c>
      <c r="C120" s="1">
        <v>44029</v>
      </c>
      <c r="D120">
        <v>-0.443</v>
      </c>
      <c r="E120" s="1">
        <v>44029</v>
      </c>
      <c r="F120">
        <v>-0.35099999999999998</v>
      </c>
      <c r="G120" s="1">
        <v>44029</v>
      </c>
      <c r="H120">
        <v>-0.28999999999999998</v>
      </c>
      <c r="I120" s="1">
        <v>44028</v>
      </c>
      <c r="J120">
        <v>-0.45600000000000002</v>
      </c>
      <c r="K120" s="1">
        <v>44027</v>
      </c>
      <c r="L120">
        <v>0.18088000000000001</v>
      </c>
      <c r="M120" s="1">
        <v>44027</v>
      </c>
      <c r="N120">
        <v>0.27288000000000001</v>
      </c>
      <c r="O120" s="1">
        <v>44027</v>
      </c>
      <c r="P120">
        <v>0.33462999999999998</v>
      </c>
      <c r="Q120" s="1">
        <v>44027</v>
      </c>
      <c r="R120">
        <v>0.47688000000000003</v>
      </c>
      <c r="S120" s="1">
        <v>44021</v>
      </c>
      <c r="T120">
        <v>8.1750000000000003E-2</v>
      </c>
      <c r="U120" s="1">
        <v>44027</v>
      </c>
      <c r="V120">
        <v>6.9129999999999997E-2</v>
      </c>
      <c r="W120" s="1">
        <v>44027</v>
      </c>
      <c r="X120">
        <v>8.2379999999999995E-2</v>
      </c>
      <c r="Y120" s="1">
        <v>44027</v>
      </c>
      <c r="Z120">
        <v>0.20799999999999999</v>
      </c>
      <c r="AA120" s="1">
        <v>44027</v>
      </c>
      <c r="AB120">
        <v>0.35025000000000001</v>
      </c>
      <c r="AC120" s="1">
        <v>44027</v>
      </c>
      <c r="AD120">
        <v>5.4129999999999998E-2</v>
      </c>
    </row>
    <row r="121" spans="1:30" x14ac:dyDescent="0.25">
      <c r="A121" s="1">
        <v>44028</v>
      </c>
      <c r="B121">
        <v>-0.501</v>
      </c>
      <c r="C121" s="1">
        <v>44028</v>
      </c>
      <c r="D121">
        <v>-0.44900000000000001</v>
      </c>
      <c r="E121" s="1">
        <v>44028</v>
      </c>
      <c r="F121" s="47">
        <v>-0.35199999999999998</v>
      </c>
      <c r="G121" s="1">
        <v>44028</v>
      </c>
      <c r="H121">
        <v>-0.28199999999999997</v>
      </c>
      <c r="I121" s="1">
        <v>44027</v>
      </c>
      <c r="J121">
        <v>-0.46600000000000003</v>
      </c>
      <c r="K121" s="1">
        <v>44026</v>
      </c>
      <c r="L121">
        <v>0.17663000000000001</v>
      </c>
      <c r="M121" s="1">
        <v>44026</v>
      </c>
      <c r="N121">
        <v>0.27088000000000001</v>
      </c>
      <c r="O121" s="1">
        <v>44026</v>
      </c>
      <c r="P121">
        <v>0.34138000000000002</v>
      </c>
      <c r="Q121" s="1">
        <v>44026</v>
      </c>
      <c r="R121">
        <v>0.48099999999999998</v>
      </c>
      <c r="S121" s="1">
        <v>44020</v>
      </c>
      <c r="T121">
        <v>8.2879999999999995E-2</v>
      </c>
      <c r="U121" s="1">
        <v>44026</v>
      </c>
      <c r="V121">
        <v>7.1249999999999994E-2</v>
      </c>
      <c r="W121" s="1">
        <v>44026</v>
      </c>
      <c r="X121">
        <v>0.08</v>
      </c>
      <c r="Y121" s="1">
        <v>44026</v>
      </c>
      <c r="Z121">
        <v>0.22025</v>
      </c>
      <c r="AA121" s="1">
        <v>44026</v>
      </c>
      <c r="AB121">
        <v>0.36775000000000002</v>
      </c>
      <c r="AC121" s="1">
        <v>44026</v>
      </c>
      <c r="AD121">
        <v>5.2999999999999999E-2</v>
      </c>
    </row>
    <row r="122" spans="1:30" x14ac:dyDescent="0.25">
      <c r="A122" s="1">
        <v>44027</v>
      </c>
      <c r="B122">
        <v>-0.51300000000000001</v>
      </c>
      <c r="C122" s="1">
        <v>44027</v>
      </c>
      <c r="D122">
        <v>-0.443</v>
      </c>
      <c r="E122" s="1">
        <v>44027</v>
      </c>
      <c r="F122">
        <v>-0.33300000000000002</v>
      </c>
      <c r="G122" s="1">
        <v>44027</v>
      </c>
      <c r="H122">
        <v>-0.27300000000000002</v>
      </c>
      <c r="I122" s="1">
        <v>44026</v>
      </c>
      <c r="J122">
        <v>-0.46600000000000003</v>
      </c>
      <c r="K122" s="1">
        <v>44025</v>
      </c>
      <c r="L122">
        <v>0.17474999999999999</v>
      </c>
      <c r="M122" s="1">
        <v>44025</v>
      </c>
      <c r="N122">
        <v>0.27500000000000002</v>
      </c>
      <c r="O122" s="1">
        <v>44025</v>
      </c>
      <c r="P122">
        <v>0.33925</v>
      </c>
      <c r="Q122" s="1">
        <v>44025</v>
      </c>
      <c r="R122">
        <v>0.48125000000000001</v>
      </c>
      <c r="S122" s="1">
        <v>44019</v>
      </c>
      <c r="T122">
        <v>8.3000000000000004E-2</v>
      </c>
      <c r="U122" s="1">
        <v>44025</v>
      </c>
      <c r="V122">
        <v>7.2749999999999995E-2</v>
      </c>
      <c r="W122" s="1">
        <v>44025</v>
      </c>
      <c r="X122">
        <v>8.8499999999999995E-2</v>
      </c>
      <c r="Y122" s="1">
        <v>44025</v>
      </c>
      <c r="Z122">
        <v>0.22075</v>
      </c>
      <c r="AA122" s="1">
        <v>44025</v>
      </c>
      <c r="AB122">
        <v>0.36649999999999999</v>
      </c>
      <c r="AC122" s="1">
        <v>44025</v>
      </c>
      <c r="AD122">
        <v>5.2880000000000003E-2</v>
      </c>
    </row>
    <row r="123" spans="1:30" x14ac:dyDescent="0.25">
      <c r="A123" s="1">
        <v>44026</v>
      </c>
      <c r="B123">
        <v>-0.50800000000000001</v>
      </c>
      <c r="C123" s="1">
        <v>44026</v>
      </c>
      <c r="D123">
        <v>-0.433</v>
      </c>
      <c r="E123" s="1">
        <v>44026</v>
      </c>
      <c r="F123">
        <v>-0.33</v>
      </c>
      <c r="G123" s="1">
        <v>44026</v>
      </c>
      <c r="H123">
        <v>-0.27100000000000002</v>
      </c>
      <c r="I123" s="1">
        <v>44025</v>
      </c>
      <c r="J123">
        <v>-0.46700000000000003</v>
      </c>
      <c r="K123" s="1">
        <v>44022</v>
      </c>
      <c r="L123">
        <v>0.17538000000000001</v>
      </c>
      <c r="M123" s="1">
        <v>44022</v>
      </c>
      <c r="N123">
        <v>0.26812999999999998</v>
      </c>
      <c r="O123" s="1">
        <v>44022</v>
      </c>
      <c r="P123">
        <v>0.34538000000000002</v>
      </c>
      <c r="Q123" s="1">
        <v>44022</v>
      </c>
      <c r="R123">
        <v>0.48013</v>
      </c>
      <c r="S123" s="1">
        <v>44018</v>
      </c>
      <c r="T123">
        <v>8.2879999999999995E-2</v>
      </c>
      <c r="U123" s="1">
        <v>44022</v>
      </c>
      <c r="V123">
        <v>7.5380000000000003E-2</v>
      </c>
      <c r="W123" s="1">
        <v>44022</v>
      </c>
      <c r="X123">
        <v>9.3130000000000004E-2</v>
      </c>
      <c r="Y123" s="1">
        <v>44022</v>
      </c>
      <c r="Z123">
        <v>0.22287999999999999</v>
      </c>
      <c r="AA123" s="1">
        <v>44022</v>
      </c>
      <c r="AB123">
        <v>0.37175000000000002</v>
      </c>
      <c r="AC123" s="1">
        <v>44022</v>
      </c>
      <c r="AD123">
        <v>4.863E-2</v>
      </c>
    </row>
    <row r="124" spans="1:30" x14ac:dyDescent="0.25">
      <c r="A124" s="1">
        <v>44025</v>
      </c>
      <c r="B124">
        <v>-0.503</v>
      </c>
      <c r="C124" s="1">
        <v>44025</v>
      </c>
      <c r="D124">
        <v>-0.435</v>
      </c>
      <c r="E124" s="1">
        <v>44025</v>
      </c>
      <c r="F124">
        <v>-0.33200000000000002</v>
      </c>
      <c r="G124" s="1">
        <v>44025</v>
      </c>
      <c r="H124">
        <v>-0.28000000000000003</v>
      </c>
      <c r="I124" s="1">
        <v>44022</v>
      </c>
      <c r="J124">
        <v>-0.46400000000000002</v>
      </c>
      <c r="K124" s="1">
        <v>44021</v>
      </c>
      <c r="L124">
        <v>0.17824999999999999</v>
      </c>
      <c r="M124" s="1">
        <v>44021</v>
      </c>
      <c r="N124">
        <v>0.26624999999999999</v>
      </c>
      <c r="O124" s="1">
        <v>44021</v>
      </c>
      <c r="P124">
        <v>0.34849999999999998</v>
      </c>
      <c r="Q124" s="1">
        <v>44021</v>
      </c>
      <c r="R124">
        <v>0.48413</v>
      </c>
      <c r="S124" s="1">
        <v>44015</v>
      </c>
      <c r="T124">
        <v>8.2879999999999995E-2</v>
      </c>
      <c r="U124" s="1">
        <v>44021</v>
      </c>
      <c r="V124">
        <v>7.4749999999999997E-2</v>
      </c>
      <c r="W124" s="1">
        <v>44021</v>
      </c>
      <c r="X124">
        <v>9.2999999999999999E-2</v>
      </c>
      <c r="Y124" s="1">
        <v>44021</v>
      </c>
      <c r="Z124">
        <v>0.2495</v>
      </c>
      <c r="AA124" s="1">
        <v>44021</v>
      </c>
      <c r="AB124">
        <v>0.38074999999999998</v>
      </c>
      <c r="AC124" s="1">
        <v>44021</v>
      </c>
      <c r="AD124">
        <v>5.2130000000000003E-2</v>
      </c>
    </row>
    <row r="125" spans="1:30" x14ac:dyDescent="0.25">
      <c r="A125" s="1">
        <v>44022</v>
      </c>
      <c r="B125">
        <v>-0.503</v>
      </c>
      <c r="C125" s="1">
        <v>44022</v>
      </c>
      <c r="D125">
        <v>-0.44</v>
      </c>
      <c r="E125" s="1">
        <v>44022</v>
      </c>
      <c r="F125">
        <v>-0.33</v>
      </c>
      <c r="G125" s="1">
        <v>44022</v>
      </c>
      <c r="H125">
        <v>-0.28399999999999997</v>
      </c>
      <c r="I125" s="1">
        <v>44021</v>
      </c>
      <c r="J125">
        <v>-0.46400000000000002</v>
      </c>
      <c r="K125" s="1">
        <v>44020</v>
      </c>
      <c r="L125">
        <v>0.18825</v>
      </c>
      <c r="M125" s="1">
        <v>44020</v>
      </c>
      <c r="N125">
        <v>0.27288000000000001</v>
      </c>
      <c r="O125" s="1">
        <v>44020</v>
      </c>
      <c r="P125">
        <v>0.35338000000000003</v>
      </c>
      <c r="Q125" s="1">
        <v>44020</v>
      </c>
      <c r="R125">
        <v>0.48813000000000001</v>
      </c>
      <c r="S125" s="1">
        <v>44014</v>
      </c>
      <c r="T125">
        <v>8.2879999999999995E-2</v>
      </c>
      <c r="U125" s="1">
        <v>44020</v>
      </c>
      <c r="V125">
        <v>7.8630000000000005E-2</v>
      </c>
      <c r="W125" s="1">
        <v>44020</v>
      </c>
      <c r="X125">
        <v>0.11538</v>
      </c>
      <c r="Y125" s="1">
        <v>44020</v>
      </c>
      <c r="Z125">
        <v>0.25538</v>
      </c>
      <c r="AA125" s="1">
        <v>44020</v>
      </c>
      <c r="AB125">
        <v>0.38338</v>
      </c>
      <c r="AC125" s="1">
        <v>44020</v>
      </c>
      <c r="AD125">
        <v>5.3379999999999997E-2</v>
      </c>
    </row>
    <row r="126" spans="1:30" x14ac:dyDescent="0.25">
      <c r="A126" s="1">
        <v>44021</v>
      </c>
      <c r="B126">
        <v>-0.498</v>
      </c>
      <c r="C126" s="1">
        <v>44021</v>
      </c>
      <c r="D126">
        <v>-0.438</v>
      </c>
      <c r="E126" s="1">
        <v>44021</v>
      </c>
      <c r="F126">
        <v>-0.32800000000000001</v>
      </c>
      <c r="G126" s="1">
        <v>44021</v>
      </c>
      <c r="H126">
        <v>-0.26300000000000001</v>
      </c>
      <c r="I126" s="1">
        <v>44020</v>
      </c>
      <c r="J126">
        <v>-0.46400000000000002</v>
      </c>
      <c r="K126" s="1">
        <v>44019</v>
      </c>
      <c r="L126">
        <v>0.1825</v>
      </c>
      <c r="M126" s="1">
        <v>44019</v>
      </c>
      <c r="N126">
        <v>0.26838000000000001</v>
      </c>
      <c r="O126" s="1">
        <v>44019</v>
      </c>
      <c r="P126">
        <v>0.36025000000000001</v>
      </c>
      <c r="Q126" s="1">
        <v>44019</v>
      </c>
      <c r="R126">
        <v>0.49225000000000002</v>
      </c>
      <c r="S126" s="1">
        <v>44013</v>
      </c>
      <c r="T126">
        <v>7.6630000000000004E-2</v>
      </c>
      <c r="U126" s="1">
        <v>44019</v>
      </c>
      <c r="V126">
        <v>7.7630000000000005E-2</v>
      </c>
      <c r="W126" s="1">
        <v>44019</v>
      </c>
      <c r="X126">
        <v>0.12</v>
      </c>
      <c r="Y126" s="1">
        <v>44019</v>
      </c>
      <c r="Z126">
        <v>0.26212999999999997</v>
      </c>
      <c r="AA126" s="1">
        <v>44019</v>
      </c>
      <c r="AB126">
        <v>0.39262999999999998</v>
      </c>
      <c r="AC126" s="1">
        <v>44019</v>
      </c>
      <c r="AD126">
        <v>5.3749999999999999E-2</v>
      </c>
    </row>
    <row r="127" spans="1:30" x14ac:dyDescent="0.25">
      <c r="A127" s="1">
        <v>44020</v>
      </c>
      <c r="B127">
        <v>-0.50700000000000001</v>
      </c>
      <c r="C127" s="1">
        <v>44020</v>
      </c>
      <c r="D127">
        <v>-0.433</v>
      </c>
      <c r="E127" s="1">
        <v>44020</v>
      </c>
      <c r="F127">
        <v>-0.32200000000000001</v>
      </c>
      <c r="G127" s="1">
        <v>44020</v>
      </c>
      <c r="H127">
        <v>-0.26300000000000001</v>
      </c>
      <c r="I127" s="1">
        <v>44019</v>
      </c>
      <c r="J127">
        <v>-0.46500000000000002</v>
      </c>
      <c r="K127" s="1">
        <v>44018</v>
      </c>
      <c r="L127">
        <v>0.16588</v>
      </c>
      <c r="M127" s="1">
        <v>44018</v>
      </c>
      <c r="N127">
        <v>0.27650000000000002</v>
      </c>
      <c r="O127" s="1">
        <v>44018</v>
      </c>
      <c r="P127">
        <v>0.36425000000000002</v>
      </c>
      <c r="Q127" s="1">
        <v>44018</v>
      </c>
      <c r="R127">
        <v>0.51563000000000003</v>
      </c>
      <c r="S127" s="1">
        <v>44012</v>
      </c>
      <c r="T127">
        <v>8.0879999999999994E-2</v>
      </c>
      <c r="U127" s="1">
        <v>44018</v>
      </c>
      <c r="V127">
        <v>7.5999999999999998E-2</v>
      </c>
      <c r="W127" s="1">
        <v>44018</v>
      </c>
      <c r="X127">
        <v>0.10663</v>
      </c>
      <c r="Y127" s="1">
        <v>44018</v>
      </c>
      <c r="Z127">
        <v>0.28125</v>
      </c>
      <c r="AA127" s="1">
        <v>44018</v>
      </c>
      <c r="AB127">
        <v>0.41799999999999998</v>
      </c>
      <c r="AC127" s="1">
        <v>44018</v>
      </c>
      <c r="AD127">
        <v>5.2630000000000003E-2</v>
      </c>
    </row>
    <row r="128" spans="1:30" x14ac:dyDescent="0.25">
      <c r="A128" s="1">
        <v>44019</v>
      </c>
      <c r="B128">
        <v>-0.51100000000000001</v>
      </c>
      <c r="C128" s="1">
        <v>44019</v>
      </c>
      <c r="D128">
        <v>-0.436</v>
      </c>
      <c r="E128" s="1">
        <v>44019</v>
      </c>
      <c r="F128">
        <v>-0.313</v>
      </c>
      <c r="G128" s="1">
        <v>44019</v>
      </c>
      <c r="H128">
        <v>-0.25800000000000001</v>
      </c>
      <c r="I128" s="1">
        <v>44018</v>
      </c>
      <c r="J128">
        <v>-0.46500000000000002</v>
      </c>
      <c r="K128" s="1">
        <v>44015</v>
      </c>
      <c r="L128">
        <v>0.16263</v>
      </c>
      <c r="M128" s="1">
        <v>44015</v>
      </c>
      <c r="N128">
        <v>0.27588000000000001</v>
      </c>
      <c r="O128" s="1">
        <v>44015</v>
      </c>
      <c r="P128">
        <v>0.36625000000000002</v>
      </c>
      <c r="Q128" s="1">
        <v>44015</v>
      </c>
      <c r="R128">
        <v>0.50563000000000002</v>
      </c>
      <c r="S128" s="1">
        <v>44011</v>
      </c>
      <c r="T128">
        <v>8.1750000000000003E-2</v>
      </c>
      <c r="U128" s="1">
        <v>44015</v>
      </c>
      <c r="V128">
        <v>7.5249999999999997E-2</v>
      </c>
      <c r="W128" s="1">
        <v>44015</v>
      </c>
      <c r="X128">
        <v>0.112</v>
      </c>
      <c r="Y128" s="1">
        <v>44015</v>
      </c>
      <c r="Z128">
        <v>0.30475000000000002</v>
      </c>
      <c r="AA128" s="1">
        <v>44015</v>
      </c>
      <c r="AB128">
        <v>0.42163</v>
      </c>
      <c r="AC128" s="1">
        <v>44015</v>
      </c>
      <c r="AD128">
        <v>5.2999999999999999E-2</v>
      </c>
    </row>
    <row r="129" spans="1:30" x14ac:dyDescent="0.25">
      <c r="A129" s="1">
        <v>44018</v>
      </c>
      <c r="B129">
        <v>-0.50800000000000001</v>
      </c>
      <c r="C129" s="1">
        <v>44018</v>
      </c>
      <c r="D129">
        <v>-0.441</v>
      </c>
      <c r="E129" s="1">
        <v>44018</v>
      </c>
      <c r="F129">
        <v>-0.308</v>
      </c>
      <c r="G129" s="1">
        <v>44018</v>
      </c>
      <c r="H129">
        <v>-0.24299999999999999</v>
      </c>
      <c r="I129" s="1">
        <v>44015</v>
      </c>
      <c r="J129">
        <v>-0.46400000000000002</v>
      </c>
      <c r="K129" s="1">
        <v>44014</v>
      </c>
      <c r="L129">
        <v>0.16375000000000001</v>
      </c>
      <c r="M129" s="1">
        <v>44014</v>
      </c>
      <c r="N129">
        <v>0.30375000000000002</v>
      </c>
      <c r="O129" s="1">
        <v>44014</v>
      </c>
      <c r="P129">
        <v>0.36613000000000001</v>
      </c>
      <c r="Q129" s="1">
        <v>44014</v>
      </c>
      <c r="R129">
        <v>0.53863000000000005</v>
      </c>
      <c r="S129" s="1">
        <v>44008</v>
      </c>
      <c r="T129">
        <v>7.1129999999999999E-2</v>
      </c>
      <c r="U129" s="1">
        <v>44014</v>
      </c>
      <c r="V129">
        <v>8.0250000000000002E-2</v>
      </c>
      <c r="W129" s="1">
        <v>44014</v>
      </c>
      <c r="X129">
        <v>0.13775000000000001</v>
      </c>
      <c r="Y129" s="1">
        <v>44014</v>
      </c>
      <c r="Z129">
        <v>0.29249999999999998</v>
      </c>
      <c r="AA129" s="1">
        <v>44014</v>
      </c>
      <c r="AB129">
        <v>0.42649999999999999</v>
      </c>
      <c r="AC129" s="1">
        <v>44014</v>
      </c>
      <c r="AD129">
        <v>5.4879999999999998E-2</v>
      </c>
    </row>
    <row r="130" spans="1:30" x14ac:dyDescent="0.25">
      <c r="A130" s="1">
        <v>44015</v>
      </c>
      <c r="B130">
        <v>-0.502</v>
      </c>
      <c r="C130" s="1">
        <v>44015</v>
      </c>
      <c r="D130">
        <v>-0.435</v>
      </c>
      <c r="E130" s="1">
        <v>44015</v>
      </c>
      <c r="F130">
        <v>-0.314</v>
      </c>
      <c r="G130" s="1">
        <v>44015</v>
      </c>
      <c r="H130">
        <v>-0.23799999999999999</v>
      </c>
      <c r="I130" s="1">
        <v>44014</v>
      </c>
      <c r="J130">
        <v>-0.46300000000000002</v>
      </c>
      <c r="K130" s="1">
        <v>44013</v>
      </c>
      <c r="L130">
        <v>0.16625000000000001</v>
      </c>
      <c r="M130" s="1">
        <v>44013</v>
      </c>
      <c r="N130">
        <v>0.29849999999999999</v>
      </c>
      <c r="O130" s="1">
        <v>44013</v>
      </c>
      <c r="P130">
        <v>0.38424999999999998</v>
      </c>
      <c r="Q130" s="1">
        <v>44013</v>
      </c>
      <c r="R130">
        <v>0.53325</v>
      </c>
      <c r="S130" s="1">
        <v>44007</v>
      </c>
      <c r="T130">
        <v>7.5630000000000003E-2</v>
      </c>
      <c r="U130" s="1">
        <v>44013</v>
      </c>
      <c r="V130">
        <v>8.4129999999999996E-2</v>
      </c>
      <c r="W130" s="1">
        <v>44013</v>
      </c>
      <c r="X130">
        <v>0.15087999999999999</v>
      </c>
      <c r="Y130" s="1">
        <v>44013</v>
      </c>
      <c r="Z130">
        <v>0.27338000000000001</v>
      </c>
      <c r="AA130" s="1">
        <v>44013</v>
      </c>
      <c r="AB130">
        <v>0.42649999999999999</v>
      </c>
      <c r="AC130" s="1">
        <v>44013</v>
      </c>
      <c r="AD130">
        <v>5.0130000000000001E-2</v>
      </c>
    </row>
    <row r="131" spans="1:30" x14ac:dyDescent="0.25">
      <c r="A131" s="1">
        <v>44014</v>
      </c>
      <c r="B131">
        <v>-0.50900000000000001</v>
      </c>
      <c r="C131" s="1">
        <v>44014</v>
      </c>
      <c r="D131">
        <v>-0.42899999999999999</v>
      </c>
      <c r="E131" s="1">
        <v>44014</v>
      </c>
      <c r="F131">
        <v>-0.30199999999999999</v>
      </c>
      <c r="G131" s="1">
        <v>44014</v>
      </c>
      <c r="H131">
        <v>-0.23699999999999999</v>
      </c>
      <c r="I131" s="1">
        <v>44013</v>
      </c>
      <c r="J131">
        <v>-0.46300000000000002</v>
      </c>
      <c r="K131" s="1">
        <v>44012</v>
      </c>
      <c r="L131">
        <v>0.16225000000000001</v>
      </c>
      <c r="M131" s="1">
        <v>44012</v>
      </c>
      <c r="N131">
        <v>0.30199999999999999</v>
      </c>
      <c r="O131" s="1">
        <v>44012</v>
      </c>
      <c r="P131">
        <v>0.36925000000000002</v>
      </c>
      <c r="Q131" s="1">
        <v>44012</v>
      </c>
      <c r="R131">
        <v>0.54574999999999996</v>
      </c>
      <c r="S131" s="1">
        <v>44006</v>
      </c>
      <c r="T131">
        <v>7.4249999999999997E-2</v>
      </c>
      <c r="U131" s="1">
        <v>44012</v>
      </c>
      <c r="V131">
        <v>9.0249999999999997E-2</v>
      </c>
      <c r="W131" s="1">
        <v>44012</v>
      </c>
      <c r="X131">
        <v>0.14088000000000001</v>
      </c>
      <c r="Y131" s="1">
        <v>44012</v>
      </c>
      <c r="Z131">
        <v>0.29437999999999998</v>
      </c>
      <c r="AA131" s="1">
        <v>44012</v>
      </c>
      <c r="AB131">
        <v>0.42863000000000001</v>
      </c>
      <c r="AC131" s="1">
        <v>44012</v>
      </c>
      <c r="AD131">
        <v>5.3379999999999997E-2</v>
      </c>
    </row>
    <row r="132" spans="1:30" x14ac:dyDescent="0.25">
      <c r="A132" s="1">
        <v>44013</v>
      </c>
      <c r="B132">
        <v>-0.51200000000000001</v>
      </c>
      <c r="C132" s="1">
        <v>44013</v>
      </c>
      <c r="D132">
        <v>-0.41699999999999998</v>
      </c>
      <c r="E132" s="1">
        <v>44013</v>
      </c>
      <c r="F132">
        <v>-0.29499999999999998</v>
      </c>
      <c r="G132" s="1">
        <v>44013</v>
      </c>
      <c r="H132">
        <v>-0.23300000000000001</v>
      </c>
      <c r="I132" s="1">
        <v>44012</v>
      </c>
      <c r="J132">
        <v>-0.47</v>
      </c>
      <c r="K132" s="1">
        <v>44011</v>
      </c>
      <c r="L132">
        <v>0.17100000000000001</v>
      </c>
      <c r="M132" s="1">
        <v>44011</v>
      </c>
      <c r="N132">
        <v>0.29613</v>
      </c>
      <c r="O132" s="1">
        <v>44011</v>
      </c>
      <c r="P132">
        <v>0.36687999999999998</v>
      </c>
      <c r="Q132" s="1">
        <v>44011</v>
      </c>
      <c r="R132">
        <v>0.55588000000000004</v>
      </c>
      <c r="S132" s="1">
        <v>44005</v>
      </c>
      <c r="T132">
        <v>7.1129999999999999E-2</v>
      </c>
      <c r="U132" s="1">
        <v>44011</v>
      </c>
      <c r="V132">
        <v>9.1630000000000003E-2</v>
      </c>
      <c r="W132" s="1">
        <v>44011</v>
      </c>
      <c r="X132">
        <v>0.13163</v>
      </c>
      <c r="Y132" s="1">
        <v>44011</v>
      </c>
      <c r="Z132">
        <v>0.27825</v>
      </c>
      <c r="AA132" s="1">
        <v>44011</v>
      </c>
      <c r="AB132">
        <v>0.45738000000000001</v>
      </c>
      <c r="AC132" s="1">
        <v>44011</v>
      </c>
      <c r="AD132">
        <v>5.1249999999999997E-2</v>
      </c>
    </row>
    <row r="133" spans="1:30" x14ac:dyDescent="0.25">
      <c r="A133" s="1">
        <v>44012</v>
      </c>
      <c r="B133">
        <v>-0.51</v>
      </c>
      <c r="C133" s="1">
        <v>44012</v>
      </c>
      <c r="D133">
        <v>-0.42199999999999999</v>
      </c>
      <c r="E133" s="1">
        <v>44012</v>
      </c>
      <c r="F133">
        <v>-0.308</v>
      </c>
      <c r="G133" s="1">
        <v>44012</v>
      </c>
      <c r="H133">
        <v>-0.22500000000000001</v>
      </c>
      <c r="I133" s="1">
        <v>44011</v>
      </c>
      <c r="J133">
        <v>-0.46</v>
      </c>
      <c r="K133" s="1">
        <v>44008</v>
      </c>
      <c r="L133">
        <v>0.17824999999999999</v>
      </c>
      <c r="M133" s="1">
        <v>44008</v>
      </c>
      <c r="N133">
        <v>0.30787999999999999</v>
      </c>
      <c r="O133" s="1">
        <v>44008</v>
      </c>
      <c r="P133">
        <v>0.36137999999999998</v>
      </c>
      <c r="Q133" s="1">
        <v>44008</v>
      </c>
      <c r="R133">
        <v>0.56625000000000003</v>
      </c>
      <c r="S133" s="1">
        <v>44004</v>
      </c>
      <c r="T133">
        <v>6.9879999999999998E-2</v>
      </c>
      <c r="U133" s="1">
        <v>44008</v>
      </c>
      <c r="V133">
        <v>9.1749999999999998E-2</v>
      </c>
      <c r="W133" s="1">
        <v>44008</v>
      </c>
      <c r="X133">
        <v>0.14288000000000001</v>
      </c>
      <c r="Y133" s="1">
        <v>44008</v>
      </c>
      <c r="Z133">
        <v>0.29013</v>
      </c>
      <c r="AA133" s="1">
        <v>44008</v>
      </c>
      <c r="AB133">
        <v>0.46388000000000001</v>
      </c>
      <c r="AC133" s="1">
        <v>44008</v>
      </c>
      <c r="AD133">
        <v>5.0750000000000003E-2</v>
      </c>
    </row>
    <row r="134" spans="1:30" x14ac:dyDescent="0.25">
      <c r="A134" s="1">
        <v>44011</v>
      </c>
      <c r="B134">
        <v>-0.50700000000000001</v>
      </c>
      <c r="C134" s="1">
        <v>44011</v>
      </c>
      <c r="D134">
        <v>-0.41299999999999998</v>
      </c>
      <c r="E134" s="1">
        <v>44011</v>
      </c>
      <c r="F134">
        <v>-0.28699999999999998</v>
      </c>
      <c r="G134" s="1">
        <v>44011</v>
      </c>
      <c r="H134">
        <v>-0.20499999999999999</v>
      </c>
      <c r="I134" s="1">
        <v>44008</v>
      </c>
      <c r="J134">
        <v>-0.46200000000000002</v>
      </c>
      <c r="K134" s="1">
        <v>44007</v>
      </c>
      <c r="L134">
        <v>0.18362999999999999</v>
      </c>
      <c r="M134" s="1">
        <v>44007</v>
      </c>
      <c r="N134">
        <v>0.30599999999999999</v>
      </c>
      <c r="O134" s="1">
        <v>44007</v>
      </c>
      <c r="P134">
        <v>0.36463000000000001</v>
      </c>
      <c r="Q134" s="1">
        <v>44007</v>
      </c>
      <c r="R134">
        <v>0.57038</v>
      </c>
      <c r="S134" s="1">
        <v>44001</v>
      </c>
      <c r="T134">
        <v>7.5249999999999997E-2</v>
      </c>
      <c r="U134" s="1">
        <v>44007</v>
      </c>
      <c r="V134">
        <v>9.8500000000000004E-2</v>
      </c>
      <c r="W134" s="1">
        <v>44007</v>
      </c>
      <c r="X134">
        <v>0.13700000000000001</v>
      </c>
      <c r="Y134" s="1">
        <v>44007</v>
      </c>
      <c r="Z134">
        <v>0.29825000000000002</v>
      </c>
      <c r="AA134" s="1">
        <v>44007</v>
      </c>
      <c r="AB134">
        <v>0.47099999999999997</v>
      </c>
      <c r="AC134" s="1">
        <v>44007</v>
      </c>
      <c r="AD134">
        <v>5.3999999999999999E-2</v>
      </c>
    </row>
    <row r="135" spans="1:30" x14ac:dyDescent="0.25">
      <c r="A135" s="1">
        <v>44008</v>
      </c>
      <c r="B135">
        <v>-0.504</v>
      </c>
      <c r="C135" s="1">
        <v>44008</v>
      </c>
      <c r="D135">
        <v>-0.40300000000000002</v>
      </c>
      <c r="E135" s="1">
        <v>44008</v>
      </c>
      <c r="F135">
        <v>-0.28299999999999997</v>
      </c>
      <c r="G135" s="1">
        <v>44008</v>
      </c>
      <c r="H135">
        <v>-0.19900000000000001</v>
      </c>
      <c r="I135" s="1">
        <v>44007</v>
      </c>
      <c r="J135">
        <v>-0.46200000000000002</v>
      </c>
      <c r="K135" s="1">
        <v>44006</v>
      </c>
      <c r="L135">
        <v>0.17949999999999999</v>
      </c>
      <c r="M135" s="1">
        <v>44006</v>
      </c>
      <c r="N135">
        <v>0.28375</v>
      </c>
      <c r="O135" s="1">
        <v>44006</v>
      </c>
      <c r="P135">
        <v>0.37938</v>
      </c>
      <c r="Q135" s="1">
        <v>44006</v>
      </c>
      <c r="R135">
        <v>0.56374999999999997</v>
      </c>
      <c r="S135" s="1">
        <v>44000</v>
      </c>
      <c r="T135">
        <v>7.6380000000000003E-2</v>
      </c>
      <c r="U135" s="1">
        <v>44006</v>
      </c>
      <c r="V135">
        <v>9.9750000000000005E-2</v>
      </c>
      <c r="W135" s="1">
        <v>44006</v>
      </c>
      <c r="X135">
        <v>0.1555</v>
      </c>
      <c r="Y135" s="1">
        <v>44006</v>
      </c>
      <c r="Z135">
        <v>0.30475000000000002</v>
      </c>
      <c r="AA135" s="1">
        <v>44006</v>
      </c>
      <c r="AB135">
        <v>0.47613</v>
      </c>
      <c r="AC135" s="1">
        <v>44006</v>
      </c>
      <c r="AD135">
        <v>5.638E-2</v>
      </c>
    </row>
    <row r="136" spans="1:30" x14ac:dyDescent="0.25">
      <c r="A136" s="1">
        <v>44007</v>
      </c>
      <c r="B136">
        <v>-0.504</v>
      </c>
      <c r="C136" s="1">
        <v>44007</v>
      </c>
      <c r="D136">
        <v>-0.40200000000000002</v>
      </c>
      <c r="E136" s="1">
        <v>44007</v>
      </c>
      <c r="F136">
        <v>-0.26800000000000002</v>
      </c>
      <c r="G136" s="1">
        <v>44007</v>
      </c>
      <c r="H136">
        <v>-0.188</v>
      </c>
      <c r="I136" s="1">
        <v>44006</v>
      </c>
      <c r="J136">
        <v>-0.46100000000000002</v>
      </c>
      <c r="K136" s="1">
        <v>44005</v>
      </c>
      <c r="L136">
        <v>0.1845</v>
      </c>
      <c r="M136" s="1">
        <v>44005</v>
      </c>
      <c r="N136">
        <v>0.29687999999999998</v>
      </c>
      <c r="O136" s="1">
        <v>44005</v>
      </c>
      <c r="P136">
        <v>0.38263000000000003</v>
      </c>
      <c r="Q136" s="1">
        <v>44005</v>
      </c>
      <c r="R136">
        <v>0.56537999999999999</v>
      </c>
      <c r="S136" s="1">
        <v>43999</v>
      </c>
      <c r="T136">
        <v>7.5499999999999998E-2</v>
      </c>
      <c r="U136" s="1">
        <v>44005</v>
      </c>
      <c r="V136">
        <v>0.10199999999999999</v>
      </c>
      <c r="W136" s="1">
        <v>44005</v>
      </c>
      <c r="X136">
        <v>0.17224999999999999</v>
      </c>
      <c r="Y136" s="1">
        <v>44005</v>
      </c>
      <c r="Z136">
        <v>0.30449999999999999</v>
      </c>
      <c r="AA136" s="1">
        <v>44005</v>
      </c>
      <c r="AB136">
        <v>0.47563</v>
      </c>
      <c r="AC136" s="1">
        <v>44005</v>
      </c>
      <c r="AD136">
        <v>5.425E-2</v>
      </c>
    </row>
    <row r="137" spans="1:30" x14ac:dyDescent="0.25">
      <c r="A137" s="1">
        <v>44006</v>
      </c>
      <c r="B137">
        <v>-0.50800000000000001</v>
      </c>
      <c r="C137" s="1">
        <v>44006</v>
      </c>
      <c r="D137">
        <v>-0.39800000000000002</v>
      </c>
      <c r="E137" s="1">
        <v>44006</v>
      </c>
      <c r="F137">
        <v>-0.27800000000000002</v>
      </c>
      <c r="G137" s="1">
        <v>44006</v>
      </c>
      <c r="H137">
        <v>-0.184</v>
      </c>
      <c r="I137" s="1">
        <v>44005</v>
      </c>
      <c r="J137">
        <v>-0.45900000000000002</v>
      </c>
      <c r="K137" s="1">
        <v>44004</v>
      </c>
      <c r="L137">
        <v>0.18475</v>
      </c>
      <c r="M137" s="1">
        <v>44004</v>
      </c>
      <c r="N137">
        <v>0.29663</v>
      </c>
      <c r="O137" s="1">
        <v>44004</v>
      </c>
      <c r="P137">
        <v>0.39450000000000002</v>
      </c>
      <c r="Q137" s="1">
        <v>44004</v>
      </c>
      <c r="R137">
        <v>0.57374999999999998</v>
      </c>
      <c r="S137" s="1">
        <v>43998</v>
      </c>
      <c r="T137">
        <v>7.1629999999999999E-2</v>
      </c>
      <c r="U137" s="1">
        <v>44004</v>
      </c>
      <c r="V137">
        <v>0.10150000000000001</v>
      </c>
      <c r="W137" s="1">
        <v>44004</v>
      </c>
      <c r="X137">
        <v>0.18187999999999999</v>
      </c>
      <c r="Y137" s="1">
        <v>44004</v>
      </c>
      <c r="Z137">
        <v>0.30549999999999999</v>
      </c>
      <c r="AA137" s="1">
        <v>44004</v>
      </c>
      <c r="AB137">
        <v>0.48899999999999999</v>
      </c>
      <c r="AC137" s="1">
        <v>44004</v>
      </c>
      <c r="AD137">
        <v>5.6129999999999999E-2</v>
      </c>
    </row>
    <row r="138" spans="1:30" x14ac:dyDescent="0.25">
      <c r="A138" s="1">
        <v>44005</v>
      </c>
      <c r="B138">
        <v>-0.50800000000000001</v>
      </c>
      <c r="C138" s="1">
        <v>44005</v>
      </c>
      <c r="D138">
        <v>-0.40899999999999997</v>
      </c>
      <c r="E138" s="1">
        <v>44005</v>
      </c>
      <c r="F138">
        <v>-0.26900000000000002</v>
      </c>
      <c r="G138" s="1">
        <v>44005</v>
      </c>
      <c r="H138">
        <v>-0.188</v>
      </c>
      <c r="I138" s="1">
        <v>44004</v>
      </c>
      <c r="J138">
        <v>-0.46</v>
      </c>
      <c r="K138" s="1">
        <v>44001</v>
      </c>
      <c r="L138">
        <v>0.19012999999999999</v>
      </c>
      <c r="M138" s="1">
        <v>44001</v>
      </c>
      <c r="N138">
        <v>0.30513000000000001</v>
      </c>
      <c r="O138" s="1">
        <v>44001</v>
      </c>
      <c r="P138">
        <v>0.41449999999999998</v>
      </c>
      <c r="Q138" s="1">
        <v>44001</v>
      </c>
      <c r="R138">
        <v>0.57574999999999998</v>
      </c>
      <c r="S138" s="1">
        <v>43997</v>
      </c>
      <c r="T138">
        <v>6.9750000000000006E-2</v>
      </c>
      <c r="U138" s="1">
        <v>44001</v>
      </c>
      <c r="V138">
        <v>0.10263</v>
      </c>
      <c r="W138" s="1">
        <v>44001</v>
      </c>
      <c r="X138">
        <v>0.16538</v>
      </c>
      <c r="Y138" s="1">
        <v>44001</v>
      </c>
      <c r="Z138">
        <v>0.314</v>
      </c>
      <c r="AA138" s="1">
        <v>44001</v>
      </c>
      <c r="AB138">
        <v>0.50024999999999997</v>
      </c>
      <c r="AC138" s="1">
        <v>44001</v>
      </c>
      <c r="AD138">
        <v>5.6500000000000002E-2</v>
      </c>
    </row>
    <row r="139" spans="1:30" x14ac:dyDescent="0.25">
      <c r="A139" s="1">
        <v>44004</v>
      </c>
      <c r="B139">
        <v>-0.50900000000000001</v>
      </c>
      <c r="C139" s="1">
        <v>44004</v>
      </c>
      <c r="D139">
        <v>-0.4</v>
      </c>
      <c r="E139" s="1">
        <v>44004</v>
      </c>
      <c r="F139">
        <v>-0.25900000000000001</v>
      </c>
      <c r="G139" s="1">
        <v>44004</v>
      </c>
      <c r="H139">
        <v>-0.17899999999999999</v>
      </c>
      <c r="I139" s="1">
        <v>44001</v>
      </c>
      <c r="J139">
        <v>-0.46100000000000002</v>
      </c>
      <c r="K139" s="1">
        <v>44000</v>
      </c>
      <c r="L139">
        <v>0.19</v>
      </c>
      <c r="M139" s="1">
        <v>44000</v>
      </c>
      <c r="N139">
        <v>0.30637999999999999</v>
      </c>
      <c r="O139" s="1">
        <v>44000</v>
      </c>
      <c r="P139">
        <v>0.42475000000000002</v>
      </c>
      <c r="Q139" s="1">
        <v>44000</v>
      </c>
      <c r="R139">
        <v>0.57738</v>
      </c>
      <c r="S139" s="1">
        <v>43994</v>
      </c>
      <c r="T139">
        <v>6.6129999999999994E-2</v>
      </c>
      <c r="U139" s="1">
        <v>44000</v>
      </c>
      <c r="V139">
        <v>8.9749999999999996E-2</v>
      </c>
      <c r="W139" s="1">
        <v>44000</v>
      </c>
      <c r="X139">
        <v>0.15837999999999999</v>
      </c>
      <c r="Y139" s="1">
        <v>44000</v>
      </c>
      <c r="Z139">
        <v>0.30575000000000002</v>
      </c>
      <c r="AA139" s="1">
        <v>44000</v>
      </c>
      <c r="AB139">
        <v>0.48463000000000001</v>
      </c>
      <c r="AC139" s="1">
        <v>44000</v>
      </c>
      <c r="AD139">
        <v>5.8250000000000003E-2</v>
      </c>
    </row>
    <row r="140" spans="1:30" x14ac:dyDescent="0.25">
      <c r="A140" s="1">
        <v>44001</v>
      </c>
      <c r="B140">
        <v>-0.50700000000000001</v>
      </c>
      <c r="C140" s="1">
        <v>44001</v>
      </c>
      <c r="D140">
        <v>-0.40699999999999997</v>
      </c>
      <c r="E140" s="1">
        <v>44001</v>
      </c>
      <c r="F140">
        <v>-0.23400000000000001</v>
      </c>
      <c r="G140" s="1">
        <v>44001</v>
      </c>
      <c r="H140">
        <v>-0.16900000000000001</v>
      </c>
      <c r="I140" s="1">
        <v>44000</v>
      </c>
      <c r="J140">
        <v>-0.45900000000000002</v>
      </c>
      <c r="K140" s="1">
        <v>43999</v>
      </c>
      <c r="L140">
        <v>0.19388</v>
      </c>
      <c r="M140" s="1">
        <v>43999</v>
      </c>
      <c r="N140">
        <v>0.31624999999999998</v>
      </c>
      <c r="O140" s="1">
        <v>43999</v>
      </c>
      <c r="P140">
        <v>0.42475000000000002</v>
      </c>
      <c r="Q140" s="1">
        <v>43999</v>
      </c>
      <c r="R140">
        <v>0.58387999999999995</v>
      </c>
      <c r="S140" s="1">
        <v>43993</v>
      </c>
      <c r="T140">
        <v>6.5500000000000003E-2</v>
      </c>
      <c r="U140" s="1">
        <v>43999</v>
      </c>
      <c r="V140">
        <v>8.6129999999999998E-2</v>
      </c>
      <c r="W140" s="1">
        <v>43999</v>
      </c>
      <c r="X140">
        <v>0.17163</v>
      </c>
      <c r="Y140" s="1">
        <v>43999</v>
      </c>
      <c r="Z140">
        <v>0.31237999999999999</v>
      </c>
      <c r="AA140" s="1">
        <v>43999</v>
      </c>
      <c r="AB140">
        <v>0.49775000000000003</v>
      </c>
      <c r="AC140" s="1">
        <v>43999</v>
      </c>
      <c r="AD140">
        <v>5.3249999999999999E-2</v>
      </c>
    </row>
    <row r="141" spans="1:30" x14ac:dyDescent="0.25">
      <c r="A141" s="1">
        <v>44000</v>
      </c>
      <c r="B141">
        <v>-0.503</v>
      </c>
      <c r="C141" s="1">
        <v>44000</v>
      </c>
      <c r="D141">
        <v>-0.38900000000000001</v>
      </c>
      <c r="E141" s="1">
        <v>44000</v>
      </c>
      <c r="F141">
        <v>-0.22800000000000001</v>
      </c>
      <c r="G141" s="1">
        <v>44000</v>
      </c>
      <c r="H141">
        <v>-0.14699999999999999</v>
      </c>
      <c r="I141" s="1">
        <v>43999</v>
      </c>
      <c r="J141">
        <v>-0.45900000000000002</v>
      </c>
      <c r="K141" s="1">
        <v>43998</v>
      </c>
      <c r="L141">
        <v>0.19375000000000001</v>
      </c>
      <c r="M141" s="1">
        <v>43998</v>
      </c>
      <c r="N141">
        <v>0.30787999999999999</v>
      </c>
      <c r="O141" s="1">
        <v>43998</v>
      </c>
      <c r="P141">
        <v>0.42975000000000002</v>
      </c>
      <c r="Q141" s="1">
        <v>43998</v>
      </c>
      <c r="R141">
        <v>0.58550000000000002</v>
      </c>
      <c r="S141" s="1">
        <v>43992</v>
      </c>
      <c r="T141">
        <v>6.3250000000000001E-2</v>
      </c>
      <c r="U141" s="1">
        <v>43998</v>
      </c>
      <c r="V141">
        <v>8.7129999999999999E-2</v>
      </c>
      <c r="W141" s="1">
        <v>43998</v>
      </c>
      <c r="X141">
        <v>0.19575000000000001</v>
      </c>
      <c r="Y141" s="1">
        <v>43998</v>
      </c>
      <c r="Z141">
        <v>0.31387999999999999</v>
      </c>
      <c r="AA141" s="1">
        <v>43998</v>
      </c>
      <c r="AB141">
        <v>0.50224999999999997</v>
      </c>
      <c r="AC141" s="1">
        <v>43998</v>
      </c>
      <c r="AD141">
        <v>5.1749999999999997E-2</v>
      </c>
    </row>
    <row r="142" spans="1:30" x14ac:dyDescent="0.25">
      <c r="A142" s="1">
        <v>43999</v>
      </c>
      <c r="B142">
        <v>-0.49199999999999999</v>
      </c>
      <c r="C142" s="1">
        <v>43999</v>
      </c>
      <c r="D142">
        <v>-0.39600000000000002</v>
      </c>
      <c r="E142" s="1">
        <v>43999</v>
      </c>
      <c r="F142">
        <v>-0.215</v>
      </c>
      <c r="G142" s="1">
        <v>43999</v>
      </c>
      <c r="H142">
        <v>-0.13</v>
      </c>
      <c r="I142" s="1">
        <v>43998</v>
      </c>
      <c r="J142">
        <v>-0.46100000000000002</v>
      </c>
      <c r="K142" s="1">
        <v>43997</v>
      </c>
      <c r="L142">
        <v>0.19388</v>
      </c>
      <c r="M142" s="1">
        <v>43997</v>
      </c>
      <c r="N142">
        <v>0.29899999999999999</v>
      </c>
      <c r="O142" s="1">
        <v>43997</v>
      </c>
      <c r="P142">
        <v>0.43087999999999999</v>
      </c>
      <c r="Q142" s="1">
        <v>43997</v>
      </c>
      <c r="R142">
        <v>0.59075</v>
      </c>
      <c r="S142" s="1">
        <v>43991</v>
      </c>
      <c r="T142">
        <v>6.3E-2</v>
      </c>
      <c r="U142" s="1">
        <v>43997</v>
      </c>
      <c r="V142">
        <v>9.4130000000000005E-2</v>
      </c>
      <c r="W142" s="1">
        <v>43997</v>
      </c>
      <c r="X142">
        <v>0.19325000000000001</v>
      </c>
      <c r="Y142" s="1">
        <v>43997</v>
      </c>
      <c r="Z142">
        <v>0.33524999999999999</v>
      </c>
      <c r="AA142" s="1">
        <v>43997</v>
      </c>
      <c r="AB142">
        <v>0.51524999999999999</v>
      </c>
      <c r="AC142" s="1">
        <v>43997</v>
      </c>
      <c r="AD142">
        <v>5.5379999999999999E-2</v>
      </c>
    </row>
    <row r="143" spans="1:30" x14ac:dyDescent="0.25">
      <c r="A143" s="1">
        <v>43998</v>
      </c>
      <c r="B143">
        <v>-0.48099999999999998</v>
      </c>
      <c r="C143" s="1">
        <v>43998</v>
      </c>
      <c r="D143">
        <v>-0.372</v>
      </c>
      <c r="E143" s="1">
        <v>43998</v>
      </c>
      <c r="F143">
        <v>-0.20599999999999999</v>
      </c>
      <c r="G143" s="1">
        <v>43998</v>
      </c>
      <c r="H143">
        <v>-0.13500000000000001</v>
      </c>
      <c r="I143" s="1">
        <v>43997</v>
      </c>
      <c r="J143">
        <v>-0.46200000000000002</v>
      </c>
      <c r="K143" s="1">
        <v>43994</v>
      </c>
      <c r="L143">
        <v>0.19513</v>
      </c>
      <c r="M143" s="1">
        <v>43994</v>
      </c>
      <c r="N143">
        <v>0.32088</v>
      </c>
      <c r="O143" s="1">
        <v>43994</v>
      </c>
      <c r="P143">
        <v>0.432</v>
      </c>
      <c r="Q143" s="1">
        <v>43994</v>
      </c>
      <c r="R143">
        <v>0.59338000000000002</v>
      </c>
      <c r="S143" s="1">
        <v>43990</v>
      </c>
      <c r="T143">
        <v>6.0749999999999998E-2</v>
      </c>
      <c r="U143" s="1">
        <v>43994</v>
      </c>
      <c r="V143">
        <v>9.4500000000000001E-2</v>
      </c>
      <c r="W143" s="1">
        <v>43994</v>
      </c>
      <c r="X143">
        <v>0.19763</v>
      </c>
      <c r="Y143" s="1">
        <v>43994</v>
      </c>
      <c r="Z143">
        <v>0.34799999999999998</v>
      </c>
      <c r="AA143" s="1">
        <v>43994</v>
      </c>
      <c r="AB143">
        <v>0.51800000000000002</v>
      </c>
      <c r="AC143" s="1">
        <v>43994</v>
      </c>
      <c r="AD143">
        <v>5.1880000000000003E-2</v>
      </c>
    </row>
    <row r="144" spans="1:30" x14ac:dyDescent="0.25">
      <c r="A144" s="1">
        <v>43997</v>
      </c>
      <c r="B144">
        <v>-0.48399999999999999</v>
      </c>
      <c r="C144" s="1">
        <v>43997</v>
      </c>
      <c r="D144">
        <v>-0.35499999999999998</v>
      </c>
      <c r="E144" s="1">
        <v>43997</v>
      </c>
      <c r="F144">
        <v>-0.20599999999999999</v>
      </c>
      <c r="G144" s="1">
        <v>43997</v>
      </c>
      <c r="H144">
        <v>-0.13500000000000001</v>
      </c>
      <c r="I144" s="1">
        <v>43994</v>
      </c>
      <c r="J144">
        <v>-0.46100000000000002</v>
      </c>
      <c r="K144" s="1">
        <v>43993</v>
      </c>
      <c r="L144">
        <v>0.18475</v>
      </c>
      <c r="M144" s="1">
        <v>43993</v>
      </c>
      <c r="N144">
        <v>0.31337999999999999</v>
      </c>
      <c r="O144" s="1">
        <v>43993</v>
      </c>
      <c r="P144">
        <v>0.41963</v>
      </c>
      <c r="Q144" s="1">
        <v>43993</v>
      </c>
      <c r="R144">
        <v>0.60463</v>
      </c>
      <c r="S144" s="1">
        <v>43987</v>
      </c>
      <c r="T144">
        <v>6.25E-2</v>
      </c>
      <c r="U144" s="1">
        <v>43993</v>
      </c>
      <c r="V144">
        <v>9.2630000000000004E-2</v>
      </c>
      <c r="W144" s="1">
        <v>43993</v>
      </c>
      <c r="X144">
        <v>0.20374999999999999</v>
      </c>
      <c r="Y144" s="1">
        <v>43993</v>
      </c>
      <c r="Z144">
        <v>0.35487999999999997</v>
      </c>
      <c r="AA144" s="1">
        <v>43993</v>
      </c>
      <c r="AB144">
        <v>0.53388000000000002</v>
      </c>
      <c r="AC144" s="1">
        <v>43993</v>
      </c>
      <c r="AD144">
        <v>5.2630000000000003E-2</v>
      </c>
    </row>
    <row r="145" spans="1:30" x14ac:dyDescent="0.25">
      <c r="A145" s="1">
        <v>43994</v>
      </c>
      <c r="B145">
        <v>-0.48199999999999998</v>
      </c>
      <c r="C145" s="1">
        <v>43994</v>
      </c>
      <c r="D145">
        <v>-0.36599999999999999</v>
      </c>
      <c r="E145" s="1">
        <v>43994</v>
      </c>
      <c r="F145">
        <v>-0.19900000000000001</v>
      </c>
      <c r="G145" s="1">
        <v>43994</v>
      </c>
      <c r="H145">
        <v>-0.124</v>
      </c>
      <c r="I145" s="1">
        <v>43993</v>
      </c>
      <c r="J145">
        <v>-0.46200000000000002</v>
      </c>
      <c r="K145" s="1">
        <v>43992</v>
      </c>
      <c r="L145">
        <v>0.1905</v>
      </c>
      <c r="M145" s="1">
        <v>43992</v>
      </c>
      <c r="N145">
        <v>0.31838</v>
      </c>
      <c r="O145" s="1">
        <v>43992</v>
      </c>
      <c r="P145">
        <v>0.42649999999999999</v>
      </c>
      <c r="Q145" s="1">
        <v>43992</v>
      </c>
      <c r="R145">
        <v>0.64549999999999996</v>
      </c>
      <c r="S145" s="1">
        <v>43986</v>
      </c>
      <c r="T145">
        <v>5.9749999999999998E-2</v>
      </c>
      <c r="U145" s="1">
        <v>43992</v>
      </c>
      <c r="V145">
        <v>9.5380000000000006E-2</v>
      </c>
      <c r="W145" s="1">
        <v>43992</v>
      </c>
      <c r="X145">
        <v>0.20200000000000001</v>
      </c>
      <c r="Y145" s="1">
        <v>43992</v>
      </c>
      <c r="Z145">
        <v>0.36775000000000002</v>
      </c>
      <c r="AA145" s="1">
        <v>43992</v>
      </c>
      <c r="AB145">
        <v>0.55974999999999997</v>
      </c>
      <c r="AC145" s="1">
        <v>43992</v>
      </c>
      <c r="AD145">
        <v>5.4879999999999998E-2</v>
      </c>
    </row>
    <row r="146" spans="1:30" x14ac:dyDescent="0.25">
      <c r="A146" s="1">
        <v>43993</v>
      </c>
      <c r="B146">
        <v>-0.47899999999999998</v>
      </c>
      <c r="C146" s="1">
        <v>43993</v>
      </c>
      <c r="D146">
        <v>-0.35799999999999998</v>
      </c>
      <c r="E146" s="1">
        <v>43993</v>
      </c>
      <c r="F146">
        <v>-0.183</v>
      </c>
      <c r="G146" s="1">
        <v>43993</v>
      </c>
      <c r="H146">
        <v>-0.11799999999999999</v>
      </c>
      <c r="I146" s="1">
        <v>43992</v>
      </c>
      <c r="J146">
        <v>-0.46300000000000002</v>
      </c>
      <c r="K146" s="1">
        <v>43991</v>
      </c>
      <c r="L146">
        <v>0.18787999999999999</v>
      </c>
      <c r="M146" s="1">
        <v>43991</v>
      </c>
      <c r="N146">
        <v>0.31463000000000002</v>
      </c>
      <c r="O146" s="1">
        <v>43991</v>
      </c>
      <c r="P146">
        <v>0.46050000000000002</v>
      </c>
      <c r="Q146" s="1">
        <v>43991</v>
      </c>
      <c r="R146">
        <v>0.63275000000000003</v>
      </c>
      <c r="S146" s="1">
        <v>43985</v>
      </c>
      <c r="T146">
        <v>6.1879999999999998E-2</v>
      </c>
      <c r="U146" s="1">
        <v>43991</v>
      </c>
      <c r="V146">
        <v>9.5380000000000006E-2</v>
      </c>
      <c r="W146" s="1">
        <v>43991</v>
      </c>
      <c r="X146">
        <v>0.19725000000000001</v>
      </c>
      <c r="Y146" s="1">
        <v>43991</v>
      </c>
      <c r="Z146">
        <v>0.36875000000000002</v>
      </c>
      <c r="AA146" s="1">
        <v>43991</v>
      </c>
      <c r="AB146">
        <v>0.56974999999999998</v>
      </c>
      <c r="AC146" s="1">
        <v>43991</v>
      </c>
      <c r="AD146">
        <v>5.425E-2</v>
      </c>
    </row>
    <row r="147" spans="1:30" x14ac:dyDescent="0.25">
      <c r="A147" s="1">
        <v>43992</v>
      </c>
      <c r="B147">
        <v>-0.47799999999999998</v>
      </c>
      <c r="C147" s="1">
        <v>43992</v>
      </c>
      <c r="D147">
        <v>-0.35099999999999998</v>
      </c>
      <c r="E147" s="1">
        <v>43992</v>
      </c>
      <c r="F147">
        <v>-0.193</v>
      </c>
      <c r="G147" s="1">
        <v>43992</v>
      </c>
      <c r="H147">
        <v>-0.11799999999999999</v>
      </c>
      <c r="I147" s="1">
        <v>43991</v>
      </c>
      <c r="J147">
        <v>-0.45700000000000002</v>
      </c>
      <c r="K147" s="1">
        <v>43990</v>
      </c>
      <c r="L147">
        <v>0.17663000000000001</v>
      </c>
      <c r="M147" s="1">
        <v>43990</v>
      </c>
      <c r="N147">
        <v>0.30975000000000003</v>
      </c>
      <c r="O147" s="1">
        <v>43990</v>
      </c>
      <c r="P147">
        <v>0.48337999999999998</v>
      </c>
      <c r="Q147" s="1">
        <v>43990</v>
      </c>
      <c r="R147">
        <v>0.62988</v>
      </c>
      <c r="S147" s="1">
        <v>43984</v>
      </c>
      <c r="T147">
        <v>6.5000000000000002E-2</v>
      </c>
      <c r="U147" s="1">
        <v>43990</v>
      </c>
      <c r="V147">
        <v>9.1249999999999998E-2</v>
      </c>
      <c r="W147" s="1">
        <v>43990</v>
      </c>
      <c r="X147">
        <v>0.22037999999999999</v>
      </c>
      <c r="Y147" s="1">
        <v>43990</v>
      </c>
      <c r="Z147">
        <v>0.38074999999999998</v>
      </c>
      <c r="AA147" s="1">
        <v>43990</v>
      </c>
      <c r="AB147">
        <v>0.56799999999999995</v>
      </c>
      <c r="AC147" s="1">
        <v>43990</v>
      </c>
      <c r="AD147">
        <v>5.7000000000000002E-2</v>
      </c>
    </row>
    <row r="148" spans="1:30" x14ac:dyDescent="0.25">
      <c r="A148" s="1">
        <v>43991</v>
      </c>
      <c r="B148">
        <v>-0.48699999999999999</v>
      </c>
      <c r="C148" s="1">
        <v>43991</v>
      </c>
      <c r="D148">
        <v>-0.36399999999999999</v>
      </c>
      <c r="E148" s="1">
        <v>43991</v>
      </c>
      <c r="F148">
        <v>-0.19400000000000001</v>
      </c>
      <c r="G148" s="1">
        <v>43991</v>
      </c>
      <c r="H148">
        <v>-0.13300000000000001</v>
      </c>
      <c r="I148" s="1">
        <v>43990</v>
      </c>
      <c r="J148">
        <v>-0.46200000000000002</v>
      </c>
      <c r="K148" s="1">
        <v>43987</v>
      </c>
      <c r="L148">
        <v>0.18013000000000001</v>
      </c>
      <c r="M148" s="1">
        <v>43987</v>
      </c>
      <c r="N148">
        <v>0.31287999999999999</v>
      </c>
      <c r="O148" s="1">
        <v>43987</v>
      </c>
      <c r="P148">
        <v>0.48125000000000001</v>
      </c>
      <c r="Q148" s="1">
        <v>43987</v>
      </c>
      <c r="R148">
        <v>0.63400000000000001</v>
      </c>
      <c r="S148" s="1">
        <v>43983</v>
      </c>
      <c r="T148">
        <v>6.2E-2</v>
      </c>
      <c r="U148" s="1">
        <v>43987</v>
      </c>
      <c r="V148">
        <v>9.2249999999999999E-2</v>
      </c>
      <c r="W148" s="1">
        <v>43987</v>
      </c>
      <c r="X148">
        <v>0.21887999999999999</v>
      </c>
      <c r="Y148" s="1">
        <v>43987</v>
      </c>
      <c r="Z148">
        <v>0.3805</v>
      </c>
      <c r="AA148" s="1">
        <v>43987</v>
      </c>
      <c r="AB148">
        <v>0.56574999999999998</v>
      </c>
      <c r="AC148" s="1">
        <v>43987</v>
      </c>
      <c r="AD148">
        <v>5.4129999999999998E-2</v>
      </c>
    </row>
    <row r="149" spans="1:30" x14ac:dyDescent="0.25">
      <c r="A149" s="1">
        <v>43990</v>
      </c>
      <c r="B149">
        <v>-0.48099999999999998</v>
      </c>
      <c r="C149" s="1">
        <v>43990</v>
      </c>
      <c r="D149">
        <v>-0.36499999999999999</v>
      </c>
      <c r="E149" s="1">
        <v>43990</v>
      </c>
      <c r="F149">
        <v>-0.19500000000000001</v>
      </c>
      <c r="G149" s="1">
        <v>43990</v>
      </c>
      <c r="H149">
        <v>-0.12</v>
      </c>
      <c r="I149" s="1">
        <v>43987</v>
      </c>
      <c r="J149">
        <v>-0.45900000000000002</v>
      </c>
      <c r="K149" s="1">
        <v>43986</v>
      </c>
      <c r="L149">
        <v>0.17524999999999999</v>
      </c>
      <c r="M149" s="1">
        <v>43986</v>
      </c>
      <c r="N149">
        <v>0.31763000000000002</v>
      </c>
      <c r="O149" s="1">
        <v>43986</v>
      </c>
      <c r="P149">
        <v>0.48049999999999998</v>
      </c>
      <c r="Q149" s="1">
        <v>43986</v>
      </c>
      <c r="R149">
        <v>0.62775000000000003</v>
      </c>
      <c r="S149" s="1">
        <v>43980</v>
      </c>
      <c r="T149">
        <v>6.1499999999999999E-2</v>
      </c>
      <c r="U149" s="1">
        <v>43986</v>
      </c>
      <c r="V149">
        <v>9.2380000000000004E-2</v>
      </c>
      <c r="W149" s="1">
        <v>43986</v>
      </c>
      <c r="X149">
        <v>0.23150000000000001</v>
      </c>
      <c r="Y149" s="1">
        <v>43986</v>
      </c>
      <c r="Z149">
        <v>0.38200000000000001</v>
      </c>
      <c r="AA149" s="1">
        <v>43986</v>
      </c>
      <c r="AB149">
        <v>0.56825000000000003</v>
      </c>
      <c r="AC149" s="1">
        <v>43986</v>
      </c>
      <c r="AD149">
        <v>5.6500000000000002E-2</v>
      </c>
    </row>
    <row r="150" spans="1:30" x14ac:dyDescent="0.25">
      <c r="A150" s="1">
        <v>43987</v>
      </c>
      <c r="B150">
        <v>-0.48299999999999998</v>
      </c>
      <c r="C150" s="1">
        <v>43987</v>
      </c>
      <c r="D150">
        <v>-0.35299999999999998</v>
      </c>
      <c r="E150" s="1">
        <v>43987</v>
      </c>
      <c r="F150">
        <v>-0.19600000000000001</v>
      </c>
      <c r="G150" s="1">
        <v>43987</v>
      </c>
      <c r="H150">
        <v>-0.12</v>
      </c>
      <c r="I150" s="1">
        <v>43986</v>
      </c>
      <c r="J150">
        <v>-0.46</v>
      </c>
      <c r="K150" s="1">
        <v>43985</v>
      </c>
      <c r="L150">
        <v>0.17363000000000001</v>
      </c>
      <c r="M150" s="1">
        <v>43985</v>
      </c>
      <c r="N150">
        <v>0.32662999999999998</v>
      </c>
      <c r="O150" s="1">
        <v>43985</v>
      </c>
      <c r="P150">
        <v>0.47649999999999998</v>
      </c>
      <c r="Q150" s="1">
        <v>43985</v>
      </c>
      <c r="R150">
        <v>0.62250000000000005</v>
      </c>
      <c r="S150" s="1">
        <v>43979</v>
      </c>
      <c r="T150">
        <v>6.3E-2</v>
      </c>
      <c r="U150" s="1">
        <v>43985</v>
      </c>
      <c r="V150">
        <v>9.6250000000000002E-2</v>
      </c>
      <c r="W150" s="1">
        <v>43985</v>
      </c>
      <c r="X150">
        <v>0.23524999999999999</v>
      </c>
      <c r="Y150" s="1">
        <v>43985</v>
      </c>
      <c r="Z150">
        <v>0.38100000000000001</v>
      </c>
      <c r="AA150" s="1">
        <v>43985</v>
      </c>
      <c r="AB150">
        <v>0.56599999999999995</v>
      </c>
      <c r="AC150" s="1">
        <v>43985</v>
      </c>
      <c r="AD150">
        <v>5.713E-2</v>
      </c>
    </row>
    <row r="151" spans="1:30" x14ac:dyDescent="0.25">
      <c r="A151" s="1">
        <v>43986</v>
      </c>
      <c r="B151">
        <v>-0.47199999999999998</v>
      </c>
      <c r="C151" s="1">
        <v>43986</v>
      </c>
      <c r="D151">
        <v>-0.35199999999999998</v>
      </c>
      <c r="E151" s="1">
        <v>43986</v>
      </c>
      <c r="F151">
        <v>-0.17899999999999999</v>
      </c>
      <c r="G151" s="1">
        <v>43986</v>
      </c>
      <c r="H151">
        <v>-0.112</v>
      </c>
      <c r="I151" s="1">
        <v>43985</v>
      </c>
      <c r="J151">
        <v>-0.45800000000000002</v>
      </c>
      <c r="K151" s="1">
        <v>43984</v>
      </c>
      <c r="L151">
        <v>0.17874999999999999</v>
      </c>
      <c r="M151" s="1">
        <v>43984</v>
      </c>
      <c r="N151">
        <v>0.33050000000000002</v>
      </c>
      <c r="O151" s="1">
        <v>43984</v>
      </c>
      <c r="P151">
        <v>0.48199999999999998</v>
      </c>
      <c r="Q151" s="1">
        <v>43984</v>
      </c>
      <c r="R151">
        <v>0.62549999999999994</v>
      </c>
      <c r="S151" s="1">
        <v>43978</v>
      </c>
      <c r="T151">
        <v>6.1629999999999997E-2</v>
      </c>
      <c r="U151" s="1">
        <v>43984</v>
      </c>
      <c r="V151">
        <v>0.10863</v>
      </c>
      <c r="W151" s="1">
        <v>43984</v>
      </c>
      <c r="X151">
        <v>0.23649999999999999</v>
      </c>
      <c r="Y151" s="1">
        <v>43984</v>
      </c>
      <c r="Z151">
        <v>0.38313000000000003</v>
      </c>
      <c r="AA151" s="1">
        <v>43984</v>
      </c>
      <c r="AB151">
        <v>0.56474999999999997</v>
      </c>
      <c r="AC151" s="1">
        <v>43984</v>
      </c>
      <c r="AD151">
        <v>5.6250000000000001E-2</v>
      </c>
    </row>
    <row r="152" spans="1:30" x14ac:dyDescent="0.25">
      <c r="A152" s="1">
        <v>43985</v>
      </c>
      <c r="B152">
        <v>-0.48799999999999999</v>
      </c>
      <c r="C152" s="1">
        <v>43985</v>
      </c>
      <c r="D152">
        <v>-0.34200000000000003</v>
      </c>
      <c r="E152" s="1">
        <v>43985</v>
      </c>
      <c r="F152">
        <v>-0.17399999999999999</v>
      </c>
      <c r="G152" s="1">
        <v>43985</v>
      </c>
      <c r="H152">
        <v>-0.105</v>
      </c>
      <c r="I152" s="1">
        <v>43984</v>
      </c>
      <c r="J152">
        <v>-0.45700000000000002</v>
      </c>
      <c r="K152" s="1">
        <v>43983</v>
      </c>
      <c r="L152">
        <v>0.17813000000000001</v>
      </c>
      <c r="M152" s="1">
        <v>43983</v>
      </c>
      <c r="N152">
        <v>0.33712999999999999</v>
      </c>
      <c r="O152" s="1">
        <v>43983</v>
      </c>
      <c r="P152">
        <v>0.49625000000000002</v>
      </c>
      <c r="Q152" s="1">
        <v>43983</v>
      </c>
      <c r="R152">
        <v>0.63749999999999996</v>
      </c>
      <c r="S152" s="1">
        <v>43977</v>
      </c>
      <c r="T152">
        <v>6.0249999999999998E-2</v>
      </c>
      <c r="U152" s="1">
        <v>43983</v>
      </c>
      <c r="V152">
        <v>0.10263</v>
      </c>
      <c r="W152" s="1">
        <v>43983</v>
      </c>
      <c r="X152">
        <v>0.21263000000000001</v>
      </c>
      <c r="Y152" s="1">
        <v>43983</v>
      </c>
      <c r="Z152">
        <v>0.38224999999999998</v>
      </c>
      <c r="AA152" s="1">
        <v>43983</v>
      </c>
      <c r="AB152">
        <v>0.5675</v>
      </c>
      <c r="AC152" s="1">
        <v>43983</v>
      </c>
      <c r="AD152">
        <v>5.3629999999999997E-2</v>
      </c>
    </row>
    <row r="153" spans="1:30" x14ac:dyDescent="0.25">
      <c r="A153" s="1">
        <v>43984</v>
      </c>
      <c r="B153">
        <v>-0.47799999999999998</v>
      </c>
      <c r="C153" s="1">
        <v>43984</v>
      </c>
      <c r="D153">
        <v>-0.33</v>
      </c>
      <c r="E153" s="1">
        <v>43984</v>
      </c>
      <c r="F153">
        <v>-0.182</v>
      </c>
      <c r="G153" s="1">
        <v>43984</v>
      </c>
      <c r="H153">
        <v>-0.107</v>
      </c>
      <c r="I153" s="1">
        <v>43983</v>
      </c>
      <c r="J153">
        <v>-0.46100000000000002</v>
      </c>
      <c r="K153" s="1">
        <v>43980</v>
      </c>
      <c r="L153">
        <v>0.1825</v>
      </c>
      <c r="M153" s="1">
        <v>43980</v>
      </c>
      <c r="N153">
        <v>0.34399999999999997</v>
      </c>
      <c r="O153" s="1">
        <v>43980</v>
      </c>
      <c r="P153">
        <v>0.50975000000000004</v>
      </c>
      <c r="Q153" s="1">
        <v>43980</v>
      </c>
      <c r="R153">
        <v>0.67349999999999999</v>
      </c>
      <c r="S153" s="1">
        <v>43973</v>
      </c>
      <c r="T153">
        <v>6.0749999999999998E-2</v>
      </c>
      <c r="U153" s="1">
        <v>43980</v>
      </c>
      <c r="V153">
        <v>9.2380000000000004E-2</v>
      </c>
      <c r="W153" s="1">
        <v>43980</v>
      </c>
      <c r="X153">
        <v>0.22775000000000001</v>
      </c>
      <c r="Y153" s="1">
        <v>43980</v>
      </c>
      <c r="Z153">
        <v>0.37974999999999998</v>
      </c>
      <c r="AA153" s="1">
        <v>43980</v>
      </c>
      <c r="AB153">
        <v>0.56488000000000005</v>
      </c>
      <c r="AC153" s="1">
        <v>43980</v>
      </c>
      <c r="AD153">
        <v>5.713E-2</v>
      </c>
    </row>
    <row r="154" spans="1:30" x14ac:dyDescent="0.25">
      <c r="A154" s="1">
        <v>43983</v>
      </c>
      <c r="B154">
        <v>-0.498</v>
      </c>
      <c r="C154" s="1">
        <v>43983</v>
      </c>
      <c r="D154">
        <v>-0.32500000000000001</v>
      </c>
      <c r="E154" s="1">
        <v>43983</v>
      </c>
      <c r="F154">
        <v>-0.16300000000000001</v>
      </c>
      <c r="G154" s="1">
        <v>43983</v>
      </c>
      <c r="H154">
        <v>-0.10299999999999999</v>
      </c>
      <c r="I154" s="1">
        <v>43980</v>
      </c>
      <c r="J154">
        <v>-0.45500000000000002</v>
      </c>
      <c r="K154" s="1">
        <v>43979</v>
      </c>
      <c r="L154">
        <v>0.17263000000000001</v>
      </c>
      <c r="M154" s="1">
        <v>43979</v>
      </c>
      <c r="N154">
        <v>0.35</v>
      </c>
      <c r="O154" s="1">
        <v>43979</v>
      </c>
      <c r="P154">
        <v>0.51500000000000001</v>
      </c>
      <c r="Q154" s="1">
        <v>43979</v>
      </c>
      <c r="R154">
        <v>0.67688000000000004</v>
      </c>
      <c r="S154" s="1">
        <v>43972</v>
      </c>
      <c r="T154">
        <v>6.1129999999999997E-2</v>
      </c>
      <c r="U154" s="1">
        <v>43979</v>
      </c>
      <c r="V154">
        <v>9.7000000000000003E-2</v>
      </c>
      <c r="W154" s="1">
        <v>43979</v>
      </c>
      <c r="X154">
        <v>0.23663000000000001</v>
      </c>
      <c r="Y154" s="1">
        <v>43979</v>
      </c>
      <c r="Z154">
        <v>0.38612999999999997</v>
      </c>
      <c r="AA154" s="1">
        <v>43979</v>
      </c>
      <c r="AB154">
        <v>0.57713000000000003</v>
      </c>
      <c r="AC154" s="1">
        <v>43979</v>
      </c>
      <c r="AD154">
        <v>5.4879999999999998E-2</v>
      </c>
    </row>
    <row r="155" spans="1:30" x14ac:dyDescent="0.25">
      <c r="A155" s="1">
        <v>43980</v>
      </c>
      <c r="B155">
        <v>-0.48199999999999998</v>
      </c>
      <c r="C155" s="1">
        <v>43980</v>
      </c>
      <c r="D155">
        <v>-0.307</v>
      </c>
      <c r="E155" s="1">
        <v>43980</v>
      </c>
      <c r="F155">
        <v>-0.158</v>
      </c>
      <c r="G155" s="1">
        <v>43980</v>
      </c>
      <c r="H155">
        <v>-8.5000000000000006E-2</v>
      </c>
      <c r="I155" s="1">
        <v>43979</v>
      </c>
      <c r="J155">
        <v>-0.45600000000000002</v>
      </c>
      <c r="K155" s="1">
        <v>43978</v>
      </c>
      <c r="L155">
        <v>0.17363000000000001</v>
      </c>
      <c r="M155" s="1">
        <v>43978</v>
      </c>
      <c r="N155">
        <v>0.36249999999999999</v>
      </c>
      <c r="O155" s="1">
        <v>43978</v>
      </c>
      <c r="P155">
        <v>0.54837999999999998</v>
      </c>
      <c r="Q155" s="1">
        <v>43978</v>
      </c>
      <c r="R155">
        <v>0.68049999999999999</v>
      </c>
      <c r="S155" s="1">
        <v>43971</v>
      </c>
      <c r="T155">
        <v>6.2379999999999998E-2</v>
      </c>
      <c r="U155" s="1">
        <v>43978</v>
      </c>
      <c r="V155">
        <v>9.7379999999999994E-2</v>
      </c>
      <c r="W155" s="1">
        <v>43978</v>
      </c>
      <c r="X155">
        <v>0.24487999999999999</v>
      </c>
      <c r="Y155" s="1">
        <v>43978</v>
      </c>
      <c r="Z155">
        <v>0.39174999999999999</v>
      </c>
      <c r="AA155" s="1">
        <v>43978</v>
      </c>
      <c r="AB155">
        <v>0.58938000000000001</v>
      </c>
      <c r="AC155" s="1">
        <v>43978</v>
      </c>
      <c r="AD155">
        <v>5.7250000000000002E-2</v>
      </c>
    </row>
    <row r="156" spans="1:30" x14ac:dyDescent="0.25">
      <c r="A156" s="1">
        <v>43979</v>
      </c>
      <c r="B156">
        <v>-0.46100000000000002</v>
      </c>
      <c r="C156" s="1">
        <v>43979</v>
      </c>
      <c r="D156">
        <v>-0.28999999999999998</v>
      </c>
      <c r="E156" s="1">
        <v>43979</v>
      </c>
      <c r="F156">
        <v>-0.14199999999999999</v>
      </c>
      <c r="G156" s="1">
        <v>43979</v>
      </c>
      <c r="H156">
        <v>-7.8E-2</v>
      </c>
      <c r="I156" s="1">
        <v>43978</v>
      </c>
      <c r="J156">
        <v>-0.45600000000000002</v>
      </c>
      <c r="K156" s="1">
        <v>43977</v>
      </c>
      <c r="L156">
        <v>0.16950000000000001</v>
      </c>
      <c r="M156" s="1">
        <v>43977</v>
      </c>
      <c r="N156">
        <v>0.37125000000000002</v>
      </c>
      <c r="O156" s="1">
        <v>43977</v>
      </c>
      <c r="P156">
        <v>0.57162999999999997</v>
      </c>
      <c r="Q156" s="1">
        <v>43977</v>
      </c>
      <c r="R156">
        <v>0.67974999999999997</v>
      </c>
      <c r="S156" s="1">
        <v>43970</v>
      </c>
      <c r="T156">
        <v>6.0380000000000003E-2</v>
      </c>
      <c r="U156" s="1">
        <v>43977</v>
      </c>
      <c r="V156">
        <v>0.10163</v>
      </c>
      <c r="W156" s="1">
        <v>43977</v>
      </c>
      <c r="X156">
        <v>0.2515</v>
      </c>
      <c r="Y156" s="1">
        <v>43977</v>
      </c>
      <c r="Z156">
        <v>0.39738000000000001</v>
      </c>
      <c r="AA156" s="1">
        <v>43977</v>
      </c>
      <c r="AB156">
        <v>0.59150000000000003</v>
      </c>
      <c r="AC156" s="1">
        <v>43977</v>
      </c>
      <c r="AD156">
        <v>5.8500000000000003E-2</v>
      </c>
    </row>
    <row r="157" spans="1:30" x14ac:dyDescent="0.25">
      <c r="A157" s="1">
        <v>43978</v>
      </c>
      <c r="B157">
        <v>-0.47499999999999998</v>
      </c>
      <c r="C157" s="1">
        <v>43978</v>
      </c>
      <c r="D157">
        <v>-0.28000000000000003</v>
      </c>
      <c r="E157" s="1">
        <v>43978</v>
      </c>
      <c r="F157">
        <v>-0.14899999999999999</v>
      </c>
      <c r="G157" s="1">
        <v>43978</v>
      </c>
      <c r="H157">
        <v>-7.5999999999999998E-2</v>
      </c>
      <c r="I157" s="1">
        <v>43977</v>
      </c>
      <c r="J157">
        <v>-0.45600000000000002</v>
      </c>
      <c r="K157" s="1">
        <v>43973</v>
      </c>
      <c r="L157">
        <v>0.17374999999999999</v>
      </c>
      <c r="M157" s="1">
        <v>43973</v>
      </c>
      <c r="N157">
        <v>0.36925000000000002</v>
      </c>
      <c r="O157" s="1">
        <v>43973</v>
      </c>
      <c r="P157">
        <v>0.56999999999999995</v>
      </c>
      <c r="Q157" s="1">
        <v>43973</v>
      </c>
      <c r="R157">
        <v>0.68174999999999997</v>
      </c>
      <c r="S157" s="1">
        <v>43969</v>
      </c>
      <c r="T157">
        <v>5.9749999999999998E-2</v>
      </c>
      <c r="U157" s="1">
        <v>43973</v>
      </c>
      <c r="V157">
        <v>0.11488</v>
      </c>
      <c r="W157" s="1">
        <v>43973</v>
      </c>
      <c r="X157">
        <v>0.25324999999999998</v>
      </c>
      <c r="Y157" s="1">
        <v>43973</v>
      </c>
      <c r="Z157">
        <v>0.42549999999999999</v>
      </c>
      <c r="AA157" s="1">
        <v>43973</v>
      </c>
      <c r="AB157">
        <v>0.59513000000000005</v>
      </c>
      <c r="AC157" s="1">
        <v>43973</v>
      </c>
      <c r="AD157">
        <v>5.8000000000000003E-2</v>
      </c>
    </row>
    <row r="158" spans="1:30" x14ac:dyDescent="0.25">
      <c r="A158" s="1">
        <v>43977</v>
      </c>
      <c r="B158">
        <v>-0.46200000000000002</v>
      </c>
      <c r="C158" s="1">
        <v>43977</v>
      </c>
      <c r="D158">
        <v>-0.27400000000000002</v>
      </c>
      <c r="E158" s="1">
        <v>43977</v>
      </c>
      <c r="F158">
        <v>-0.13300000000000001</v>
      </c>
      <c r="G158" s="1">
        <v>43977</v>
      </c>
      <c r="H158">
        <v>-7.8E-2</v>
      </c>
      <c r="I158" s="1">
        <v>43976</v>
      </c>
      <c r="J158">
        <v>-0.45500000000000002</v>
      </c>
      <c r="K158" s="1">
        <v>43972</v>
      </c>
      <c r="L158">
        <v>0.16825000000000001</v>
      </c>
      <c r="M158" s="1">
        <v>43972</v>
      </c>
      <c r="N158">
        <v>0.35949999999999999</v>
      </c>
      <c r="O158" s="1">
        <v>43972</v>
      </c>
      <c r="P158">
        <v>0.57662999999999998</v>
      </c>
      <c r="Q158" s="1">
        <v>43972</v>
      </c>
      <c r="R158">
        <v>0.68488000000000004</v>
      </c>
      <c r="S158" s="1">
        <v>43966</v>
      </c>
      <c r="T158">
        <v>6.2E-2</v>
      </c>
      <c r="U158" s="1">
        <v>43972</v>
      </c>
      <c r="V158">
        <v>0.11988</v>
      </c>
      <c r="W158" s="1">
        <v>43972</v>
      </c>
      <c r="X158">
        <v>0.26500000000000001</v>
      </c>
      <c r="Y158" s="1">
        <v>43972</v>
      </c>
      <c r="Z158">
        <v>0.42725000000000002</v>
      </c>
      <c r="AA158" s="1">
        <v>43972</v>
      </c>
      <c r="AB158">
        <v>0.60387999999999997</v>
      </c>
      <c r="AC158" s="1">
        <v>43972</v>
      </c>
      <c r="AD158">
        <v>5.7750000000000003E-2</v>
      </c>
    </row>
    <row r="159" spans="1:30" x14ac:dyDescent="0.25">
      <c r="A159" s="1">
        <v>43976</v>
      </c>
      <c r="B159">
        <v>-0.46500000000000002</v>
      </c>
      <c r="C159" s="1">
        <v>43976</v>
      </c>
      <c r="D159">
        <v>-0.27500000000000002</v>
      </c>
      <c r="E159" s="1">
        <v>43976</v>
      </c>
      <c r="F159">
        <v>-0.14499999999999999</v>
      </c>
      <c r="G159" s="1">
        <v>43976</v>
      </c>
      <c r="H159">
        <v>-8.3000000000000004E-2</v>
      </c>
      <c r="I159" s="1">
        <v>43973</v>
      </c>
      <c r="J159">
        <v>-0.45400000000000001</v>
      </c>
      <c r="K159" s="1">
        <v>43971</v>
      </c>
      <c r="L159">
        <v>0.17299999999999999</v>
      </c>
      <c r="M159" s="1">
        <v>43971</v>
      </c>
      <c r="N159">
        <v>0.35799999999999998</v>
      </c>
      <c r="O159" s="1">
        <v>43971</v>
      </c>
      <c r="P159">
        <v>0.58613000000000004</v>
      </c>
      <c r="Q159" s="1">
        <v>43971</v>
      </c>
      <c r="R159">
        <v>0.70638000000000001</v>
      </c>
      <c r="S159" s="1">
        <v>43965</v>
      </c>
      <c r="T159">
        <v>6.1499999999999999E-2</v>
      </c>
      <c r="U159" s="1">
        <v>43971</v>
      </c>
      <c r="V159">
        <v>0.13200000000000001</v>
      </c>
      <c r="W159" s="1">
        <v>43971</v>
      </c>
      <c r="X159">
        <v>0.25613000000000002</v>
      </c>
      <c r="Y159" s="1">
        <v>43971</v>
      </c>
      <c r="Z159">
        <v>0.45612999999999998</v>
      </c>
      <c r="AA159" s="1">
        <v>43971</v>
      </c>
      <c r="AB159">
        <v>0.62812999999999997</v>
      </c>
      <c r="AC159" s="1">
        <v>43971</v>
      </c>
      <c r="AD159">
        <v>5.6750000000000002E-2</v>
      </c>
    </row>
    <row r="160" spans="1:30" x14ac:dyDescent="0.25">
      <c r="A160" s="1">
        <v>43973</v>
      </c>
      <c r="B160">
        <v>-0.47299999999999998</v>
      </c>
      <c r="C160" s="1">
        <v>43973</v>
      </c>
      <c r="D160">
        <v>-0.27900000000000003</v>
      </c>
      <c r="E160" s="1">
        <v>43973</v>
      </c>
      <c r="F160">
        <v>-0.154</v>
      </c>
      <c r="G160" s="1">
        <v>43973</v>
      </c>
      <c r="H160">
        <v>-9.2999999999999999E-2</v>
      </c>
      <c r="I160" s="1">
        <v>43972</v>
      </c>
      <c r="J160">
        <v>-0.46</v>
      </c>
      <c r="K160" s="1">
        <v>43970</v>
      </c>
      <c r="L160">
        <v>0.17088</v>
      </c>
      <c r="M160" s="1">
        <v>43970</v>
      </c>
      <c r="N160">
        <v>0.37413000000000002</v>
      </c>
      <c r="O160" s="1">
        <v>43970</v>
      </c>
      <c r="P160">
        <v>0.59038000000000002</v>
      </c>
      <c r="Q160" s="1">
        <v>43970</v>
      </c>
      <c r="R160">
        <v>0.72187999999999997</v>
      </c>
      <c r="S160" s="1">
        <v>43964</v>
      </c>
      <c r="T160">
        <v>6.0999999999999999E-2</v>
      </c>
      <c r="U160" s="1">
        <v>43970</v>
      </c>
      <c r="V160">
        <v>0.13825000000000001</v>
      </c>
      <c r="W160" s="1">
        <v>43970</v>
      </c>
      <c r="X160">
        <v>0.27488000000000001</v>
      </c>
      <c r="Y160" s="1">
        <v>43970</v>
      </c>
      <c r="Z160">
        <v>0.48587999999999998</v>
      </c>
      <c r="AA160" s="1">
        <v>43970</v>
      </c>
      <c r="AB160">
        <v>0.64363000000000004</v>
      </c>
      <c r="AC160" s="1">
        <v>43970</v>
      </c>
      <c r="AD160">
        <v>5.663E-2</v>
      </c>
    </row>
    <row r="161" spans="1:30" x14ac:dyDescent="0.25">
      <c r="A161" s="1">
        <v>43972</v>
      </c>
      <c r="B161">
        <v>-0.47499999999999998</v>
      </c>
      <c r="C161" s="1">
        <v>43972</v>
      </c>
      <c r="D161">
        <v>-0.28199999999999997</v>
      </c>
      <c r="E161" s="1">
        <v>43972</v>
      </c>
      <c r="F161">
        <v>-0.14499999999999999</v>
      </c>
      <c r="G161" s="1">
        <v>43972</v>
      </c>
      <c r="H161">
        <v>-7.8E-2</v>
      </c>
      <c r="I161" s="1">
        <v>43971</v>
      </c>
      <c r="J161">
        <v>-0.46</v>
      </c>
      <c r="K161" s="1">
        <v>43969</v>
      </c>
      <c r="L161">
        <v>0.17075000000000001</v>
      </c>
      <c r="M161" s="1">
        <v>43969</v>
      </c>
      <c r="N161">
        <v>0.37663000000000002</v>
      </c>
      <c r="O161" s="1">
        <v>43969</v>
      </c>
      <c r="P161">
        <v>0.62812999999999997</v>
      </c>
      <c r="Q161" s="1">
        <v>43969</v>
      </c>
      <c r="R161">
        <v>0.71825000000000006</v>
      </c>
      <c r="S161" s="1">
        <v>43963</v>
      </c>
      <c r="T161">
        <v>6.0630000000000003E-2</v>
      </c>
      <c r="U161" s="1">
        <v>43969</v>
      </c>
      <c r="V161">
        <v>0.14263000000000001</v>
      </c>
      <c r="W161" s="1">
        <v>43969</v>
      </c>
      <c r="X161">
        <v>0.27700000000000002</v>
      </c>
      <c r="Y161" s="1">
        <v>43969</v>
      </c>
      <c r="Z161">
        <v>0.49763000000000002</v>
      </c>
      <c r="AA161" s="1">
        <v>43969</v>
      </c>
      <c r="AB161">
        <v>0.65525</v>
      </c>
      <c r="AC161" s="1">
        <v>43969</v>
      </c>
      <c r="AD161">
        <v>5.8630000000000002E-2</v>
      </c>
    </row>
    <row r="162" spans="1:30" x14ac:dyDescent="0.25">
      <c r="A162" s="1">
        <v>43971</v>
      </c>
      <c r="B162">
        <v>-0.46800000000000003</v>
      </c>
      <c r="C162" s="1">
        <v>43971</v>
      </c>
      <c r="D162">
        <v>-0.28000000000000003</v>
      </c>
      <c r="E162" s="1">
        <v>43971</v>
      </c>
      <c r="F162">
        <v>-0.13900000000000001</v>
      </c>
      <c r="G162" s="1">
        <v>43971</v>
      </c>
      <c r="H162">
        <v>-5.8000000000000003E-2</v>
      </c>
      <c r="I162" s="1">
        <v>43970</v>
      </c>
      <c r="J162">
        <v>-0.45700000000000002</v>
      </c>
      <c r="K162" s="1">
        <v>43966</v>
      </c>
      <c r="L162">
        <v>0.17238000000000001</v>
      </c>
      <c r="M162" s="1">
        <v>43966</v>
      </c>
      <c r="N162">
        <v>0.3805</v>
      </c>
      <c r="O162" s="1">
        <v>43966</v>
      </c>
      <c r="P162">
        <v>0.65900000000000003</v>
      </c>
      <c r="Q162" s="1">
        <v>43966</v>
      </c>
      <c r="R162">
        <v>0.75538000000000005</v>
      </c>
      <c r="S162" s="1">
        <v>43962</v>
      </c>
      <c r="T162">
        <v>6.1629999999999997E-2</v>
      </c>
      <c r="U162" s="1">
        <v>43966</v>
      </c>
      <c r="V162">
        <v>0.14013</v>
      </c>
      <c r="W162" s="1">
        <v>43966</v>
      </c>
      <c r="X162">
        <v>0.29225000000000001</v>
      </c>
      <c r="Y162" s="1">
        <v>43966</v>
      </c>
      <c r="Z162">
        <v>0.51549999999999996</v>
      </c>
      <c r="AA162" s="1">
        <v>43966</v>
      </c>
      <c r="AB162">
        <v>0.68200000000000005</v>
      </c>
      <c r="AC162" s="1">
        <v>43966</v>
      </c>
      <c r="AD162">
        <v>5.8749999999999997E-2</v>
      </c>
    </row>
    <row r="163" spans="1:30" x14ac:dyDescent="0.25">
      <c r="A163" s="1">
        <v>43970</v>
      </c>
      <c r="B163">
        <v>-0.45400000000000001</v>
      </c>
      <c r="C163" s="1">
        <v>43970</v>
      </c>
      <c r="D163">
        <v>-0.25900000000000001</v>
      </c>
      <c r="E163" s="1">
        <v>43970</v>
      </c>
      <c r="F163">
        <v>-0.13800000000000001</v>
      </c>
      <c r="G163" s="1">
        <v>43970</v>
      </c>
      <c r="H163">
        <v>-7.4999999999999997E-2</v>
      </c>
      <c r="I163" s="1">
        <v>43969</v>
      </c>
      <c r="J163">
        <v>-0.45700000000000002</v>
      </c>
      <c r="K163" s="1">
        <v>43965</v>
      </c>
      <c r="L163">
        <v>0.18212999999999999</v>
      </c>
      <c r="M163" s="1">
        <v>43965</v>
      </c>
      <c r="N163">
        <v>0.38562999999999997</v>
      </c>
      <c r="O163" s="1">
        <v>43965</v>
      </c>
      <c r="P163">
        <v>0.66537999999999997</v>
      </c>
      <c r="Q163" s="1">
        <v>43965</v>
      </c>
      <c r="R163">
        <v>0.76175000000000004</v>
      </c>
      <c r="S163" s="1">
        <v>43958</v>
      </c>
      <c r="T163">
        <v>6.0999999999999999E-2</v>
      </c>
      <c r="U163" s="1">
        <v>43965</v>
      </c>
      <c r="V163">
        <v>0.14224999999999999</v>
      </c>
      <c r="W163" s="1">
        <v>43965</v>
      </c>
      <c r="X163">
        <v>0.31513000000000002</v>
      </c>
      <c r="Y163" s="1">
        <v>43965</v>
      </c>
      <c r="Z163">
        <v>0.52712999999999999</v>
      </c>
      <c r="AA163" s="1">
        <v>43965</v>
      </c>
      <c r="AB163">
        <v>0.69025000000000003</v>
      </c>
      <c r="AC163" s="1">
        <v>43965</v>
      </c>
      <c r="AD163">
        <v>5.8749999999999997E-2</v>
      </c>
    </row>
    <row r="164" spans="1:30" x14ac:dyDescent="0.25">
      <c r="A164" s="1">
        <v>43969</v>
      </c>
      <c r="B164">
        <v>-0.47799999999999998</v>
      </c>
      <c r="C164" s="1">
        <v>43969</v>
      </c>
      <c r="D164">
        <v>-0.27600000000000002</v>
      </c>
      <c r="E164" s="1">
        <v>43969</v>
      </c>
      <c r="F164">
        <v>-0.13700000000000001</v>
      </c>
      <c r="G164" s="1">
        <v>43969</v>
      </c>
      <c r="H164">
        <v>-8.4000000000000005E-2</v>
      </c>
      <c r="I164" s="1">
        <v>43966</v>
      </c>
      <c r="J164">
        <v>-0.45800000000000002</v>
      </c>
      <c r="K164" s="1">
        <v>43964</v>
      </c>
      <c r="L164">
        <v>0.18362999999999999</v>
      </c>
      <c r="M164" s="1">
        <v>43964</v>
      </c>
      <c r="N164">
        <v>0.39238000000000001</v>
      </c>
      <c r="O164" s="1">
        <v>43964</v>
      </c>
      <c r="P164">
        <v>0.67513000000000001</v>
      </c>
      <c r="Q164" s="1">
        <v>43964</v>
      </c>
      <c r="R164">
        <v>0.76937999999999995</v>
      </c>
      <c r="S164" s="1">
        <v>43957</v>
      </c>
      <c r="T164">
        <v>6.25E-2</v>
      </c>
      <c r="U164" s="1">
        <v>43964</v>
      </c>
      <c r="V164">
        <v>0.13875000000000001</v>
      </c>
      <c r="W164" s="1">
        <v>43964</v>
      </c>
      <c r="X164">
        <v>0.33438000000000001</v>
      </c>
      <c r="Y164" s="1">
        <v>43964</v>
      </c>
      <c r="Z164">
        <v>0.52749999999999997</v>
      </c>
      <c r="AA164" s="1">
        <v>43964</v>
      </c>
      <c r="AB164">
        <v>0.68837999999999999</v>
      </c>
      <c r="AC164" s="1">
        <v>43964</v>
      </c>
      <c r="AD164">
        <v>5.8630000000000002E-2</v>
      </c>
    </row>
    <row r="165" spans="1:30" x14ac:dyDescent="0.25">
      <c r="A165" s="1">
        <v>43966</v>
      </c>
      <c r="B165">
        <v>-0.46700000000000003</v>
      </c>
      <c r="C165" s="1">
        <v>43966</v>
      </c>
      <c r="D165">
        <v>-0.26600000000000001</v>
      </c>
      <c r="E165" s="1">
        <v>43966</v>
      </c>
      <c r="F165">
        <v>-0.13100000000000001</v>
      </c>
      <c r="G165" s="1">
        <v>43966</v>
      </c>
      <c r="H165">
        <v>-7.8E-2</v>
      </c>
      <c r="I165" s="1">
        <v>43965</v>
      </c>
      <c r="J165">
        <v>-0.45600000000000002</v>
      </c>
      <c r="K165" s="1">
        <v>43963</v>
      </c>
      <c r="L165">
        <v>0.18387999999999999</v>
      </c>
      <c r="M165" s="1">
        <v>43963</v>
      </c>
      <c r="N165">
        <v>0.42399999999999999</v>
      </c>
      <c r="O165" s="1">
        <v>43963</v>
      </c>
      <c r="P165">
        <v>0.65863000000000005</v>
      </c>
      <c r="Q165" s="1">
        <v>43963</v>
      </c>
      <c r="R165">
        <v>0.76875000000000004</v>
      </c>
      <c r="S165" s="1">
        <v>43956</v>
      </c>
      <c r="T165">
        <v>5.7750000000000003E-2</v>
      </c>
      <c r="U165" s="1">
        <v>43963</v>
      </c>
      <c r="V165">
        <v>0.13913</v>
      </c>
      <c r="W165" s="1">
        <v>43963</v>
      </c>
      <c r="X165">
        <v>0.34325</v>
      </c>
      <c r="Y165" s="1">
        <v>43963</v>
      </c>
      <c r="Z165">
        <v>0.53037999999999996</v>
      </c>
      <c r="AA165" s="1">
        <v>43963</v>
      </c>
      <c r="AB165">
        <v>0.71475</v>
      </c>
      <c r="AC165" s="1">
        <v>43963</v>
      </c>
      <c r="AD165">
        <v>5.9630000000000002E-2</v>
      </c>
    </row>
    <row r="166" spans="1:30" x14ac:dyDescent="0.25">
      <c r="A166" s="1">
        <v>43965</v>
      </c>
      <c r="B166">
        <v>-0.46899999999999997</v>
      </c>
      <c r="C166" s="1">
        <v>43965</v>
      </c>
      <c r="D166">
        <v>-0.26200000000000001</v>
      </c>
      <c r="E166" s="1">
        <v>43965</v>
      </c>
      <c r="F166">
        <v>-0.13700000000000001</v>
      </c>
      <c r="G166" s="1">
        <v>43965</v>
      </c>
      <c r="H166">
        <v>-7.8E-2</v>
      </c>
      <c r="I166" s="1">
        <v>43964</v>
      </c>
      <c r="J166">
        <v>-0.45700000000000002</v>
      </c>
      <c r="K166" s="1">
        <v>43962</v>
      </c>
      <c r="L166">
        <v>0.19087999999999999</v>
      </c>
      <c r="M166" s="1">
        <v>43962</v>
      </c>
      <c r="N166">
        <v>0.4335</v>
      </c>
      <c r="O166" s="1">
        <v>43962</v>
      </c>
      <c r="P166">
        <v>0.65888000000000002</v>
      </c>
      <c r="Q166" s="1">
        <v>43962</v>
      </c>
      <c r="R166">
        <v>0.76563000000000003</v>
      </c>
      <c r="S166" s="1">
        <v>43955</v>
      </c>
      <c r="T166">
        <v>5.7250000000000002E-2</v>
      </c>
      <c r="U166" s="1">
        <v>43962</v>
      </c>
      <c r="V166">
        <v>0.14699999999999999</v>
      </c>
      <c r="W166" s="1">
        <v>43962</v>
      </c>
      <c r="X166">
        <v>0.35925000000000001</v>
      </c>
      <c r="Y166" s="1">
        <v>43962</v>
      </c>
      <c r="Z166">
        <v>0.55062999999999995</v>
      </c>
      <c r="AA166" s="1">
        <v>43962</v>
      </c>
      <c r="AB166">
        <v>0.72199999999999998</v>
      </c>
      <c r="AC166" s="1">
        <v>43962</v>
      </c>
      <c r="AD166">
        <v>5.9630000000000002E-2</v>
      </c>
    </row>
    <row r="167" spans="1:30" x14ac:dyDescent="0.25">
      <c r="A167" s="1">
        <v>43964</v>
      </c>
      <c r="B167">
        <v>-0.45400000000000001</v>
      </c>
      <c r="C167" s="1">
        <v>43964</v>
      </c>
      <c r="D167">
        <v>-0.253</v>
      </c>
      <c r="E167" s="1">
        <v>43964</v>
      </c>
      <c r="F167">
        <v>-0.14199999999999999</v>
      </c>
      <c r="G167" s="1">
        <v>43964</v>
      </c>
      <c r="H167">
        <v>-6.8000000000000005E-2</v>
      </c>
      <c r="I167" s="1">
        <v>43963</v>
      </c>
      <c r="J167">
        <v>-0.45800000000000002</v>
      </c>
      <c r="K167" s="1">
        <v>43958</v>
      </c>
      <c r="L167">
        <v>0.19800000000000001</v>
      </c>
      <c r="M167" s="1">
        <v>43958</v>
      </c>
      <c r="N167">
        <v>0.43463000000000002</v>
      </c>
      <c r="O167" s="1">
        <v>43958</v>
      </c>
      <c r="P167">
        <v>0.68799999999999994</v>
      </c>
      <c r="Q167" s="1">
        <v>43958</v>
      </c>
      <c r="R167">
        <v>0.78288000000000002</v>
      </c>
      <c r="S167" s="1">
        <v>43952</v>
      </c>
      <c r="T167">
        <v>5.8380000000000001E-2</v>
      </c>
      <c r="U167" s="1">
        <v>43958</v>
      </c>
      <c r="V167">
        <v>0.15937999999999999</v>
      </c>
      <c r="W167" s="1">
        <v>43958</v>
      </c>
      <c r="X167">
        <v>0.37287999999999999</v>
      </c>
      <c r="Y167" s="1">
        <v>43958</v>
      </c>
      <c r="Z167">
        <v>0.58225000000000005</v>
      </c>
      <c r="AA167" s="1">
        <v>43958</v>
      </c>
      <c r="AB167">
        <v>0.74650000000000005</v>
      </c>
      <c r="AC167" s="1">
        <v>43958</v>
      </c>
      <c r="AD167">
        <v>5.7630000000000001E-2</v>
      </c>
    </row>
    <row r="168" spans="1:30" x14ac:dyDescent="0.25">
      <c r="A168" s="1">
        <v>43963</v>
      </c>
      <c r="B168">
        <v>-0.44800000000000001</v>
      </c>
      <c r="C168" s="1">
        <v>43963</v>
      </c>
      <c r="D168">
        <v>-0.245</v>
      </c>
      <c r="E168" s="1">
        <v>43963</v>
      </c>
      <c r="F168">
        <v>-0.14699999999999999</v>
      </c>
      <c r="G168" s="1">
        <v>43963</v>
      </c>
      <c r="H168">
        <v>-7.2999999999999995E-2</v>
      </c>
      <c r="I168" s="1">
        <v>43962</v>
      </c>
      <c r="J168">
        <v>-0.45900000000000002</v>
      </c>
      <c r="K168" s="1">
        <v>43957</v>
      </c>
      <c r="L168">
        <v>0.22162999999999999</v>
      </c>
      <c r="M168" s="1">
        <v>43957</v>
      </c>
      <c r="N168">
        <v>0.44762999999999997</v>
      </c>
      <c r="O168" s="1">
        <v>43957</v>
      </c>
      <c r="P168">
        <v>0.69438</v>
      </c>
      <c r="Q168" s="1">
        <v>43957</v>
      </c>
      <c r="R168">
        <v>0.79825000000000002</v>
      </c>
      <c r="S168" s="1">
        <v>43951</v>
      </c>
      <c r="T168">
        <v>6.0499999999999998E-2</v>
      </c>
      <c r="U168" s="1">
        <v>43957</v>
      </c>
      <c r="V168">
        <v>0.16575000000000001</v>
      </c>
      <c r="W168" s="1">
        <v>43957</v>
      </c>
      <c r="X168">
        <v>0.40300000000000002</v>
      </c>
      <c r="Y168" s="1">
        <v>43957</v>
      </c>
      <c r="Z168">
        <v>0.59325000000000006</v>
      </c>
      <c r="AA168" s="1">
        <v>43957</v>
      </c>
      <c r="AB168">
        <v>0.74775000000000003</v>
      </c>
      <c r="AC168" s="1">
        <v>43957</v>
      </c>
      <c r="AD168">
        <v>5.9130000000000002E-2</v>
      </c>
    </row>
    <row r="169" spans="1:30" x14ac:dyDescent="0.25">
      <c r="A169" s="1">
        <v>43962</v>
      </c>
      <c r="B169">
        <v>-0.44600000000000001</v>
      </c>
      <c r="C169" s="1">
        <v>43962</v>
      </c>
      <c r="D169">
        <v>-0.25800000000000001</v>
      </c>
      <c r="E169" s="1">
        <v>43962</v>
      </c>
      <c r="F169">
        <v>-0.14699999999999999</v>
      </c>
      <c r="G169" s="1">
        <v>43962</v>
      </c>
      <c r="H169">
        <v>-8.5000000000000006E-2</v>
      </c>
      <c r="I169" s="1">
        <v>43959</v>
      </c>
      <c r="J169">
        <v>-0.45600000000000002</v>
      </c>
      <c r="K169" s="1">
        <v>43956</v>
      </c>
      <c r="L169">
        <v>0.24725</v>
      </c>
      <c r="M169" s="1">
        <v>43956</v>
      </c>
      <c r="N169">
        <v>0.47399999999999998</v>
      </c>
      <c r="O169" s="1">
        <v>43956</v>
      </c>
      <c r="P169">
        <v>0.70013000000000003</v>
      </c>
      <c r="Q169" s="1">
        <v>43956</v>
      </c>
      <c r="R169">
        <v>0.83125000000000004</v>
      </c>
      <c r="S169" s="1">
        <v>43950</v>
      </c>
      <c r="T169">
        <v>5.4879999999999998E-2</v>
      </c>
      <c r="U169" s="1">
        <v>43956</v>
      </c>
      <c r="V169">
        <v>0.17313000000000001</v>
      </c>
      <c r="W169" s="1">
        <v>43956</v>
      </c>
      <c r="X169">
        <v>0.44950000000000001</v>
      </c>
      <c r="Y169" s="1">
        <v>43956</v>
      </c>
      <c r="Z169">
        <v>0.62087999999999999</v>
      </c>
      <c r="AA169" s="1">
        <v>43956</v>
      </c>
      <c r="AB169">
        <v>0.75438000000000005</v>
      </c>
      <c r="AC169" s="1">
        <v>43956</v>
      </c>
      <c r="AD169">
        <v>5.45E-2</v>
      </c>
    </row>
    <row r="170" spans="1:30" x14ac:dyDescent="0.25">
      <c r="A170" s="1">
        <v>43959</v>
      </c>
      <c r="B170">
        <v>-0.45100000000000001</v>
      </c>
      <c r="C170" s="1">
        <v>43959</v>
      </c>
      <c r="D170">
        <v>-0.246</v>
      </c>
      <c r="E170" s="1">
        <v>43959</v>
      </c>
      <c r="F170">
        <v>-0.14499999999999999</v>
      </c>
      <c r="G170" s="1">
        <v>43959</v>
      </c>
      <c r="H170">
        <v>-7.4999999999999997E-2</v>
      </c>
      <c r="I170" s="1">
        <v>43958</v>
      </c>
      <c r="J170">
        <v>-0.45600000000000002</v>
      </c>
      <c r="K170" s="1">
        <v>43955</v>
      </c>
      <c r="L170">
        <v>0.26274999999999998</v>
      </c>
      <c r="M170" s="1">
        <v>43955</v>
      </c>
      <c r="N170">
        <v>0.50087999999999999</v>
      </c>
      <c r="O170" s="1">
        <v>43955</v>
      </c>
      <c r="P170">
        <v>0.70450000000000002</v>
      </c>
      <c r="Q170" s="1">
        <v>43955</v>
      </c>
      <c r="R170">
        <v>0.82862999999999998</v>
      </c>
      <c r="S170" s="1">
        <v>43949</v>
      </c>
      <c r="T170">
        <v>5.0750000000000003E-2</v>
      </c>
      <c r="U170" s="1">
        <v>43955</v>
      </c>
      <c r="V170">
        <v>0.17524999999999999</v>
      </c>
      <c r="W170" s="1">
        <v>43955</v>
      </c>
      <c r="X170">
        <v>0.49875000000000003</v>
      </c>
      <c r="Y170" s="1">
        <v>43955</v>
      </c>
      <c r="Z170">
        <v>0.63512999999999997</v>
      </c>
      <c r="AA170" s="1">
        <v>43955</v>
      </c>
      <c r="AB170">
        <v>0.76275000000000004</v>
      </c>
      <c r="AC170" s="1">
        <v>43955</v>
      </c>
      <c r="AD170">
        <v>5.7250000000000002E-2</v>
      </c>
    </row>
    <row r="171" spans="1:30" x14ac:dyDescent="0.25">
      <c r="A171" s="1">
        <v>43958</v>
      </c>
      <c r="B171">
        <v>-0.44500000000000001</v>
      </c>
      <c r="C171" s="1">
        <v>43958</v>
      </c>
      <c r="D171">
        <v>-0.25800000000000001</v>
      </c>
      <c r="E171" s="1">
        <v>43958</v>
      </c>
      <c r="F171">
        <v>-0.114</v>
      </c>
      <c r="G171" s="1">
        <v>43958</v>
      </c>
      <c r="H171">
        <v>-7.8E-2</v>
      </c>
      <c r="I171" s="1">
        <v>43957</v>
      </c>
      <c r="J171">
        <v>-0.45700000000000002</v>
      </c>
      <c r="K171" s="1">
        <v>43952</v>
      </c>
      <c r="L171">
        <v>0.30337999999999998</v>
      </c>
      <c r="M171" s="1">
        <v>43952</v>
      </c>
      <c r="N171">
        <v>0.54088000000000003</v>
      </c>
      <c r="O171" s="1">
        <v>43952</v>
      </c>
      <c r="P171">
        <v>0.71299999999999997</v>
      </c>
      <c r="Q171" s="1">
        <v>43952</v>
      </c>
      <c r="R171">
        <v>0.83550000000000002</v>
      </c>
      <c r="S171" s="1">
        <v>43948</v>
      </c>
      <c r="T171">
        <v>5.6000000000000001E-2</v>
      </c>
      <c r="U171" s="1">
        <v>43952</v>
      </c>
      <c r="V171">
        <v>0.17774999999999999</v>
      </c>
      <c r="W171" s="1">
        <v>43952</v>
      </c>
      <c r="X171">
        <v>0.55249999999999999</v>
      </c>
      <c r="Y171" s="1">
        <v>43952</v>
      </c>
      <c r="Z171">
        <v>0.64700000000000002</v>
      </c>
      <c r="AA171" s="1">
        <v>43952</v>
      </c>
      <c r="AB171">
        <v>0.79737999999999998</v>
      </c>
      <c r="AC171" s="1">
        <v>43952</v>
      </c>
      <c r="AD171">
        <v>5.1749999999999997E-2</v>
      </c>
    </row>
    <row r="172" spans="1:30" x14ac:dyDescent="0.25">
      <c r="A172" s="1">
        <v>43957</v>
      </c>
      <c r="B172">
        <v>-0.46899999999999997</v>
      </c>
      <c r="C172" s="1">
        <v>43957</v>
      </c>
      <c r="D172">
        <v>-0.26600000000000001</v>
      </c>
      <c r="E172" s="1">
        <v>43957</v>
      </c>
      <c r="F172">
        <v>-0.13600000000000001</v>
      </c>
      <c r="G172" s="1">
        <v>43957</v>
      </c>
      <c r="H172">
        <v>-8.7999999999999995E-2</v>
      </c>
      <c r="I172" s="1">
        <v>43956</v>
      </c>
      <c r="J172">
        <v>-0.45400000000000001</v>
      </c>
      <c r="K172" s="1">
        <v>43951</v>
      </c>
      <c r="L172">
        <v>0.32962999999999998</v>
      </c>
      <c r="M172" s="1">
        <v>43951</v>
      </c>
      <c r="N172">
        <v>0.55613000000000001</v>
      </c>
      <c r="O172" s="1">
        <v>43951</v>
      </c>
      <c r="P172">
        <v>0.75949999999999995</v>
      </c>
      <c r="Q172" s="1">
        <v>43951</v>
      </c>
      <c r="R172">
        <v>0.86463000000000001</v>
      </c>
      <c r="S172" s="1">
        <v>43945</v>
      </c>
      <c r="T172">
        <v>5.6750000000000002E-2</v>
      </c>
      <c r="U172" s="1">
        <v>43951</v>
      </c>
      <c r="V172">
        <v>0.20150000000000001</v>
      </c>
      <c r="W172" s="1">
        <v>43951</v>
      </c>
      <c r="X172">
        <v>0.59424999999999994</v>
      </c>
      <c r="Y172" s="1">
        <v>43951</v>
      </c>
      <c r="Z172">
        <v>0.68288000000000004</v>
      </c>
      <c r="AA172" s="1">
        <v>43951</v>
      </c>
      <c r="AB172">
        <v>0.82562999999999998</v>
      </c>
      <c r="AC172" s="1">
        <v>43951</v>
      </c>
      <c r="AD172">
        <v>5.3129999999999997E-2</v>
      </c>
    </row>
    <row r="173" spans="1:30" x14ac:dyDescent="0.25">
      <c r="A173" s="1">
        <v>43956</v>
      </c>
      <c r="B173">
        <v>-0.46899999999999997</v>
      </c>
      <c r="C173" s="1">
        <v>43956</v>
      </c>
      <c r="D173">
        <v>-0.29699999999999999</v>
      </c>
      <c r="E173" s="1">
        <v>43956</v>
      </c>
      <c r="F173">
        <v>-0.16500000000000001</v>
      </c>
      <c r="G173" s="1">
        <v>43956</v>
      </c>
      <c r="H173">
        <v>-0.108</v>
      </c>
      <c r="I173" s="1">
        <v>43955</v>
      </c>
      <c r="J173">
        <v>-0.45800000000000002</v>
      </c>
      <c r="K173" s="1">
        <v>43950</v>
      </c>
      <c r="L173">
        <v>0.37013000000000001</v>
      </c>
      <c r="M173" s="1">
        <v>43950</v>
      </c>
      <c r="N173">
        <v>0.68662999999999996</v>
      </c>
      <c r="O173" s="1">
        <v>43950</v>
      </c>
      <c r="P173">
        <v>0.80488000000000004</v>
      </c>
      <c r="Q173" s="1">
        <v>43950</v>
      </c>
      <c r="R173">
        <v>0.89863000000000004</v>
      </c>
      <c r="S173" s="1">
        <v>43944</v>
      </c>
      <c r="T173">
        <v>5.8250000000000003E-2</v>
      </c>
      <c r="U173" s="1">
        <v>43950</v>
      </c>
      <c r="V173">
        <v>0.21074999999999999</v>
      </c>
      <c r="W173" s="1">
        <v>43950</v>
      </c>
      <c r="X173">
        <v>0.61812999999999996</v>
      </c>
      <c r="Y173" s="1">
        <v>43950</v>
      </c>
      <c r="Z173">
        <v>0.69538</v>
      </c>
      <c r="AA173" s="1">
        <v>43950</v>
      </c>
      <c r="AB173">
        <v>0.83813000000000004</v>
      </c>
      <c r="AC173" s="1">
        <v>43950</v>
      </c>
      <c r="AD173">
        <v>5.663E-2</v>
      </c>
    </row>
    <row r="174" spans="1:30" x14ac:dyDescent="0.25">
      <c r="A174" s="1">
        <v>43955</v>
      </c>
      <c r="B174">
        <v>-0.47599999999999998</v>
      </c>
      <c r="C174" s="1">
        <v>43955</v>
      </c>
      <c r="D174">
        <v>-0.28599999999999998</v>
      </c>
      <c r="E174" s="1">
        <v>43955</v>
      </c>
      <c r="F174">
        <v>-0.157</v>
      </c>
      <c r="G174" s="1">
        <v>43955</v>
      </c>
      <c r="H174">
        <v>-0.108</v>
      </c>
      <c r="I174" s="1">
        <v>43951</v>
      </c>
      <c r="J174">
        <v>-0.44600000000000001</v>
      </c>
      <c r="K174" s="1">
        <v>43949</v>
      </c>
      <c r="L174">
        <v>0.40362999999999999</v>
      </c>
      <c r="M174" s="1">
        <v>43949</v>
      </c>
      <c r="N174">
        <v>0.76012999999999997</v>
      </c>
      <c r="O174" s="1">
        <v>43949</v>
      </c>
      <c r="P174">
        <v>0.86187999999999998</v>
      </c>
      <c r="Q174" s="1">
        <v>43949</v>
      </c>
      <c r="R174">
        <v>0.90974999999999995</v>
      </c>
      <c r="S174" s="1">
        <v>43943</v>
      </c>
      <c r="T174">
        <v>6.3500000000000001E-2</v>
      </c>
      <c r="U174" s="1">
        <v>43949</v>
      </c>
      <c r="V174">
        <v>0.21837999999999999</v>
      </c>
      <c r="W174" s="1">
        <v>43949</v>
      </c>
      <c r="X174">
        <v>0.63124999999999998</v>
      </c>
      <c r="Y174" s="1">
        <v>43949</v>
      </c>
      <c r="Z174">
        <v>0.70350000000000001</v>
      </c>
      <c r="AA174" s="1">
        <v>43949</v>
      </c>
      <c r="AB174">
        <v>0.86775000000000002</v>
      </c>
      <c r="AC174" s="1">
        <v>43949</v>
      </c>
      <c r="AD174">
        <v>5.6500000000000002E-2</v>
      </c>
    </row>
    <row r="175" spans="1:30" x14ac:dyDescent="0.25">
      <c r="A175" s="1">
        <v>43951</v>
      </c>
      <c r="B175">
        <v>-0.46</v>
      </c>
      <c r="C175" s="1">
        <v>43951</v>
      </c>
      <c r="D175">
        <v>-0.27300000000000002</v>
      </c>
      <c r="E175" s="1">
        <v>43951</v>
      </c>
      <c r="F175">
        <v>-0.17</v>
      </c>
      <c r="G175" s="1">
        <v>43951</v>
      </c>
      <c r="H175">
        <v>-0.11799999999999999</v>
      </c>
      <c r="I175" s="1">
        <v>43950</v>
      </c>
      <c r="J175">
        <v>-0.45800000000000002</v>
      </c>
      <c r="K175" s="1">
        <v>43948</v>
      </c>
      <c r="L175">
        <v>0.43763000000000002</v>
      </c>
      <c r="M175" s="1">
        <v>43948</v>
      </c>
      <c r="N175">
        <v>0.84075</v>
      </c>
      <c r="O175" s="1">
        <v>43948</v>
      </c>
      <c r="P175">
        <v>0.89312999999999998</v>
      </c>
      <c r="Q175" s="1">
        <v>43948</v>
      </c>
      <c r="R175">
        <v>0.92513000000000001</v>
      </c>
      <c r="S175" s="1">
        <v>43942</v>
      </c>
      <c r="T175">
        <v>6.3130000000000006E-2</v>
      </c>
      <c r="U175" s="1">
        <v>43948</v>
      </c>
      <c r="V175">
        <v>0.21925</v>
      </c>
      <c r="W175" s="1">
        <v>43948</v>
      </c>
      <c r="X175">
        <v>0.64188000000000001</v>
      </c>
      <c r="Y175" s="1">
        <v>43948</v>
      </c>
      <c r="Z175">
        <v>0.70399999999999996</v>
      </c>
      <c r="AA175" s="1">
        <v>43948</v>
      </c>
      <c r="AB175">
        <v>0.86663000000000001</v>
      </c>
      <c r="AC175" s="1">
        <v>43948</v>
      </c>
      <c r="AD175">
        <v>5.8630000000000002E-2</v>
      </c>
    </row>
    <row r="176" spans="1:30" x14ac:dyDescent="0.25">
      <c r="A176" s="1">
        <v>43950</v>
      </c>
      <c r="B176">
        <v>-0.46500000000000002</v>
      </c>
      <c r="C176" s="1">
        <v>43950</v>
      </c>
      <c r="D176">
        <v>-0.26100000000000001</v>
      </c>
      <c r="E176" s="1">
        <v>43950</v>
      </c>
      <c r="F176">
        <v>-0.16900000000000001</v>
      </c>
      <c r="G176" s="1">
        <v>43950</v>
      </c>
      <c r="H176">
        <v>-0.13100000000000001</v>
      </c>
      <c r="I176" s="1">
        <v>43949</v>
      </c>
      <c r="J176">
        <v>-0.45600000000000002</v>
      </c>
      <c r="K176" s="1">
        <v>43945</v>
      </c>
      <c r="L176">
        <v>0.44087999999999999</v>
      </c>
      <c r="M176" s="1">
        <v>43945</v>
      </c>
      <c r="N176">
        <v>0.88712999999999997</v>
      </c>
      <c r="O176" s="1">
        <v>43945</v>
      </c>
      <c r="P176">
        <v>0.92225000000000001</v>
      </c>
      <c r="Q176" s="1">
        <v>43945</v>
      </c>
      <c r="R176">
        <v>0.9395</v>
      </c>
      <c r="S176" s="1">
        <v>43941</v>
      </c>
      <c r="T176">
        <v>6.4630000000000007E-2</v>
      </c>
      <c r="U176" s="1">
        <v>43945</v>
      </c>
      <c r="V176">
        <v>0.22688</v>
      </c>
      <c r="W176" s="1">
        <v>43945</v>
      </c>
      <c r="X176">
        <v>0.63724999999999998</v>
      </c>
      <c r="Y176" s="1">
        <v>43945</v>
      </c>
      <c r="Z176">
        <v>0.71550000000000002</v>
      </c>
      <c r="AA176" s="1">
        <v>43945</v>
      </c>
      <c r="AB176">
        <v>0.88100000000000001</v>
      </c>
      <c r="AC176" s="1">
        <v>43945</v>
      </c>
      <c r="AD176">
        <v>5.8880000000000002E-2</v>
      </c>
    </row>
    <row r="177" spans="1:30" x14ac:dyDescent="0.25">
      <c r="A177" s="1">
        <v>43949</v>
      </c>
      <c r="B177">
        <v>-0.432</v>
      </c>
      <c r="C177" s="1">
        <v>43949</v>
      </c>
      <c r="D177">
        <v>-0.23200000000000001</v>
      </c>
      <c r="E177" s="1">
        <v>43949</v>
      </c>
      <c r="F177">
        <v>-0.16300000000000001</v>
      </c>
      <c r="G177" s="1">
        <v>43949</v>
      </c>
      <c r="H177">
        <v>-0.114</v>
      </c>
      <c r="I177" s="1">
        <v>43948</v>
      </c>
      <c r="J177">
        <v>-0.45400000000000001</v>
      </c>
      <c r="K177" s="1">
        <v>43944</v>
      </c>
      <c r="L177">
        <v>0.48725000000000002</v>
      </c>
      <c r="M177" s="1">
        <v>43944</v>
      </c>
      <c r="N177">
        <v>0.99138000000000004</v>
      </c>
      <c r="O177" s="1">
        <v>43944</v>
      </c>
      <c r="P177">
        <v>0.96525000000000005</v>
      </c>
      <c r="Q177" s="1">
        <v>43944</v>
      </c>
      <c r="R177">
        <v>0.96025000000000005</v>
      </c>
      <c r="S177" s="1">
        <v>43938</v>
      </c>
      <c r="T177">
        <v>6.7000000000000004E-2</v>
      </c>
      <c r="U177" s="1">
        <v>43944</v>
      </c>
      <c r="V177">
        <v>0.22425</v>
      </c>
      <c r="W177" s="1">
        <v>43944</v>
      </c>
      <c r="X177">
        <v>0.62175000000000002</v>
      </c>
      <c r="Y177" s="1">
        <v>43944</v>
      </c>
      <c r="Z177">
        <v>0.71975</v>
      </c>
      <c r="AA177" s="1">
        <v>43944</v>
      </c>
      <c r="AB177">
        <v>0.88375000000000004</v>
      </c>
      <c r="AC177" s="1">
        <v>43944</v>
      </c>
      <c r="AD177">
        <v>6.0130000000000003E-2</v>
      </c>
    </row>
    <row r="178" spans="1:30" x14ac:dyDescent="0.25">
      <c r="A178" s="1">
        <v>43948</v>
      </c>
      <c r="B178">
        <v>-0.44800000000000001</v>
      </c>
      <c r="C178" s="1">
        <v>43948</v>
      </c>
      <c r="D178">
        <v>-0.223</v>
      </c>
      <c r="E178" s="1">
        <v>43948</v>
      </c>
      <c r="F178">
        <v>-0.14699999999999999</v>
      </c>
      <c r="G178" s="1">
        <v>43948</v>
      </c>
      <c r="H178">
        <v>-0.109</v>
      </c>
      <c r="I178" s="1">
        <v>43945</v>
      </c>
      <c r="J178">
        <v>-0.45400000000000001</v>
      </c>
      <c r="K178" s="1">
        <v>43943</v>
      </c>
      <c r="L178">
        <v>0.56974999999999998</v>
      </c>
      <c r="M178" s="1">
        <v>43943</v>
      </c>
      <c r="N178">
        <v>1.0202500000000001</v>
      </c>
      <c r="O178" s="1">
        <v>43943</v>
      </c>
      <c r="P178">
        <v>0.99063000000000001</v>
      </c>
      <c r="Q178" s="1">
        <v>43943</v>
      </c>
      <c r="R178">
        <v>0.97038000000000002</v>
      </c>
      <c r="S178" s="1">
        <v>43937</v>
      </c>
      <c r="T178">
        <v>6.7000000000000004E-2</v>
      </c>
      <c r="U178" s="1">
        <v>43943</v>
      </c>
      <c r="V178">
        <v>0.22925000000000001</v>
      </c>
      <c r="W178" s="1">
        <v>43943</v>
      </c>
      <c r="X178">
        <v>0.64375000000000004</v>
      </c>
      <c r="Y178" s="1">
        <v>43943</v>
      </c>
      <c r="Z178">
        <v>0.72199999999999998</v>
      </c>
      <c r="AA178" s="1">
        <v>43943</v>
      </c>
      <c r="AB178">
        <v>0.89649999999999996</v>
      </c>
      <c r="AC178" s="1">
        <v>43943</v>
      </c>
      <c r="AD178">
        <v>5.6000000000000001E-2</v>
      </c>
    </row>
    <row r="179" spans="1:30" x14ac:dyDescent="0.25">
      <c r="A179" s="1">
        <v>43945</v>
      </c>
      <c r="B179">
        <v>-0.41799999999999998</v>
      </c>
      <c r="C179" s="1">
        <v>43945</v>
      </c>
      <c r="D179">
        <v>-0.192</v>
      </c>
      <c r="E179" s="1">
        <v>43945</v>
      </c>
      <c r="F179">
        <v>-0.13600000000000001</v>
      </c>
      <c r="G179" s="1">
        <v>43945</v>
      </c>
      <c r="H179">
        <v>-8.3000000000000004E-2</v>
      </c>
      <c r="I179" s="1">
        <v>43944</v>
      </c>
      <c r="J179">
        <v>-0.45400000000000001</v>
      </c>
      <c r="K179" s="1">
        <v>43942</v>
      </c>
      <c r="L179">
        <v>0.62463000000000002</v>
      </c>
      <c r="M179" s="1">
        <v>43942</v>
      </c>
      <c r="N179">
        <v>1.0429999999999999</v>
      </c>
      <c r="O179" s="1">
        <v>43942</v>
      </c>
      <c r="P179">
        <v>1.0242500000000001</v>
      </c>
      <c r="Q179" s="1">
        <v>43942</v>
      </c>
      <c r="R179">
        <v>0.98650000000000004</v>
      </c>
      <c r="S179" s="1">
        <v>43936</v>
      </c>
      <c r="T179">
        <v>6.6129999999999994E-2</v>
      </c>
      <c r="U179" s="1">
        <v>43942</v>
      </c>
      <c r="V179">
        <v>0.24975</v>
      </c>
      <c r="W179" s="1">
        <v>43942</v>
      </c>
      <c r="X179">
        <v>0.64588000000000001</v>
      </c>
      <c r="Y179" s="1">
        <v>43942</v>
      </c>
      <c r="Z179">
        <v>0.72024999999999995</v>
      </c>
      <c r="AA179" s="1">
        <v>43942</v>
      </c>
      <c r="AB179">
        <v>0.89812999999999998</v>
      </c>
      <c r="AC179" s="1">
        <v>43942</v>
      </c>
      <c r="AD179">
        <v>6.275E-2</v>
      </c>
    </row>
    <row r="180" spans="1:30" x14ac:dyDescent="0.25">
      <c r="A180" s="1">
        <v>43944</v>
      </c>
      <c r="B180">
        <v>-0.40200000000000002</v>
      </c>
      <c r="C180" s="1">
        <v>43944</v>
      </c>
      <c r="D180">
        <v>-0.161</v>
      </c>
      <c r="E180" s="1">
        <v>43944</v>
      </c>
      <c r="F180">
        <v>-0.114</v>
      </c>
      <c r="G180" s="1">
        <v>43944</v>
      </c>
      <c r="H180">
        <v>-6.6000000000000003E-2</v>
      </c>
      <c r="I180" s="1">
        <v>43943</v>
      </c>
      <c r="J180">
        <v>-0.45400000000000001</v>
      </c>
      <c r="K180" s="1">
        <v>43941</v>
      </c>
      <c r="L180">
        <v>0.66737999999999997</v>
      </c>
      <c r="M180" s="1">
        <v>43941</v>
      </c>
      <c r="N180">
        <v>1.0976300000000001</v>
      </c>
      <c r="O180" s="1">
        <v>43941</v>
      </c>
      <c r="P180">
        <v>1.0758799999999999</v>
      </c>
      <c r="Q180" s="1">
        <v>43941</v>
      </c>
      <c r="R180">
        <v>0.98212999999999995</v>
      </c>
      <c r="S180" s="1">
        <v>43935</v>
      </c>
      <c r="T180">
        <v>7.1629999999999999E-2</v>
      </c>
      <c r="U180" s="1">
        <v>43941</v>
      </c>
      <c r="V180">
        <v>0.26650000000000001</v>
      </c>
      <c r="W180" s="1">
        <v>43941</v>
      </c>
      <c r="X180">
        <v>0.65175000000000005</v>
      </c>
      <c r="Y180" s="1">
        <v>43941</v>
      </c>
      <c r="Z180">
        <v>0.72038000000000002</v>
      </c>
      <c r="AA180" s="1">
        <v>43941</v>
      </c>
      <c r="AB180">
        <v>0.89112999999999998</v>
      </c>
      <c r="AC180" s="1">
        <v>43941</v>
      </c>
      <c r="AD180">
        <v>5.8880000000000002E-2</v>
      </c>
    </row>
    <row r="181" spans="1:30" x14ac:dyDescent="0.25">
      <c r="A181" s="1">
        <v>43943</v>
      </c>
      <c r="B181">
        <v>-0.41799999999999998</v>
      </c>
      <c r="C181" s="1">
        <v>43943</v>
      </c>
      <c r="D181">
        <v>-0.19</v>
      </c>
      <c r="E181" s="1">
        <v>43943</v>
      </c>
      <c r="F181">
        <v>-0.124</v>
      </c>
      <c r="G181" s="1">
        <v>43943</v>
      </c>
      <c r="H181">
        <v>-5.2999999999999999E-2</v>
      </c>
      <c r="I181" s="1">
        <v>43942</v>
      </c>
      <c r="J181">
        <v>-0.45600000000000002</v>
      </c>
      <c r="K181" s="1">
        <v>43938</v>
      </c>
      <c r="L181">
        <v>0.67274999999999996</v>
      </c>
      <c r="M181" s="1">
        <v>43938</v>
      </c>
      <c r="N181">
        <v>1.109</v>
      </c>
      <c r="O181" s="1">
        <v>43938</v>
      </c>
      <c r="P181">
        <v>1.1025</v>
      </c>
      <c r="Q181" s="1">
        <v>43938</v>
      </c>
      <c r="R181">
        <v>0.98187999999999998</v>
      </c>
      <c r="S181" s="1">
        <v>43930</v>
      </c>
      <c r="T181">
        <v>6.7750000000000005E-2</v>
      </c>
      <c r="U181" s="1">
        <v>43938</v>
      </c>
      <c r="V181">
        <v>0.2535</v>
      </c>
      <c r="W181" s="1">
        <v>43938</v>
      </c>
      <c r="X181">
        <v>0.65974999999999995</v>
      </c>
      <c r="Y181" s="1">
        <v>43938</v>
      </c>
      <c r="Z181">
        <v>0.72399999999999998</v>
      </c>
      <c r="AA181" s="1">
        <v>43938</v>
      </c>
      <c r="AB181">
        <v>0.89100000000000001</v>
      </c>
      <c r="AC181" s="1">
        <v>43938</v>
      </c>
      <c r="AD181">
        <v>5.7630000000000001E-2</v>
      </c>
    </row>
    <row r="182" spans="1:30" x14ac:dyDescent="0.25">
      <c r="A182" s="1">
        <v>43942</v>
      </c>
      <c r="B182">
        <v>-0.42499999999999999</v>
      </c>
      <c r="C182" s="1">
        <v>43942</v>
      </c>
      <c r="D182">
        <v>-0.23300000000000001</v>
      </c>
      <c r="E182" s="1">
        <v>43942</v>
      </c>
      <c r="F182">
        <v>-0.17799999999999999</v>
      </c>
      <c r="G182" s="1">
        <v>43942</v>
      </c>
      <c r="H182">
        <v>-7.8E-2</v>
      </c>
      <c r="I182" s="1">
        <v>43941</v>
      </c>
      <c r="J182">
        <v>-0.45600000000000002</v>
      </c>
      <c r="K182" s="1">
        <v>43937</v>
      </c>
      <c r="L182">
        <v>0.71825000000000006</v>
      </c>
      <c r="M182" s="1">
        <v>43937</v>
      </c>
      <c r="N182">
        <v>1.1352500000000001</v>
      </c>
      <c r="O182" s="1">
        <v>43937</v>
      </c>
      <c r="P182">
        <v>1.125</v>
      </c>
      <c r="Q182" s="1">
        <v>43937</v>
      </c>
      <c r="R182">
        <v>0.98124999999999996</v>
      </c>
      <c r="S182" s="1">
        <v>43929</v>
      </c>
      <c r="T182">
        <v>7.1879999999999999E-2</v>
      </c>
      <c r="U182" s="1">
        <v>43937</v>
      </c>
      <c r="V182">
        <v>0.25524999999999998</v>
      </c>
      <c r="W182" s="1">
        <v>43937</v>
      </c>
      <c r="X182">
        <v>0.67149999999999999</v>
      </c>
      <c r="Y182" s="1">
        <v>43937</v>
      </c>
      <c r="Z182">
        <v>0.73512999999999995</v>
      </c>
      <c r="AA182" s="1">
        <v>43937</v>
      </c>
      <c r="AB182">
        <v>0.85487999999999997</v>
      </c>
      <c r="AC182" s="1">
        <v>43937</v>
      </c>
      <c r="AD182">
        <v>5.5500000000000001E-2</v>
      </c>
    </row>
    <row r="183" spans="1:30" x14ac:dyDescent="0.25">
      <c r="A183" s="1">
        <v>43941</v>
      </c>
      <c r="B183">
        <v>-0.433</v>
      </c>
      <c r="C183" s="1">
        <v>43941</v>
      </c>
      <c r="D183">
        <v>-0.246</v>
      </c>
      <c r="E183" s="1">
        <v>43941</v>
      </c>
      <c r="F183">
        <v>-0.185</v>
      </c>
      <c r="G183" s="1">
        <v>43941</v>
      </c>
      <c r="H183">
        <v>-9.0999999999999998E-2</v>
      </c>
      <c r="I183" s="1">
        <v>43938</v>
      </c>
      <c r="J183">
        <v>-0.45300000000000001</v>
      </c>
      <c r="K183" s="1">
        <v>43936</v>
      </c>
      <c r="L183">
        <v>0.75075000000000003</v>
      </c>
      <c r="M183" s="1">
        <v>43936</v>
      </c>
      <c r="N183">
        <v>1.1348800000000001</v>
      </c>
      <c r="O183" s="1">
        <v>43936</v>
      </c>
      <c r="P183">
        <v>1.1501300000000001</v>
      </c>
      <c r="Q183" s="1">
        <v>43936</v>
      </c>
      <c r="R183">
        <v>1.01413</v>
      </c>
      <c r="S183" s="1">
        <v>43928</v>
      </c>
      <c r="T183">
        <v>7.6999999999999999E-2</v>
      </c>
      <c r="U183" s="1">
        <v>43936</v>
      </c>
      <c r="V183">
        <v>0.25624999999999998</v>
      </c>
      <c r="W183" s="1">
        <v>43936</v>
      </c>
      <c r="X183">
        <v>0.66774999999999995</v>
      </c>
      <c r="Y183" s="1">
        <v>43936</v>
      </c>
      <c r="Z183">
        <v>0.74538000000000004</v>
      </c>
      <c r="AA183" s="1">
        <v>43936</v>
      </c>
      <c r="AB183">
        <v>0.85438000000000003</v>
      </c>
      <c r="AC183" s="1">
        <v>43936</v>
      </c>
      <c r="AD183">
        <v>5.9499999999999997E-2</v>
      </c>
    </row>
    <row r="184" spans="1:30" x14ac:dyDescent="0.25">
      <c r="A184" s="1">
        <v>43938</v>
      </c>
      <c r="B184">
        <v>-0.434</v>
      </c>
      <c r="C184" s="1">
        <v>43938</v>
      </c>
      <c r="D184">
        <v>-0.24299999999999999</v>
      </c>
      <c r="E184" s="1">
        <v>43938</v>
      </c>
      <c r="F184">
        <v>-0.19500000000000001</v>
      </c>
      <c r="G184" s="1">
        <v>43938</v>
      </c>
      <c r="H184">
        <v>-0.105</v>
      </c>
      <c r="I184" s="1">
        <v>43937</v>
      </c>
      <c r="J184">
        <v>-0.44900000000000001</v>
      </c>
      <c r="K184" s="1">
        <v>43935</v>
      </c>
      <c r="L184">
        <v>0.79413</v>
      </c>
      <c r="M184" s="1">
        <v>43935</v>
      </c>
      <c r="N184">
        <v>1.1761299999999999</v>
      </c>
      <c r="O184" s="1">
        <v>43935</v>
      </c>
      <c r="P184">
        <v>1.1587499999999999</v>
      </c>
      <c r="Q184" s="1">
        <v>43935</v>
      </c>
      <c r="R184">
        <v>1.0258799999999999</v>
      </c>
      <c r="S184" s="1">
        <v>43927</v>
      </c>
      <c r="T184">
        <v>7.4499999999999997E-2</v>
      </c>
      <c r="U184" s="1">
        <v>43935</v>
      </c>
      <c r="V184">
        <v>0.24374999999999999</v>
      </c>
      <c r="W184" s="1">
        <v>43935</v>
      </c>
      <c r="X184">
        <v>0.66574999999999995</v>
      </c>
      <c r="Y184" s="1">
        <v>43935</v>
      </c>
      <c r="Z184">
        <v>0.74950000000000006</v>
      </c>
      <c r="AA184" s="1">
        <v>43935</v>
      </c>
      <c r="AB184">
        <v>0.86175000000000002</v>
      </c>
      <c r="AC184" s="1">
        <v>43935</v>
      </c>
      <c r="AD184">
        <v>6.2630000000000005E-2</v>
      </c>
    </row>
    <row r="185" spans="1:30" x14ac:dyDescent="0.25">
      <c r="A185" s="1">
        <v>43937</v>
      </c>
      <c r="B185">
        <v>-0.438</v>
      </c>
      <c r="C185" s="1">
        <v>43937</v>
      </c>
      <c r="D185">
        <v>-0.224</v>
      </c>
      <c r="E185" s="1">
        <v>43937</v>
      </c>
      <c r="F185">
        <v>-0.187</v>
      </c>
      <c r="G185" s="1">
        <v>43937</v>
      </c>
      <c r="H185">
        <v>-9.8000000000000004E-2</v>
      </c>
      <c r="I185" s="1">
        <v>43936</v>
      </c>
      <c r="J185">
        <v>-0.45</v>
      </c>
      <c r="K185" s="1">
        <v>43930</v>
      </c>
      <c r="L185">
        <v>0.81399999999999995</v>
      </c>
      <c r="M185" s="1">
        <v>43930</v>
      </c>
      <c r="N185">
        <v>1.21888</v>
      </c>
      <c r="O185" s="1">
        <v>43930</v>
      </c>
      <c r="P185">
        <v>1.2258800000000001</v>
      </c>
      <c r="Q185" s="1">
        <v>43930</v>
      </c>
      <c r="R185">
        <v>1.05088</v>
      </c>
      <c r="S185" s="1">
        <v>43924</v>
      </c>
      <c r="T185">
        <v>7.6630000000000004E-2</v>
      </c>
      <c r="U185" s="1">
        <v>43930</v>
      </c>
      <c r="V185">
        <v>0.24213000000000001</v>
      </c>
      <c r="W185" s="1">
        <v>43930</v>
      </c>
      <c r="X185">
        <v>0.67974999999999997</v>
      </c>
      <c r="Y185" s="1">
        <v>43930</v>
      </c>
      <c r="Z185">
        <v>0.73075000000000001</v>
      </c>
      <c r="AA185" s="1">
        <v>43930</v>
      </c>
      <c r="AB185">
        <v>0.83662999999999998</v>
      </c>
      <c r="AC185" s="1">
        <v>43930</v>
      </c>
      <c r="AD185">
        <v>5.5879999999999999E-2</v>
      </c>
    </row>
    <row r="186" spans="1:30" x14ac:dyDescent="0.25">
      <c r="A186" s="1">
        <v>43936</v>
      </c>
      <c r="B186">
        <v>-0.42199999999999999</v>
      </c>
      <c r="C186" s="1">
        <v>43936</v>
      </c>
      <c r="D186">
        <v>-0.25</v>
      </c>
      <c r="E186" s="1">
        <v>43936</v>
      </c>
      <c r="F186">
        <v>-0.19600000000000001</v>
      </c>
      <c r="G186" s="1">
        <v>43936</v>
      </c>
      <c r="H186">
        <v>-0.11</v>
      </c>
      <c r="I186" s="1">
        <v>43935</v>
      </c>
      <c r="J186">
        <v>-0.44900000000000001</v>
      </c>
      <c r="K186" s="1">
        <v>43929</v>
      </c>
      <c r="L186">
        <v>0.82887999999999995</v>
      </c>
      <c r="M186" s="1">
        <v>43929</v>
      </c>
      <c r="N186">
        <v>1.31138</v>
      </c>
      <c r="O186" s="1">
        <v>43929</v>
      </c>
      <c r="P186">
        <v>1.2282500000000001</v>
      </c>
      <c r="Q186" s="1">
        <v>43929</v>
      </c>
      <c r="R186">
        <v>1.0531299999999999</v>
      </c>
      <c r="S186" s="1">
        <v>43923</v>
      </c>
      <c r="T186">
        <v>8.5879999999999998E-2</v>
      </c>
      <c r="U186" s="1">
        <v>43929</v>
      </c>
      <c r="V186">
        <v>0.22162999999999999</v>
      </c>
      <c r="W186" s="1">
        <v>43929</v>
      </c>
      <c r="X186">
        <v>0.68162999999999996</v>
      </c>
      <c r="Y186" s="1">
        <v>43929</v>
      </c>
      <c r="Z186">
        <v>0.73312999999999995</v>
      </c>
      <c r="AA186" s="1">
        <v>43929</v>
      </c>
      <c r="AB186">
        <v>0.84299999999999997</v>
      </c>
      <c r="AC186" s="1">
        <v>43929</v>
      </c>
      <c r="AD186">
        <v>5.688E-2</v>
      </c>
    </row>
    <row r="187" spans="1:30" x14ac:dyDescent="0.25">
      <c r="A187" s="1">
        <v>43935</v>
      </c>
      <c r="B187">
        <v>-0.40400000000000003</v>
      </c>
      <c r="C187" s="1">
        <v>43935</v>
      </c>
      <c r="D187">
        <v>-0.248</v>
      </c>
      <c r="E187" s="1">
        <v>43935</v>
      </c>
      <c r="F187">
        <v>-0.19500000000000001</v>
      </c>
      <c r="G187" s="1">
        <v>43935</v>
      </c>
      <c r="H187">
        <v>-0.105</v>
      </c>
      <c r="I187" s="1">
        <v>43930</v>
      </c>
      <c r="J187">
        <v>-0.45100000000000001</v>
      </c>
      <c r="K187" s="1">
        <v>43928</v>
      </c>
      <c r="L187">
        <v>0.86350000000000005</v>
      </c>
      <c r="M187" s="1">
        <v>43928</v>
      </c>
      <c r="N187">
        <v>1.3198799999999999</v>
      </c>
      <c r="O187" s="1">
        <v>43928</v>
      </c>
      <c r="P187">
        <v>1.2244999999999999</v>
      </c>
      <c r="Q187" s="1">
        <v>43928</v>
      </c>
      <c r="R187">
        <v>1.0447500000000001</v>
      </c>
      <c r="S187" s="1">
        <v>43922</v>
      </c>
      <c r="T187">
        <v>0.10875</v>
      </c>
      <c r="U187" s="1">
        <v>43928</v>
      </c>
      <c r="V187">
        <v>0.22738</v>
      </c>
      <c r="W187" s="1">
        <v>43928</v>
      </c>
      <c r="X187">
        <v>0.66500000000000004</v>
      </c>
      <c r="Y187" s="1">
        <v>43928</v>
      </c>
      <c r="Z187">
        <v>0.72724999999999995</v>
      </c>
      <c r="AA187" s="1">
        <v>43928</v>
      </c>
      <c r="AB187">
        <v>0.83262999999999998</v>
      </c>
      <c r="AC187" s="1">
        <v>43928</v>
      </c>
      <c r="AD187">
        <v>5.9880000000000003E-2</v>
      </c>
    </row>
    <row r="188" spans="1:30" x14ac:dyDescent="0.25">
      <c r="A188" s="1">
        <v>43930</v>
      </c>
      <c r="B188">
        <v>-0.38700000000000001</v>
      </c>
      <c r="C188" s="1">
        <v>43930</v>
      </c>
      <c r="D188">
        <v>-0.22</v>
      </c>
      <c r="E188" s="1">
        <v>43930</v>
      </c>
      <c r="F188">
        <v>-0.17899999999999999</v>
      </c>
      <c r="G188" s="1">
        <v>43930</v>
      </c>
      <c r="H188">
        <v>-8.6999999999999994E-2</v>
      </c>
      <c r="I188" s="1">
        <v>43929</v>
      </c>
      <c r="J188">
        <v>-0.45</v>
      </c>
      <c r="K188" s="1">
        <v>43927</v>
      </c>
      <c r="L188">
        <v>0.92125000000000001</v>
      </c>
      <c r="M188" s="1">
        <v>43927</v>
      </c>
      <c r="N188">
        <v>1.3523799999999999</v>
      </c>
      <c r="O188" s="1">
        <v>43927</v>
      </c>
      <c r="P188">
        <v>1.2382500000000001</v>
      </c>
      <c r="Q188" s="1">
        <v>43927</v>
      </c>
      <c r="R188">
        <v>1.0426299999999999</v>
      </c>
      <c r="S188" s="1">
        <v>43921</v>
      </c>
      <c r="T188">
        <v>0.11899999999999999</v>
      </c>
      <c r="U188" s="1">
        <v>43927</v>
      </c>
      <c r="V188">
        <v>0.22713</v>
      </c>
      <c r="W188" s="1">
        <v>43927</v>
      </c>
      <c r="X188">
        <v>0.65275000000000005</v>
      </c>
      <c r="Y188" s="1">
        <v>43927</v>
      </c>
      <c r="Z188">
        <v>0.72062999999999999</v>
      </c>
      <c r="AA188" s="1">
        <v>43927</v>
      </c>
      <c r="AB188">
        <v>0.82599999999999996</v>
      </c>
      <c r="AC188" s="1">
        <v>43927</v>
      </c>
      <c r="AD188">
        <v>5.9499999999999997E-2</v>
      </c>
    </row>
    <row r="189" spans="1:30" x14ac:dyDescent="0.25">
      <c r="A189" s="1">
        <v>43929</v>
      </c>
      <c r="B189">
        <v>-0.379</v>
      </c>
      <c r="C189" s="1">
        <v>43929</v>
      </c>
      <c r="D189">
        <v>-0.254</v>
      </c>
      <c r="E189" s="1">
        <v>43929</v>
      </c>
      <c r="F189">
        <v>-0.19600000000000001</v>
      </c>
      <c r="G189" s="1">
        <v>43929</v>
      </c>
      <c r="H189">
        <v>-0.09</v>
      </c>
      <c r="I189" s="1">
        <v>43928</v>
      </c>
      <c r="J189">
        <v>-0.44800000000000001</v>
      </c>
      <c r="K189" s="1">
        <v>43924</v>
      </c>
      <c r="L189">
        <v>0.98512999999999995</v>
      </c>
      <c r="M189" s="1">
        <v>43924</v>
      </c>
      <c r="N189">
        <v>1.3873800000000001</v>
      </c>
      <c r="O189" s="1">
        <v>43924</v>
      </c>
      <c r="P189">
        <v>1.20888</v>
      </c>
      <c r="Q189" s="1">
        <v>43924</v>
      </c>
      <c r="R189">
        <v>1.0498799999999999</v>
      </c>
      <c r="S189" s="1">
        <v>43920</v>
      </c>
      <c r="T189">
        <v>0.12088</v>
      </c>
      <c r="U189" s="1">
        <v>43924</v>
      </c>
      <c r="V189">
        <v>0.23150000000000001</v>
      </c>
      <c r="W189" s="1">
        <v>43924</v>
      </c>
      <c r="X189">
        <v>0.64100000000000001</v>
      </c>
      <c r="Y189" s="1">
        <v>43924</v>
      </c>
      <c r="Z189">
        <v>0.71350000000000002</v>
      </c>
      <c r="AA189" s="1">
        <v>43924</v>
      </c>
      <c r="AB189">
        <v>0.82374999999999998</v>
      </c>
      <c r="AC189" s="1">
        <v>43924</v>
      </c>
      <c r="AD189">
        <v>6.0999999999999999E-2</v>
      </c>
    </row>
    <row r="190" spans="1:30" x14ac:dyDescent="0.25">
      <c r="A190" s="1">
        <v>43928</v>
      </c>
      <c r="B190">
        <v>-0.40600000000000003</v>
      </c>
      <c r="C190" s="1">
        <v>43928</v>
      </c>
      <c r="D190">
        <v>-0.29299999999999998</v>
      </c>
      <c r="E190" s="1">
        <v>43928</v>
      </c>
      <c r="F190">
        <v>-0.23200000000000001</v>
      </c>
      <c r="G190" s="1">
        <v>43928</v>
      </c>
      <c r="H190">
        <v>-0.122</v>
      </c>
      <c r="I190" s="1">
        <v>43927</v>
      </c>
      <c r="J190">
        <v>-0.44800000000000001</v>
      </c>
      <c r="K190" s="1">
        <v>43923</v>
      </c>
      <c r="L190">
        <v>0.98163</v>
      </c>
      <c r="M190" s="1">
        <v>43923</v>
      </c>
      <c r="N190">
        <v>1.373</v>
      </c>
      <c r="O190" s="1">
        <v>43923</v>
      </c>
      <c r="P190">
        <v>1.20488</v>
      </c>
      <c r="Q190" s="1">
        <v>43923</v>
      </c>
      <c r="R190">
        <v>1.06013</v>
      </c>
      <c r="S190" s="1">
        <v>43917</v>
      </c>
      <c r="T190">
        <v>0.13625000000000001</v>
      </c>
      <c r="U190" s="1">
        <v>43923</v>
      </c>
      <c r="V190">
        <v>0.23</v>
      </c>
      <c r="W190" s="1">
        <v>43923</v>
      </c>
      <c r="X190">
        <v>0.63812999999999998</v>
      </c>
      <c r="Y190" s="1">
        <v>43923</v>
      </c>
      <c r="Z190">
        <v>0.69425000000000003</v>
      </c>
      <c r="AA190" s="1">
        <v>43923</v>
      </c>
      <c r="AB190">
        <v>0.82099999999999995</v>
      </c>
      <c r="AC190" s="1">
        <v>43923</v>
      </c>
      <c r="AD190">
        <v>6.0879999999999997E-2</v>
      </c>
    </row>
    <row r="191" spans="1:30" x14ac:dyDescent="0.25">
      <c r="A191" s="1">
        <v>43927</v>
      </c>
      <c r="B191">
        <v>-0.43099999999999999</v>
      </c>
      <c r="C191" s="1">
        <v>43927</v>
      </c>
      <c r="D191">
        <v>-0.318</v>
      </c>
      <c r="E191" s="1">
        <v>43927</v>
      </c>
      <c r="F191">
        <v>-0.253</v>
      </c>
      <c r="G191" s="1">
        <v>43927</v>
      </c>
      <c r="H191">
        <v>-0.13400000000000001</v>
      </c>
      <c r="I191" s="1">
        <v>43924</v>
      </c>
      <c r="J191">
        <v>-0.45400000000000001</v>
      </c>
      <c r="K191" s="1">
        <v>43922</v>
      </c>
      <c r="L191">
        <v>1.0162500000000001</v>
      </c>
      <c r="M191" s="1">
        <v>43922</v>
      </c>
      <c r="N191">
        <v>1.4365000000000001</v>
      </c>
      <c r="O191" s="1">
        <v>43922</v>
      </c>
      <c r="P191">
        <v>1.1952499999999999</v>
      </c>
      <c r="Q191" s="1">
        <v>43922</v>
      </c>
      <c r="R191">
        <v>1.00238</v>
      </c>
      <c r="S191" s="1">
        <v>43916</v>
      </c>
      <c r="T191">
        <v>0.14988000000000001</v>
      </c>
      <c r="U191" s="1">
        <v>43922</v>
      </c>
      <c r="V191">
        <v>0.23449999999999999</v>
      </c>
      <c r="W191" s="1">
        <v>43922</v>
      </c>
      <c r="X191">
        <v>0.57450000000000001</v>
      </c>
      <c r="Y191" s="1">
        <v>43922</v>
      </c>
      <c r="Z191">
        <v>0.71987999999999996</v>
      </c>
      <c r="AA191" s="1">
        <v>43922</v>
      </c>
      <c r="AB191">
        <v>0.83362999999999998</v>
      </c>
      <c r="AC191" s="1">
        <v>43922</v>
      </c>
      <c r="AD191">
        <v>6.3380000000000006E-2</v>
      </c>
    </row>
    <row r="192" spans="1:30" x14ac:dyDescent="0.25">
      <c r="A192" s="1">
        <v>43924</v>
      </c>
      <c r="B192">
        <v>-0.438</v>
      </c>
      <c r="C192" s="1">
        <v>43924</v>
      </c>
      <c r="D192">
        <v>-0.34100000000000003</v>
      </c>
      <c r="E192" s="1">
        <v>43924</v>
      </c>
      <c r="F192">
        <v>-0.27700000000000002</v>
      </c>
      <c r="G192" s="1">
        <v>43924</v>
      </c>
      <c r="H192">
        <v>-0.14899999999999999</v>
      </c>
      <c r="I192" s="1">
        <v>43923</v>
      </c>
      <c r="J192">
        <v>-0.44900000000000001</v>
      </c>
      <c r="K192" s="1">
        <v>43921</v>
      </c>
      <c r="L192">
        <v>0.99287999999999998</v>
      </c>
      <c r="M192" s="1">
        <v>43921</v>
      </c>
      <c r="N192">
        <v>1.4504999999999999</v>
      </c>
      <c r="O192" s="1">
        <v>43921</v>
      </c>
      <c r="P192">
        <v>1.1752499999999999</v>
      </c>
      <c r="Q192" s="1">
        <v>43921</v>
      </c>
      <c r="R192">
        <v>0.99750000000000005</v>
      </c>
      <c r="S192" s="1">
        <v>43915</v>
      </c>
      <c r="T192">
        <v>0.20125000000000001</v>
      </c>
      <c r="U192" s="1">
        <v>43921</v>
      </c>
      <c r="V192">
        <v>0.24462999999999999</v>
      </c>
      <c r="W192" s="1">
        <v>43921</v>
      </c>
      <c r="X192">
        <v>0.59550000000000003</v>
      </c>
      <c r="Y192" s="1">
        <v>43921</v>
      </c>
      <c r="Z192">
        <v>0.72513000000000005</v>
      </c>
      <c r="AA192" s="1">
        <v>43921</v>
      </c>
      <c r="AB192">
        <v>0.86412999999999995</v>
      </c>
      <c r="AC192" s="1">
        <v>43921</v>
      </c>
      <c r="AD192">
        <v>5.5879999999999999E-2</v>
      </c>
    </row>
    <row r="193" spans="1:30" x14ac:dyDescent="0.25">
      <c r="A193" s="1">
        <v>43923</v>
      </c>
      <c r="B193">
        <v>-0.45400000000000001</v>
      </c>
      <c r="C193" s="1">
        <v>43923</v>
      </c>
      <c r="D193">
        <v>-0.33600000000000002</v>
      </c>
      <c r="E193" s="1">
        <v>43923</v>
      </c>
      <c r="F193">
        <v>-0.26800000000000002</v>
      </c>
      <c r="G193" s="1">
        <v>43923</v>
      </c>
      <c r="H193">
        <v>-0.153</v>
      </c>
      <c r="I193" s="1">
        <v>43922</v>
      </c>
      <c r="J193">
        <v>-0.442</v>
      </c>
      <c r="K193" s="1">
        <v>43920</v>
      </c>
      <c r="L193">
        <v>0.98450000000000004</v>
      </c>
      <c r="M193" s="1">
        <v>43920</v>
      </c>
      <c r="N193">
        <v>1.4333800000000001</v>
      </c>
      <c r="O193" s="1">
        <v>43920</v>
      </c>
      <c r="P193">
        <v>1.09175</v>
      </c>
      <c r="Q193" s="1">
        <v>43920</v>
      </c>
      <c r="R193">
        <v>1.014</v>
      </c>
      <c r="S193" s="1">
        <v>43914</v>
      </c>
      <c r="T193">
        <v>0.17813000000000001</v>
      </c>
      <c r="U193" s="1">
        <v>43920</v>
      </c>
      <c r="V193">
        <v>0.25237999999999999</v>
      </c>
      <c r="W193" s="1">
        <v>43920</v>
      </c>
      <c r="X193">
        <v>0.57025000000000003</v>
      </c>
      <c r="Y193" s="1">
        <v>43920</v>
      </c>
      <c r="Z193">
        <v>0.72863</v>
      </c>
      <c r="AA193" s="1">
        <v>43920</v>
      </c>
      <c r="AB193">
        <v>0.86150000000000004</v>
      </c>
      <c r="AC193" s="1">
        <v>43920</v>
      </c>
      <c r="AD193">
        <v>5.8749999999999997E-2</v>
      </c>
    </row>
    <row r="194" spans="1:30" x14ac:dyDescent="0.25">
      <c r="A194" s="1">
        <v>43922</v>
      </c>
      <c r="B194">
        <v>-0.46800000000000003</v>
      </c>
      <c r="C194" s="1">
        <v>43922</v>
      </c>
      <c r="D194">
        <v>-0.34300000000000003</v>
      </c>
      <c r="E194" s="1">
        <v>43922</v>
      </c>
      <c r="F194">
        <v>-0.27600000000000002</v>
      </c>
      <c r="G194" s="1">
        <v>43922</v>
      </c>
      <c r="H194">
        <v>-0.16800000000000001</v>
      </c>
      <c r="I194" s="1">
        <v>43921</v>
      </c>
      <c r="J194">
        <v>-0.437</v>
      </c>
      <c r="K194" s="1">
        <v>43917</v>
      </c>
      <c r="L194">
        <v>0.98938000000000004</v>
      </c>
      <c r="M194" s="1">
        <v>43917</v>
      </c>
      <c r="N194">
        <v>1.4501299999999999</v>
      </c>
      <c r="O194" s="1">
        <v>43917</v>
      </c>
      <c r="P194">
        <v>1.0720000000000001</v>
      </c>
      <c r="Q194" s="1">
        <v>43917</v>
      </c>
      <c r="R194">
        <v>0.96850000000000003</v>
      </c>
      <c r="S194" s="1">
        <v>43913</v>
      </c>
      <c r="T194">
        <v>0.20649999999999999</v>
      </c>
      <c r="U194" s="1">
        <v>43917</v>
      </c>
      <c r="V194">
        <v>0.25413000000000002</v>
      </c>
      <c r="W194" s="1">
        <v>43917</v>
      </c>
      <c r="X194">
        <v>0.55625000000000002</v>
      </c>
      <c r="Y194" s="1">
        <v>43917</v>
      </c>
      <c r="Z194">
        <v>0.70125000000000004</v>
      </c>
      <c r="AA194" s="1">
        <v>43917</v>
      </c>
      <c r="AB194">
        <v>0.84138000000000002</v>
      </c>
      <c r="AC194" s="1">
        <v>43917</v>
      </c>
      <c r="AD194">
        <v>6.0499999999999998E-2</v>
      </c>
    </row>
    <row r="195" spans="1:30" x14ac:dyDescent="0.25">
      <c r="A195" s="1">
        <v>43921</v>
      </c>
      <c r="B195">
        <v>-0.42299999999999999</v>
      </c>
      <c r="C195" s="1">
        <v>43921</v>
      </c>
      <c r="D195">
        <v>-0.36299999999999999</v>
      </c>
      <c r="E195" s="1">
        <v>43921</v>
      </c>
      <c r="F195">
        <v>-0.28699999999999998</v>
      </c>
      <c r="G195" s="1">
        <v>43921</v>
      </c>
      <c r="H195">
        <v>-0.17100000000000001</v>
      </c>
      <c r="I195" s="1">
        <v>43920</v>
      </c>
      <c r="J195">
        <v>-0.443</v>
      </c>
      <c r="K195" s="1">
        <v>43916</v>
      </c>
      <c r="L195">
        <v>0.94088000000000005</v>
      </c>
      <c r="M195" s="1">
        <v>43916</v>
      </c>
      <c r="N195">
        <v>1.37463</v>
      </c>
      <c r="O195" s="1">
        <v>43916</v>
      </c>
      <c r="P195">
        <v>1.0576300000000001</v>
      </c>
      <c r="Q195" s="1">
        <v>43916</v>
      </c>
      <c r="R195">
        <v>0.97275</v>
      </c>
      <c r="S195" s="1">
        <v>43910</v>
      </c>
      <c r="T195">
        <v>0.21188000000000001</v>
      </c>
      <c r="U195" s="1">
        <v>43916</v>
      </c>
      <c r="V195">
        <v>0.24837999999999999</v>
      </c>
      <c r="W195" s="1">
        <v>43916</v>
      </c>
      <c r="X195">
        <v>0.55274999999999996</v>
      </c>
      <c r="Y195" s="1">
        <v>43916</v>
      </c>
      <c r="Z195">
        <v>0.6875</v>
      </c>
      <c r="AA195" s="1">
        <v>43916</v>
      </c>
      <c r="AB195">
        <v>0.83499999999999996</v>
      </c>
      <c r="AC195" s="1">
        <v>43916</v>
      </c>
      <c r="AD195">
        <v>5.8999999999999997E-2</v>
      </c>
    </row>
    <row r="196" spans="1:30" x14ac:dyDescent="0.25">
      <c r="A196" s="1">
        <v>43920</v>
      </c>
      <c r="B196">
        <v>-0.436</v>
      </c>
      <c r="C196" s="1">
        <v>43920</v>
      </c>
      <c r="D196">
        <v>-0.35299999999999998</v>
      </c>
      <c r="E196" s="1">
        <v>43920</v>
      </c>
      <c r="F196">
        <v>-0.28000000000000003</v>
      </c>
      <c r="G196" s="1">
        <v>43920</v>
      </c>
      <c r="H196">
        <v>-0.16300000000000001</v>
      </c>
      <c r="I196" s="1">
        <v>43917</v>
      </c>
      <c r="J196">
        <v>-0.44500000000000001</v>
      </c>
      <c r="K196" s="1">
        <v>43915</v>
      </c>
      <c r="L196">
        <v>0.95913000000000004</v>
      </c>
      <c r="M196" s="1">
        <v>43915</v>
      </c>
      <c r="N196">
        <v>1.2669999999999999</v>
      </c>
      <c r="O196" s="1">
        <v>43915</v>
      </c>
      <c r="P196">
        <v>1.0676300000000001</v>
      </c>
      <c r="Q196" s="1">
        <v>43915</v>
      </c>
      <c r="R196">
        <v>0.98750000000000004</v>
      </c>
      <c r="S196" s="1">
        <v>43909</v>
      </c>
      <c r="T196">
        <v>0.29825000000000002</v>
      </c>
      <c r="U196" s="1">
        <v>43915</v>
      </c>
      <c r="V196">
        <v>0.2475</v>
      </c>
      <c r="W196" s="1">
        <v>43915</v>
      </c>
      <c r="X196">
        <v>0.55288000000000004</v>
      </c>
      <c r="Y196" s="1">
        <v>43915</v>
      </c>
      <c r="Z196">
        <v>0.69</v>
      </c>
      <c r="AA196" s="1">
        <v>43915</v>
      </c>
      <c r="AB196">
        <v>0.81013000000000002</v>
      </c>
      <c r="AC196" s="1">
        <v>43915</v>
      </c>
      <c r="AD196">
        <v>6.3E-2</v>
      </c>
    </row>
    <row r="197" spans="1:30" x14ac:dyDescent="0.25">
      <c r="A197" s="1">
        <v>43917</v>
      </c>
      <c r="B197">
        <v>-0.438</v>
      </c>
      <c r="C197" s="1">
        <v>43917</v>
      </c>
      <c r="D197">
        <v>-0.35299999999999998</v>
      </c>
      <c r="E197" s="1">
        <v>43917</v>
      </c>
      <c r="F197">
        <v>-0.28100000000000003</v>
      </c>
      <c r="G197" s="1">
        <v>43917</v>
      </c>
      <c r="H197">
        <v>-0.153</v>
      </c>
      <c r="I197" s="1">
        <v>43916</v>
      </c>
      <c r="J197">
        <v>-0.44400000000000001</v>
      </c>
      <c r="K197" s="1">
        <v>43914</v>
      </c>
      <c r="L197">
        <v>0.92488000000000004</v>
      </c>
      <c r="M197" s="1">
        <v>43914</v>
      </c>
      <c r="N197">
        <v>1.23238</v>
      </c>
      <c r="O197" s="1">
        <v>43914</v>
      </c>
      <c r="P197">
        <v>0.98212999999999995</v>
      </c>
      <c r="Q197" s="1">
        <v>43914</v>
      </c>
      <c r="R197">
        <v>0.95674999999999999</v>
      </c>
      <c r="S197" s="1">
        <v>43908</v>
      </c>
      <c r="T197">
        <v>0.37988</v>
      </c>
      <c r="U197" s="1">
        <v>43914</v>
      </c>
      <c r="V197">
        <v>0.23824999999999999</v>
      </c>
      <c r="W197" s="1">
        <v>43914</v>
      </c>
      <c r="X197">
        <v>0.54188000000000003</v>
      </c>
      <c r="Y197" s="1">
        <v>43914</v>
      </c>
      <c r="Z197">
        <v>0.67713000000000001</v>
      </c>
      <c r="AA197" s="1">
        <v>43914</v>
      </c>
      <c r="AB197">
        <v>0.79462999999999995</v>
      </c>
      <c r="AC197" s="1">
        <v>43914</v>
      </c>
      <c r="AD197">
        <v>6.5879999999999994E-2</v>
      </c>
    </row>
    <row r="198" spans="1:30" x14ac:dyDescent="0.25">
      <c r="A198" s="1">
        <v>43916</v>
      </c>
      <c r="B198">
        <v>-0.443</v>
      </c>
      <c r="C198" s="1">
        <v>43916</v>
      </c>
      <c r="D198">
        <v>-0.34899999999999998</v>
      </c>
      <c r="E198" s="1">
        <v>43916</v>
      </c>
      <c r="F198">
        <v>-0.27400000000000002</v>
      </c>
      <c r="G198" s="1">
        <v>43916</v>
      </c>
      <c r="H198">
        <v>-0.14799999999999999</v>
      </c>
      <c r="I198" s="1">
        <v>43915</v>
      </c>
      <c r="J198">
        <v>-0.442</v>
      </c>
      <c r="K198" s="1">
        <v>43913</v>
      </c>
      <c r="L198">
        <v>0.94662999999999997</v>
      </c>
      <c r="M198" s="1">
        <v>43913</v>
      </c>
      <c r="N198">
        <v>1.21563</v>
      </c>
      <c r="O198" s="1">
        <v>43913</v>
      </c>
      <c r="P198">
        <v>0.97324999999999995</v>
      </c>
      <c r="Q198" s="1">
        <v>43913</v>
      </c>
      <c r="R198">
        <v>0.93737999999999999</v>
      </c>
      <c r="S198" s="1">
        <v>43907</v>
      </c>
      <c r="T198">
        <v>0.25813000000000003</v>
      </c>
      <c r="U198" s="1">
        <v>43913</v>
      </c>
      <c r="V198">
        <v>0.23275000000000001</v>
      </c>
      <c r="W198" s="1">
        <v>43913</v>
      </c>
      <c r="X198">
        <v>0.52224999999999999</v>
      </c>
      <c r="Y198" s="1">
        <v>43913</v>
      </c>
      <c r="Z198">
        <v>0.66749999999999998</v>
      </c>
      <c r="AA198" s="1">
        <v>43913</v>
      </c>
      <c r="AB198">
        <v>0.77463000000000004</v>
      </c>
      <c r="AC198" s="1">
        <v>43913</v>
      </c>
      <c r="AD198">
        <v>6.4130000000000006E-2</v>
      </c>
    </row>
    <row r="199" spans="1:30" x14ac:dyDescent="0.25">
      <c r="A199" s="1">
        <v>43915</v>
      </c>
      <c r="B199">
        <v>-0.45800000000000002</v>
      </c>
      <c r="C199" s="1">
        <v>43915</v>
      </c>
      <c r="D199">
        <v>-0.36899999999999999</v>
      </c>
      <c r="E199" s="1">
        <v>43915</v>
      </c>
      <c r="F199">
        <v>-0.29799999999999999</v>
      </c>
      <c r="G199" s="1">
        <v>43915</v>
      </c>
      <c r="H199">
        <v>-0.17599999999999999</v>
      </c>
      <c r="I199" s="1">
        <v>43914</v>
      </c>
      <c r="J199">
        <v>-0.442</v>
      </c>
      <c r="K199" s="1">
        <v>43910</v>
      </c>
      <c r="L199">
        <v>0.92849999999999999</v>
      </c>
      <c r="M199" s="1">
        <v>43910</v>
      </c>
      <c r="N199">
        <v>1.2041299999999999</v>
      </c>
      <c r="O199" s="1">
        <v>43910</v>
      </c>
      <c r="P199">
        <v>0.99424999999999997</v>
      </c>
      <c r="Q199" s="1">
        <v>43910</v>
      </c>
      <c r="R199">
        <v>0.9335</v>
      </c>
      <c r="S199" s="1">
        <v>43906</v>
      </c>
      <c r="T199">
        <v>0.23924999999999999</v>
      </c>
      <c r="U199" s="1">
        <v>43910</v>
      </c>
      <c r="V199">
        <v>0.23688000000000001</v>
      </c>
      <c r="W199" s="1">
        <v>43910</v>
      </c>
      <c r="X199">
        <v>0.53663000000000005</v>
      </c>
      <c r="Y199" s="1">
        <v>43910</v>
      </c>
      <c r="Z199">
        <v>0.67362999999999995</v>
      </c>
      <c r="AA199" s="1">
        <v>43910</v>
      </c>
      <c r="AB199">
        <v>0.79688000000000003</v>
      </c>
      <c r="AC199" s="1">
        <v>43910</v>
      </c>
      <c r="AD199">
        <v>6.4000000000000001E-2</v>
      </c>
    </row>
    <row r="200" spans="1:30" x14ac:dyDescent="0.25">
      <c r="A200" s="1">
        <v>43914</v>
      </c>
      <c r="B200">
        <v>-0.45700000000000002</v>
      </c>
      <c r="C200" s="1">
        <v>43914</v>
      </c>
      <c r="D200">
        <v>-0.373</v>
      </c>
      <c r="E200" s="1">
        <v>43914</v>
      </c>
      <c r="F200">
        <v>-0.30599999999999999</v>
      </c>
      <c r="G200" s="1">
        <v>43914</v>
      </c>
      <c r="H200">
        <v>-0.189</v>
      </c>
      <c r="I200" s="1">
        <v>43913</v>
      </c>
      <c r="J200">
        <v>-0.44</v>
      </c>
      <c r="K200" s="1">
        <v>43909</v>
      </c>
      <c r="L200">
        <v>0.92362999999999995</v>
      </c>
      <c r="M200" s="1">
        <v>43909</v>
      </c>
      <c r="N200">
        <v>1.19513</v>
      </c>
      <c r="O200" s="1">
        <v>43909</v>
      </c>
      <c r="P200">
        <v>0.97950000000000004</v>
      </c>
      <c r="Q200" s="1">
        <v>43909</v>
      </c>
      <c r="R200">
        <v>0.92200000000000004</v>
      </c>
      <c r="S200" s="1">
        <v>43903</v>
      </c>
      <c r="T200">
        <v>1.0848800000000001</v>
      </c>
      <c r="U200" s="1">
        <v>43909</v>
      </c>
      <c r="V200">
        <v>0.28775000000000001</v>
      </c>
      <c r="W200" s="1">
        <v>43909</v>
      </c>
      <c r="X200">
        <v>0.58038000000000001</v>
      </c>
      <c r="Y200" s="1">
        <v>43909</v>
      </c>
      <c r="Z200">
        <v>0.68988000000000005</v>
      </c>
      <c r="AA200" s="1">
        <v>43909</v>
      </c>
      <c r="AB200">
        <v>0.75449999999999995</v>
      </c>
      <c r="AC200" s="1">
        <v>43909</v>
      </c>
      <c r="AD200">
        <v>0.20488000000000001</v>
      </c>
    </row>
    <row r="201" spans="1:30" x14ac:dyDescent="0.25">
      <c r="A201" s="1">
        <v>43913</v>
      </c>
      <c r="B201">
        <v>-0.44500000000000001</v>
      </c>
      <c r="C201" s="1">
        <v>43913</v>
      </c>
      <c r="D201">
        <v>-0.36899999999999999</v>
      </c>
      <c r="E201" s="1">
        <v>43913</v>
      </c>
      <c r="F201">
        <v>-0.307</v>
      </c>
      <c r="G201" s="1">
        <v>43913</v>
      </c>
      <c r="H201">
        <v>-0.191</v>
      </c>
      <c r="I201" s="1">
        <v>43910</v>
      </c>
      <c r="J201">
        <v>-0.439</v>
      </c>
      <c r="K201" s="1">
        <v>43908</v>
      </c>
      <c r="L201">
        <v>0.77288000000000001</v>
      </c>
      <c r="M201" s="1">
        <v>43908</v>
      </c>
      <c r="N201">
        <v>1.11575</v>
      </c>
      <c r="O201" s="1">
        <v>43908</v>
      </c>
      <c r="P201">
        <v>0.95199999999999996</v>
      </c>
      <c r="Q201" s="1">
        <v>43908</v>
      </c>
      <c r="R201">
        <v>0.88937999999999995</v>
      </c>
      <c r="S201" s="1">
        <v>43902</v>
      </c>
      <c r="T201">
        <v>1.08663</v>
      </c>
      <c r="U201" s="1">
        <v>43908</v>
      </c>
      <c r="V201">
        <v>0.27224999999999999</v>
      </c>
      <c r="W201" s="1">
        <v>43908</v>
      </c>
      <c r="X201">
        <v>0.53337999999999997</v>
      </c>
      <c r="Y201" s="1">
        <v>43908</v>
      </c>
      <c r="Z201">
        <v>0.63224999999999998</v>
      </c>
      <c r="AA201" s="1">
        <v>43908</v>
      </c>
      <c r="AB201">
        <v>0.71074999999999999</v>
      </c>
      <c r="AC201" s="1">
        <v>43908</v>
      </c>
      <c r="AD201">
        <v>0.19600000000000001</v>
      </c>
    </row>
    <row r="202" spans="1:30" x14ac:dyDescent="0.25">
      <c r="A202" s="1">
        <v>43910</v>
      </c>
      <c r="B202">
        <v>-0.45</v>
      </c>
      <c r="C202" s="1">
        <v>43910</v>
      </c>
      <c r="D202">
        <v>-0.371</v>
      </c>
      <c r="E202" s="1">
        <v>43910</v>
      </c>
      <c r="F202">
        <v>-0.313</v>
      </c>
      <c r="G202" s="1">
        <v>43910</v>
      </c>
      <c r="H202">
        <v>-0.186</v>
      </c>
      <c r="I202" s="1">
        <v>43909</v>
      </c>
      <c r="J202">
        <v>-0.441</v>
      </c>
      <c r="K202" s="1">
        <v>43907</v>
      </c>
      <c r="L202">
        <v>0.75</v>
      </c>
      <c r="M202" s="1">
        <v>43907</v>
      </c>
      <c r="N202">
        <v>1.0518799999999999</v>
      </c>
      <c r="O202" s="1">
        <v>43907</v>
      </c>
      <c r="P202">
        <v>0.91300000000000003</v>
      </c>
      <c r="Q202" s="1">
        <v>43907</v>
      </c>
      <c r="R202">
        <v>0.86175000000000002</v>
      </c>
      <c r="S202" s="1">
        <v>43901</v>
      </c>
      <c r="T202">
        <v>1.0840000000000001</v>
      </c>
      <c r="U202" s="1">
        <v>43907</v>
      </c>
      <c r="V202">
        <v>0.25613000000000002</v>
      </c>
      <c r="W202" s="1">
        <v>43907</v>
      </c>
      <c r="X202">
        <v>0.51263000000000003</v>
      </c>
      <c r="Y202" s="1">
        <v>43907</v>
      </c>
      <c r="Z202">
        <v>0.60663</v>
      </c>
      <c r="AA202" s="1">
        <v>43907</v>
      </c>
      <c r="AB202">
        <v>0.72350000000000003</v>
      </c>
      <c r="AC202" s="1">
        <v>43907</v>
      </c>
      <c r="AD202">
        <v>0.20013</v>
      </c>
    </row>
    <row r="203" spans="1:30" x14ac:dyDescent="0.25">
      <c r="A203" s="1">
        <v>43909</v>
      </c>
      <c r="B203">
        <v>-0.47399999999999998</v>
      </c>
      <c r="C203" s="1">
        <v>43909</v>
      </c>
      <c r="D203">
        <v>-0.39300000000000002</v>
      </c>
      <c r="E203" s="1">
        <v>43909</v>
      </c>
      <c r="F203">
        <v>-0.34499999999999997</v>
      </c>
      <c r="G203" s="1">
        <v>43909</v>
      </c>
      <c r="H203">
        <v>-0.221</v>
      </c>
      <c r="I203" s="1">
        <v>43908</v>
      </c>
      <c r="J203">
        <v>-0.44400000000000001</v>
      </c>
      <c r="K203" s="1">
        <v>43906</v>
      </c>
      <c r="L203">
        <v>0.61163000000000001</v>
      </c>
      <c r="M203" s="1">
        <v>43906</v>
      </c>
      <c r="N203">
        <v>0.88937999999999995</v>
      </c>
      <c r="O203" s="1">
        <v>43906</v>
      </c>
      <c r="P203">
        <v>0.84375</v>
      </c>
      <c r="Q203" s="1">
        <v>43906</v>
      </c>
      <c r="R203">
        <v>0.81938</v>
      </c>
      <c r="S203" s="1">
        <v>43900</v>
      </c>
      <c r="T203">
        <v>1.0820000000000001</v>
      </c>
      <c r="U203" s="1">
        <v>43906</v>
      </c>
      <c r="V203">
        <v>0.25337999999999999</v>
      </c>
      <c r="W203" s="1">
        <v>43906</v>
      </c>
      <c r="X203">
        <v>0.48675000000000002</v>
      </c>
      <c r="Y203" s="1">
        <v>43906</v>
      </c>
      <c r="Z203">
        <v>0.60463</v>
      </c>
      <c r="AA203" s="1">
        <v>43906</v>
      </c>
      <c r="AB203">
        <v>0.70774999999999999</v>
      </c>
      <c r="AC203" s="1">
        <v>43906</v>
      </c>
      <c r="AD203">
        <v>0.184</v>
      </c>
    </row>
    <row r="204" spans="1:30" x14ac:dyDescent="0.25">
      <c r="A204" s="1">
        <v>43908</v>
      </c>
      <c r="B204">
        <v>-0.47799999999999998</v>
      </c>
      <c r="C204" s="1">
        <v>43908</v>
      </c>
      <c r="D204">
        <v>-0.40799999999999997</v>
      </c>
      <c r="E204" s="1">
        <v>43908</v>
      </c>
      <c r="F204">
        <v>-0.36</v>
      </c>
      <c r="G204" s="1">
        <v>43908</v>
      </c>
      <c r="H204">
        <v>-0.253</v>
      </c>
      <c r="I204" s="1">
        <v>43907</v>
      </c>
      <c r="J204">
        <v>-0.44600000000000001</v>
      </c>
      <c r="K204" s="1">
        <v>43903</v>
      </c>
      <c r="L204">
        <v>0.80013000000000001</v>
      </c>
      <c r="M204" s="1">
        <v>43903</v>
      </c>
      <c r="N204">
        <v>0.84313000000000005</v>
      </c>
      <c r="O204" s="1">
        <v>43903</v>
      </c>
      <c r="P204">
        <v>0.82138</v>
      </c>
      <c r="Q204" s="1">
        <v>43903</v>
      </c>
      <c r="R204">
        <v>0.82162999999999997</v>
      </c>
      <c r="S204" s="1">
        <v>43899</v>
      </c>
      <c r="T204">
        <v>1.0811299999999999</v>
      </c>
      <c r="U204" s="1">
        <v>43903</v>
      </c>
      <c r="V204">
        <v>0.28175</v>
      </c>
      <c r="W204" s="1">
        <v>43903</v>
      </c>
      <c r="X204">
        <v>0.50549999999999995</v>
      </c>
      <c r="Y204" s="1">
        <v>43903</v>
      </c>
      <c r="Z204">
        <v>0.61112999999999995</v>
      </c>
      <c r="AA204" s="1">
        <v>43903</v>
      </c>
      <c r="AB204">
        <v>0.71462999999999999</v>
      </c>
      <c r="AC204" s="1">
        <v>43903</v>
      </c>
      <c r="AD204">
        <v>0.19075</v>
      </c>
    </row>
    <row r="205" spans="1:30" x14ac:dyDescent="0.25">
      <c r="A205" s="1">
        <v>43907</v>
      </c>
      <c r="B205">
        <v>-0.495</v>
      </c>
      <c r="C205" s="1">
        <v>43907</v>
      </c>
      <c r="D205">
        <v>-0.40799999999999997</v>
      </c>
      <c r="E205" s="1">
        <v>43907</v>
      </c>
      <c r="F205">
        <v>-0.373</v>
      </c>
      <c r="G205" s="1">
        <v>43907</v>
      </c>
      <c r="H205">
        <v>-0.26300000000000001</v>
      </c>
      <c r="I205" s="1">
        <v>43906</v>
      </c>
      <c r="J205">
        <v>-0.45100000000000001</v>
      </c>
      <c r="K205" s="1">
        <v>43902</v>
      </c>
      <c r="L205">
        <v>0.70462999999999998</v>
      </c>
      <c r="M205" s="1">
        <v>43902</v>
      </c>
      <c r="N205">
        <v>0.74050000000000005</v>
      </c>
      <c r="O205" s="1">
        <v>43902</v>
      </c>
      <c r="P205">
        <v>0.73787999999999998</v>
      </c>
      <c r="Q205" s="1">
        <v>43902</v>
      </c>
      <c r="R205">
        <v>0.75975000000000004</v>
      </c>
      <c r="S205" s="1">
        <v>43896</v>
      </c>
      <c r="T205">
        <v>1.07975</v>
      </c>
      <c r="U205" s="1">
        <v>43902</v>
      </c>
      <c r="V205">
        <v>0.26700000000000002</v>
      </c>
      <c r="W205" s="1">
        <v>43902</v>
      </c>
      <c r="X205">
        <v>0.46024999999999999</v>
      </c>
      <c r="Y205" s="1">
        <v>43902</v>
      </c>
      <c r="Z205">
        <v>0.52949999999999997</v>
      </c>
      <c r="AA205" s="1">
        <v>43902</v>
      </c>
      <c r="AB205">
        <v>0.60775000000000001</v>
      </c>
      <c r="AC205" s="1">
        <v>43902</v>
      </c>
      <c r="AD205">
        <v>0.19087999999999999</v>
      </c>
    </row>
    <row r="206" spans="1:30" x14ac:dyDescent="0.25">
      <c r="A206" s="1">
        <v>43906</v>
      </c>
      <c r="B206">
        <v>-0.48799999999999999</v>
      </c>
      <c r="C206" s="1">
        <v>43906</v>
      </c>
      <c r="D206">
        <v>-0.41</v>
      </c>
      <c r="E206" s="1">
        <v>43906</v>
      </c>
      <c r="F206">
        <v>-0.372</v>
      </c>
      <c r="G206" s="1">
        <v>43906</v>
      </c>
      <c r="H206">
        <v>-0.26800000000000002</v>
      </c>
      <c r="I206" s="1">
        <v>43903</v>
      </c>
      <c r="J206">
        <v>-0.45600000000000002</v>
      </c>
      <c r="K206" s="1">
        <v>43901</v>
      </c>
      <c r="L206">
        <v>0.79662999999999995</v>
      </c>
      <c r="M206" s="1">
        <v>43901</v>
      </c>
      <c r="N206">
        <v>0.77249999999999996</v>
      </c>
      <c r="O206" s="1">
        <v>43901</v>
      </c>
      <c r="P206">
        <v>0.74399999999999999</v>
      </c>
      <c r="Q206" s="1">
        <v>43901</v>
      </c>
      <c r="R206">
        <v>0.74650000000000005</v>
      </c>
      <c r="S206" s="1">
        <v>43895</v>
      </c>
      <c r="T206">
        <v>1.08213</v>
      </c>
      <c r="U206" s="1">
        <v>43901</v>
      </c>
      <c r="V206">
        <v>0.26088</v>
      </c>
      <c r="W206" s="1">
        <v>43901</v>
      </c>
      <c r="X206">
        <v>0.38274999999999998</v>
      </c>
      <c r="Y206" s="1">
        <v>43901</v>
      </c>
      <c r="Z206">
        <v>0.43837999999999999</v>
      </c>
      <c r="AA206" s="1">
        <v>43901</v>
      </c>
      <c r="AB206">
        <v>0.51749999999999996</v>
      </c>
      <c r="AC206" s="1">
        <v>43901</v>
      </c>
      <c r="AD206">
        <v>0.185</v>
      </c>
    </row>
    <row r="207" spans="1:30" x14ac:dyDescent="0.25">
      <c r="A207" s="1">
        <v>43903</v>
      </c>
      <c r="B207">
        <v>-0.48</v>
      </c>
      <c r="C207" s="1">
        <v>43903</v>
      </c>
      <c r="D207">
        <v>-0.42799999999999999</v>
      </c>
      <c r="E207" s="1">
        <v>43903</v>
      </c>
      <c r="F207">
        <v>-0.39700000000000002</v>
      </c>
      <c r="G207" s="1">
        <v>43903</v>
      </c>
      <c r="H207">
        <v>-0.28699999999999998</v>
      </c>
      <c r="I207" s="1">
        <v>43902</v>
      </c>
      <c r="J207">
        <v>-0.45500000000000002</v>
      </c>
      <c r="K207" s="1">
        <v>43900</v>
      </c>
      <c r="L207">
        <v>0.81137999999999999</v>
      </c>
      <c r="M207" s="1">
        <v>43900</v>
      </c>
      <c r="N207">
        <v>0.78412999999999999</v>
      </c>
      <c r="O207" s="1">
        <v>43900</v>
      </c>
      <c r="P207">
        <v>0.76963000000000004</v>
      </c>
      <c r="Q207" s="1">
        <v>43900</v>
      </c>
      <c r="R207">
        <v>0.79213</v>
      </c>
      <c r="S207" s="1">
        <v>43894</v>
      </c>
      <c r="T207">
        <v>1.08775</v>
      </c>
      <c r="U207" s="1">
        <v>43900</v>
      </c>
      <c r="V207">
        <v>0.52188000000000001</v>
      </c>
      <c r="W207" s="1">
        <v>43900</v>
      </c>
      <c r="X207">
        <v>0.53425</v>
      </c>
      <c r="Y207" s="1">
        <v>43900</v>
      </c>
      <c r="Z207">
        <v>0.54425000000000001</v>
      </c>
      <c r="AA207" s="1">
        <v>43900</v>
      </c>
      <c r="AB207">
        <v>0.62524999999999997</v>
      </c>
      <c r="AC207" s="1">
        <v>43900</v>
      </c>
      <c r="AD207">
        <v>0.68113000000000001</v>
      </c>
    </row>
    <row r="208" spans="1:30" x14ac:dyDescent="0.25">
      <c r="A208" s="1">
        <v>43902</v>
      </c>
      <c r="B208">
        <v>-0.52</v>
      </c>
      <c r="C208" s="1">
        <v>43902</v>
      </c>
      <c r="D208">
        <v>-0.48899999999999999</v>
      </c>
      <c r="E208" s="1">
        <v>43902</v>
      </c>
      <c r="F208">
        <v>-0.44700000000000001</v>
      </c>
      <c r="G208" s="1">
        <v>43902</v>
      </c>
      <c r="H208">
        <v>-0.36799999999999999</v>
      </c>
      <c r="I208" s="1">
        <v>43901</v>
      </c>
      <c r="J208">
        <v>-0.45800000000000002</v>
      </c>
      <c r="K208" s="1">
        <v>43899</v>
      </c>
      <c r="L208">
        <v>0.72487999999999997</v>
      </c>
      <c r="M208" s="1">
        <v>43899</v>
      </c>
      <c r="N208">
        <v>0.76812999999999998</v>
      </c>
      <c r="O208" s="1">
        <v>43899</v>
      </c>
      <c r="P208">
        <v>0.73538000000000003</v>
      </c>
      <c r="Q208" s="1">
        <v>43899</v>
      </c>
      <c r="R208">
        <v>0.74350000000000005</v>
      </c>
      <c r="S208" s="1">
        <v>43893</v>
      </c>
      <c r="T208">
        <v>1.5756300000000001</v>
      </c>
      <c r="U208" s="1">
        <v>43899</v>
      </c>
      <c r="V208">
        <v>0.49637999999999999</v>
      </c>
      <c r="W208" s="1">
        <v>43899</v>
      </c>
      <c r="X208">
        <v>0.47188000000000002</v>
      </c>
      <c r="Y208" s="1">
        <v>43899</v>
      </c>
      <c r="Z208">
        <v>0.48525000000000001</v>
      </c>
      <c r="AA208" s="1">
        <v>43899</v>
      </c>
      <c r="AB208">
        <v>0.57088000000000005</v>
      </c>
      <c r="AC208" s="1">
        <v>43899</v>
      </c>
      <c r="AD208">
        <v>0.66988000000000003</v>
      </c>
    </row>
    <row r="209" spans="1:30" x14ac:dyDescent="0.25">
      <c r="A209" s="1">
        <v>43901</v>
      </c>
      <c r="B209">
        <v>-0.503</v>
      </c>
      <c r="C209" s="1">
        <v>43901</v>
      </c>
      <c r="D209">
        <v>-0.47299999999999998</v>
      </c>
      <c r="E209" s="1">
        <v>43901</v>
      </c>
      <c r="F209">
        <v>-0.42899999999999999</v>
      </c>
      <c r="G209" s="1">
        <v>43901</v>
      </c>
      <c r="H209">
        <v>-0.33900000000000002</v>
      </c>
      <c r="I209" s="1">
        <v>43900</v>
      </c>
      <c r="J209">
        <v>-0.45600000000000002</v>
      </c>
      <c r="K209" s="1">
        <v>43896</v>
      </c>
      <c r="L209">
        <v>0.86263000000000001</v>
      </c>
      <c r="M209" s="1">
        <v>43896</v>
      </c>
      <c r="N209">
        <v>0.89600000000000002</v>
      </c>
      <c r="O209" s="1">
        <v>43896</v>
      </c>
      <c r="P209">
        <v>0.87988</v>
      </c>
      <c r="Q209" s="1">
        <v>43896</v>
      </c>
      <c r="R209">
        <v>0.84562999999999999</v>
      </c>
      <c r="S209" s="1">
        <v>43892</v>
      </c>
      <c r="T209">
        <v>1.57463</v>
      </c>
      <c r="U209" s="1">
        <v>43896</v>
      </c>
      <c r="V209">
        <v>0.55900000000000005</v>
      </c>
      <c r="W209" s="1">
        <v>43896</v>
      </c>
      <c r="X209">
        <v>0.51788000000000001</v>
      </c>
      <c r="Y209" s="1">
        <v>43896</v>
      </c>
      <c r="Z209">
        <v>0.52512999999999999</v>
      </c>
      <c r="AA209" s="1">
        <v>43896</v>
      </c>
      <c r="AB209">
        <v>0.60213000000000005</v>
      </c>
      <c r="AC209" s="1">
        <v>43896</v>
      </c>
      <c r="AD209">
        <v>0.66737999999999997</v>
      </c>
    </row>
    <row r="210" spans="1:30" x14ac:dyDescent="0.25">
      <c r="A210" s="1">
        <v>43900</v>
      </c>
      <c r="B210">
        <v>-0.51300000000000001</v>
      </c>
      <c r="C210" s="1">
        <v>43900</v>
      </c>
      <c r="D210">
        <v>-0.48199999999999998</v>
      </c>
      <c r="E210" s="1">
        <v>43900</v>
      </c>
      <c r="F210">
        <v>-0.438</v>
      </c>
      <c r="G210" s="1">
        <v>43900</v>
      </c>
      <c r="H210">
        <v>-0.35799999999999998</v>
      </c>
      <c r="I210" s="1">
        <v>43899</v>
      </c>
      <c r="J210">
        <v>-0.45400000000000001</v>
      </c>
      <c r="K210" s="1">
        <v>43895</v>
      </c>
      <c r="L210">
        <v>1.0051300000000001</v>
      </c>
      <c r="M210" s="1">
        <v>43895</v>
      </c>
      <c r="N210">
        <v>0.99887999999999999</v>
      </c>
      <c r="O210" s="1">
        <v>43895</v>
      </c>
      <c r="P210">
        <v>0.97463</v>
      </c>
      <c r="Q210" s="1">
        <v>43895</v>
      </c>
      <c r="R210">
        <v>0.94425000000000003</v>
      </c>
      <c r="S210" s="1">
        <v>43889</v>
      </c>
      <c r="T210">
        <v>1.56775</v>
      </c>
      <c r="U210" s="1">
        <v>43895</v>
      </c>
      <c r="V210">
        <v>0.57238</v>
      </c>
      <c r="W210" s="1">
        <v>43895</v>
      </c>
      <c r="X210">
        <v>0.55062999999999995</v>
      </c>
      <c r="Y210" s="1">
        <v>43895</v>
      </c>
      <c r="Z210">
        <v>0.54825000000000002</v>
      </c>
      <c r="AA210" s="1">
        <v>43895</v>
      </c>
      <c r="AB210">
        <v>0.61350000000000005</v>
      </c>
      <c r="AC210" s="1">
        <v>43895</v>
      </c>
      <c r="AD210">
        <v>0.67988000000000004</v>
      </c>
    </row>
    <row r="211" spans="1:30" x14ac:dyDescent="0.25">
      <c r="A211" s="1">
        <v>43899</v>
      </c>
      <c r="B211">
        <v>-0.496</v>
      </c>
      <c r="C211" s="1">
        <v>43899</v>
      </c>
      <c r="D211">
        <v>-0.46800000000000003</v>
      </c>
      <c r="E211" s="1">
        <v>43899</v>
      </c>
      <c r="F211">
        <v>-0.42099999999999999</v>
      </c>
      <c r="G211" s="1">
        <v>43899</v>
      </c>
      <c r="H211">
        <v>-0.35199999999999998</v>
      </c>
      <c r="I211" s="1">
        <v>43896</v>
      </c>
      <c r="J211">
        <v>-0.45600000000000002</v>
      </c>
      <c r="K211" s="1">
        <v>43894</v>
      </c>
      <c r="L211">
        <v>1.0162500000000001</v>
      </c>
      <c r="M211" s="1">
        <v>43894</v>
      </c>
      <c r="N211">
        <v>1.0006299999999999</v>
      </c>
      <c r="O211" s="1">
        <v>43894</v>
      </c>
      <c r="P211">
        <v>0.98887999999999998</v>
      </c>
      <c r="Q211" s="1">
        <v>43894</v>
      </c>
      <c r="R211">
        <v>0.96750000000000003</v>
      </c>
      <c r="S211" s="1">
        <v>43888</v>
      </c>
      <c r="T211">
        <v>1.5740000000000001</v>
      </c>
      <c r="U211" s="1">
        <v>43894</v>
      </c>
      <c r="V211">
        <v>0.50663000000000002</v>
      </c>
      <c r="W211" s="1">
        <v>43894</v>
      </c>
      <c r="X211">
        <v>0.503</v>
      </c>
      <c r="Y211" s="1">
        <v>43894</v>
      </c>
      <c r="Z211">
        <v>0.50449999999999995</v>
      </c>
      <c r="AA211" s="1">
        <v>43894</v>
      </c>
      <c r="AB211">
        <v>0.58525000000000005</v>
      </c>
      <c r="AC211" s="1">
        <v>43894</v>
      </c>
      <c r="AD211">
        <v>0.67100000000000004</v>
      </c>
    </row>
    <row r="212" spans="1:30" x14ac:dyDescent="0.25">
      <c r="A212" s="1">
        <v>43896</v>
      </c>
      <c r="B212">
        <v>-0.501</v>
      </c>
      <c r="C212" s="1">
        <v>43896</v>
      </c>
      <c r="D212">
        <v>-0.47299999999999998</v>
      </c>
      <c r="E212" s="1">
        <v>43896</v>
      </c>
      <c r="F212">
        <v>-0.42699999999999999</v>
      </c>
      <c r="G212" s="1">
        <v>43896</v>
      </c>
      <c r="H212">
        <v>-0.34799999999999998</v>
      </c>
      <c r="I212" s="1">
        <v>43895</v>
      </c>
      <c r="J212">
        <v>-0.45500000000000002</v>
      </c>
      <c r="K212" s="1">
        <v>43893</v>
      </c>
      <c r="L212">
        <v>1.3767499999999999</v>
      </c>
      <c r="M212" s="1">
        <v>43893</v>
      </c>
      <c r="N212">
        <v>1.3142499999999999</v>
      </c>
      <c r="O212" s="1">
        <v>43893</v>
      </c>
      <c r="P212">
        <v>1.252</v>
      </c>
      <c r="Q212" s="1">
        <v>43893</v>
      </c>
      <c r="R212">
        <v>1.24563</v>
      </c>
      <c r="S212" s="1">
        <v>43887</v>
      </c>
      <c r="T212">
        <v>1.5714999999999999</v>
      </c>
      <c r="U212" s="1">
        <v>43893</v>
      </c>
      <c r="V212">
        <v>0.63575000000000004</v>
      </c>
      <c r="W212" s="1">
        <v>43893</v>
      </c>
      <c r="X212">
        <v>0.63949999999999996</v>
      </c>
      <c r="Y212" s="1">
        <v>43893</v>
      </c>
      <c r="Z212">
        <v>0.626</v>
      </c>
      <c r="AA212" s="1">
        <v>43893</v>
      </c>
      <c r="AB212">
        <v>0.70513000000000003</v>
      </c>
      <c r="AC212" s="1">
        <v>43893</v>
      </c>
      <c r="AD212">
        <v>0.67100000000000004</v>
      </c>
    </row>
    <row r="213" spans="1:30" x14ac:dyDescent="0.25">
      <c r="A213" s="1">
        <v>43895</v>
      </c>
      <c r="B213">
        <v>-0.51300000000000001</v>
      </c>
      <c r="C213" s="1">
        <v>43895</v>
      </c>
      <c r="D213">
        <v>-0.46899999999999997</v>
      </c>
      <c r="E213" s="1">
        <v>43895</v>
      </c>
      <c r="F213">
        <v>-0.432</v>
      </c>
      <c r="G213" s="1">
        <v>43895</v>
      </c>
      <c r="H213">
        <v>-0.36199999999999999</v>
      </c>
      <c r="I213" s="1">
        <v>43894</v>
      </c>
      <c r="J213">
        <v>-0.45600000000000002</v>
      </c>
      <c r="K213" s="1">
        <v>43892</v>
      </c>
      <c r="L213">
        <v>1.35575</v>
      </c>
      <c r="M213" s="1">
        <v>43892</v>
      </c>
      <c r="N213">
        <v>1.2537499999999999</v>
      </c>
      <c r="O213" s="1">
        <v>43892</v>
      </c>
      <c r="P213">
        <v>1.19838</v>
      </c>
      <c r="Q213" s="1">
        <v>43892</v>
      </c>
      <c r="R213">
        <v>1.15388</v>
      </c>
      <c r="S213" s="1">
        <v>43886</v>
      </c>
      <c r="T213">
        <v>1.569</v>
      </c>
      <c r="U213" s="1">
        <v>43892</v>
      </c>
      <c r="V213">
        <v>0.61775000000000002</v>
      </c>
      <c r="W213" s="1">
        <v>43892</v>
      </c>
      <c r="X213">
        <v>0.60138000000000003</v>
      </c>
      <c r="Y213" s="1">
        <v>43892</v>
      </c>
      <c r="Z213">
        <v>0.60812999999999995</v>
      </c>
      <c r="AA213" s="1">
        <v>43892</v>
      </c>
      <c r="AB213">
        <v>0.67588000000000004</v>
      </c>
      <c r="AC213" s="1">
        <v>43892</v>
      </c>
      <c r="AD213">
        <v>0.68413000000000002</v>
      </c>
    </row>
    <row r="214" spans="1:30" x14ac:dyDescent="0.25">
      <c r="A214" s="1">
        <v>43894</v>
      </c>
      <c r="B214">
        <v>-0.502</v>
      </c>
      <c r="C214" s="1">
        <v>43894</v>
      </c>
      <c r="D214">
        <v>-0.46800000000000003</v>
      </c>
      <c r="E214" s="1">
        <v>43894</v>
      </c>
      <c r="F214">
        <v>-0.41799999999999998</v>
      </c>
      <c r="G214" s="1">
        <v>43894</v>
      </c>
      <c r="H214">
        <v>-0.35899999999999999</v>
      </c>
      <c r="I214" s="1">
        <v>43893</v>
      </c>
      <c r="J214">
        <v>-0.45700000000000002</v>
      </c>
      <c r="K214" s="1">
        <v>43889</v>
      </c>
      <c r="L214">
        <v>1.51525</v>
      </c>
      <c r="M214" s="1">
        <v>43889</v>
      </c>
      <c r="N214">
        <v>1.46275</v>
      </c>
      <c r="O214" s="1">
        <v>43889</v>
      </c>
      <c r="P214">
        <v>1.3972500000000001</v>
      </c>
      <c r="Q214" s="1">
        <v>43889</v>
      </c>
      <c r="R214">
        <v>1.3815</v>
      </c>
      <c r="S214" s="1">
        <v>43885</v>
      </c>
      <c r="T214">
        <v>1.5754999999999999</v>
      </c>
      <c r="U214" s="1">
        <v>43889</v>
      </c>
      <c r="V214">
        <v>0.67674999999999996</v>
      </c>
      <c r="W214" s="1">
        <v>43889</v>
      </c>
      <c r="X214">
        <v>0.67274999999999996</v>
      </c>
      <c r="Y214" s="1">
        <v>43889</v>
      </c>
      <c r="Z214">
        <v>0.68674999999999997</v>
      </c>
      <c r="AA214" s="1">
        <v>43889</v>
      </c>
      <c r="AB214">
        <v>0.75038000000000005</v>
      </c>
      <c r="AC214" s="1">
        <v>43889</v>
      </c>
      <c r="AD214">
        <v>0.68613000000000002</v>
      </c>
    </row>
    <row r="215" spans="1:30" x14ac:dyDescent="0.25">
      <c r="A215" s="1">
        <v>43893</v>
      </c>
      <c r="B215">
        <v>-0.50800000000000001</v>
      </c>
      <c r="C215" s="1">
        <v>43893</v>
      </c>
      <c r="D215">
        <v>-0.46300000000000002</v>
      </c>
      <c r="E215" s="1">
        <v>43893</v>
      </c>
      <c r="F215">
        <v>-0.42199999999999999</v>
      </c>
      <c r="G215" s="1">
        <v>43893</v>
      </c>
      <c r="H215">
        <v>-0.36199999999999999</v>
      </c>
      <c r="I215" s="1">
        <v>43892</v>
      </c>
      <c r="J215">
        <v>-0.45700000000000002</v>
      </c>
      <c r="K215" s="1">
        <v>43888</v>
      </c>
      <c r="L215">
        <v>1.5811299999999999</v>
      </c>
      <c r="M215" s="1">
        <v>43888</v>
      </c>
      <c r="N215">
        <v>1.5803799999999999</v>
      </c>
      <c r="O215" s="1">
        <v>43888</v>
      </c>
      <c r="P215">
        <v>1.53325</v>
      </c>
      <c r="Q215" s="1">
        <v>43888</v>
      </c>
      <c r="R215">
        <v>1.53725</v>
      </c>
      <c r="S215" s="1">
        <v>43882</v>
      </c>
      <c r="T215">
        <v>1.5702499999999999</v>
      </c>
      <c r="U215" s="1">
        <v>43888</v>
      </c>
      <c r="V215">
        <v>0.70738000000000001</v>
      </c>
      <c r="W215" s="1">
        <v>43888</v>
      </c>
      <c r="X215">
        <v>0.71787999999999996</v>
      </c>
      <c r="Y215" s="1">
        <v>43888</v>
      </c>
      <c r="Z215">
        <v>0.73975000000000002</v>
      </c>
      <c r="AA215" s="1">
        <v>43888</v>
      </c>
      <c r="AB215">
        <v>0.79800000000000004</v>
      </c>
      <c r="AC215" s="1">
        <v>43888</v>
      </c>
      <c r="AD215">
        <v>0.66874999999999996</v>
      </c>
    </row>
    <row r="216" spans="1:30" x14ac:dyDescent="0.25">
      <c r="A216" s="1">
        <v>43892</v>
      </c>
      <c r="B216">
        <v>-0.48799999999999999</v>
      </c>
      <c r="C216" s="1">
        <v>43892</v>
      </c>
      <c r="D216">
        <v>-0.434</v>
      </c>
      <c r="E216" s="1">
        <v>43892</v>
      </c>
      <c r="F216">
        <v>-0.4</v>
      </c>
      <c r="G216" s="1">
        <v>43892</v>
      </c>
      <c r="H216">
        <v>-0.32700000000000001</v>
      </c>
      <c r="I216" s="1">
        <v>43889</v>
      </c>
      <c r="J216">
        <v>-0.45500000000000002</v>
      </c>
      <c r="K216" s="1">
        <v>43887</v>
      </c>
      <c r="L216">
        <v>1.60338</v>
      </c>
      <c r="M216" s="1">
        <v>43887</v>
      </c>
      <c r="N216">
        <v>1.6132500000000001</v>
      </c>
      <c r="O216" s="1">
        <v>43887</v>
      </c>
      <c r="P216">
        <v>1.5902499999999999</v>
      </c>
      <c r="Q216" s="1">
        <v>43887</v>
      </c>
      <c r="R216">
        <v>1.6101300000000001</v>
      </c>
      <c r="S216" s="1">
        <v>43881</v>
      </c>
      <c r="T216">
        <v>1.5671299999999999</v>
      </c>
      <c r="U216" s="1">
        <v>43887</v>
      </c>
      <c r="V216">
        <v>0.71274999999999999</v>
      </c>
      <c r="W216" s="1">
        <v>43887</v>
      </c>
      <c r="X216">
        <v>0.72675000000000001</v>
      </c>
      <c r="Y216" s="1">
        <v>43887</v>
      </c>
      <c r="Z216">
        <v>0.74787999999999999</v>
      </c>
      <c r="AA216" s="1">
        <v>43887</v>
      </c>
      <c r="AB216">
        <v>0.80725000000000002</v>
      </c>
      <c r="AC216" s="1">
        <v>43887</v>
      </c>
      <c r="AD216">
        <v>0.68474999999999997</v>
      </c>
    </row>
    <row r="217" spans="1:30" x14ac:dyDescent="0.25">
      <c r="A217" s="1">
        <v>43889</v>
      </c>
      <c r="B217">
        <v>-0.48799999999999999</v>
      </c>
      <c r="C217" s="1">
        <v>43889</v>
      </c>
      <c r="D217">
        <v>-0.42399999999999999</v>
      </c>
      <c r="E217" s="1">
        <v>43889</v>
      </c>
      <c r="F217">
        <v>-0.38600000000000001</v>
      </c>
      <c r="G217" s="1">
        <v>43889</v>
      </c>
      <c r="H217">
        <v>-0.311</v>
      </c>
      <c r="I217" s="1">
        <v>43888</v>
      </c>
      <c r="J217">
        <v>-0.45300000000000001</v>
      </c>
      <c r="K217" s="1">
        <v>43886</v>
      </c>
      <c r="L217">
        <v>1.61263</v>
      </c>
      <c r="M217" s="1">
        <v>43886</v>
      </c>
      <c r="N217">
        <v>1.6376299999999999</v>
      </c>
      <c r="O217" s="1">
        <v>43886</v>
      </c>
      <c r="P217">
        <v>1.62863</v>
      </c>
      <c r="Q217" s="1">
        <v>43886</v>
      </c>
      <c r="R217">
        <v>1.64575</v>
      </c>
      <c r="S217" s="1">
        <v>43880</v>
      </c>
      <c r="T217">
        <v>1.5768800000000001</v>
      </c>
      <c r="U217" s="1">
        <v>43886</v>
      </c>
      <c r="V217">
        <v>0.70987999999999996</v>
      </c>
      <c r="W217" s="1">
        <v>43886</v>
      </c>
      <c r="X217">
        <v>0.73212999999999995</v>
      </c>
      <c r="Y217" s="1">
        <v>43886</v>
      </c>
      <c r="Z217">
        <v>0.76612999999999998</v>
      </c>
      <c r="AA217" s="1">
        <v>43886</v>
      </c>
      <c r="AB217">
        <v>0.83474999999999999</v>
      </c>
      <c r="AC217" s="1">
        <v>43886</v>
      </c>
      <c r="AD217">
        <v>0.67100000000000004</v>
      </c>
    </row>
    <row r="218" spans="1:30" x14ac:dyDescent="0.25">
      <c r="A218" s="1">
        <v>43888</v>
      </c>
      <c r="B218">
        <v>-0.48799999999999999</v>
      </c>
      <c r="C218" s="1">
        <v>43888</v>
      </c>
      <c r="D218">
        <v>-0.42499999999999999</v>
      </c>
      <c r="E218" s="1">
        <v>43888</v>
      </c>
      <c r="F218">
        <v>-0.375</v>
      </c>
      <c r="G218" s="1">
        <v>43888</v>
      </c>
      <c r="H218">
        <v>-0.30299999999999999</v>
      </c>
      <c r="I218" s="1">
        <v>43887</v>
      </c>
      <c r="J218">
        <v>-0.45400000000000001</v>
      </c>
      <c r="K218" s="1">
        <v>43885</v>
      </c>
      <c r="L218">
        <v>1.6161300000000001</v>
      </c>
      <c r="M218" s="1">
        <v>43885</v>
      </c>
      <c r="N218">
        <v>1.64663</v>
      </c>
      <c r="O218" s="1">
        <v>43885</v>
      </c>
      <c r="P218">
        <v>1.6276299999999999</v>
      </c>
      <c r="Q218" s="1">
        <v>43885</v>
      </c>
      <c r="R218">
        <v>1.6347499999999999</v>
      </c>
      <c r="S218" s="1">
        <v>43879</v>
      </c>
      <c r="T218">
        <v>1.56338</v>
      </c>
      <c r="U218" s="1">
        <v>43885</v>
      </c>
      <c r="V218">
        <v>0.71</v>
      </c>
      <c r="W218" s="1">
        <v>43885</v>
      </c>
      <c r="X218">
        <v>0.73499999999999999</v>
      </c>
      <c r="Y218" s="1">
        <v>43885</v>
      </c>
      <c r="Z218">
        <v>0.77575000000000005</v>
      </c>
      <c r="AA218" s="1">
        <v>43885</v>
      </c>
      <c r="AB218">
        <v>0.84838000000000002</v>
      </c>
      <c r="AC218" s="1">
        <v>43885</v>
      </c>
      <c r="AD218">
        <v>0.67174999999999996</v>
      </c>
    </row>
    <row r="219" spans="1:30" x14ac:dyDescent="0.25">
      <c r="A219" s="1">
        <v>43887</v>
      </c>
      <c r="B219">
        <v>-0.47899999999999998</v>
      </c>
      <c r="C219" s="1">
        <v>43887</v>
      </c>
      <c r="D219">
        <v>-0.42299999999999999</v>
      </c>
      <c r="E219" s="1">
        <v>43887</v>
      </c>
      <c r="F219">
        <v>-0.371</v>
      </c>
      <c r="G219" s="1">
        <v>43887</v>
      </c>
      <c r="H219">
        <v>-0.30599999999999999</v>
      </c>
      <c r="I219" s="1">
        <v>43886</v>
      </c>
      <c r="J219">
        <v>-0.45400000000000001</v>
      </c>
      <c r="K219" s="1">
        <v>43882</v>
      </c>
      <c r="L219">
        <v>1.6267499999999999</v>
      </c>
      <c r="M219" s="1">
        <v>43882</v>
      </c>
      <c r="N219">
        <v>1.6792499999999999</v>
      </c>
      <c r="O219" s="1">
        <v>43882</v>
      </c>
      <c r="P219">
        <v>1.67475</v>
      </c>
      <c r="Q219" s="1">
        <v>43882</v>
      </c>
      <c r="R219">
        <v>1.7286300000000001</v>
      </c>
      <c r="S219" s="1">
        <v>43875</v>
      </c>
      <c r="T219">
        <v>1.57613</v>
      </c>
      <c r="U219" s="1">
        <v>43882</v>
      </c>
      <c r="V219">
        <v>0.71038000000000001</v>
      </c>
      <c r="W219" s="1">
        <v>43882</v>
      </c>
      <c r="X219">
        <v>0.74775000000000003</v>
      </c>
      <c r="Y219" s="1">
        <v>43882</v>
      </c>
      <c r="Z219">
        <v>0.80113000000000001</v>
      </c>
      <c r="AA219" s="1">
        <v>43882</v>
      </c>
      <c r="AB219">
        <v>0.88675000000000004</v>
      </c>
      <c r="AC219" s="1">
        <v>43882</v>
      </c>
      <c r="AD219">
        <v>0.66913</v>
      </c>
    </row>
    <row r="220" spans="1:30" x14ac:dyDescent="0.25">
      <c r="A220" s="1">
        <v>43886</v>
      </c>
      <c r="B220">
        <v>-0.47399999999999998</v>
      </c>
      <c r="C220" s="1">
        <v>43886</v>
      </c>
      <c r="D220">
        <v>-0.41699999999999998</v>
      </c>
      <c r="E220" s="1">
        <v>43886</v>
      </c>
      <c r="F220">
        <v>-0.35799999999999998</v>
      </c>
      <c r="G220" s="1">
        <v>43886</v>
      </c>
      <c r="H220">
        <v>-0.29499999999999998</v>
      </c>
      <c r="I220" s="1">
        <v>43885</v>
      </c>
      <c r="J220">
        <v>-0.45500000000000002</v>
      </c>
      <c r="K220" s="1">
        <v>43881</v>
      </c>
      <c r="L220">
        <v>1.6288800000000001</v>
      </c>
      <c r="M220" s="1">
        <v>43881</v>
      </c>
      <c r="N220">
        <v>1.68275</v>
      </c>
      <c r="O220" s="1">
        <v>43881</v>
      </c>
      <c r="P220">
        <v>1.69563</v>
      </c>
      <c r="Q220" s="1">
        <v>43881</v>
      </c>
      <c r="R220">
        <v>1.7617499999999999</v>
      </c>
      <c r="S220" s="1">
        <v>43874</v>
      </c>
      <c r="T220">
        <v>1.57338</v>
      </c>
      <c r="U220" s="1">
        <v>43881</v>
      </c>
      <c r="V220">
        <v>0.71287999999999996</v>
      </c>
      <c r="W220" s="1">
        <v>43881</v>
      </c>
      <c r="X220">
        <v>0.751</v>
      </c>
      <c r="Y220" s="1">
        <v>43881</v>
      </c>
      <c r="Z220">
        <v>0.80374999999999996</v>
      </c>
      <c r="AA220" s="1">
        <v>43881</v>
      </c>
      <c r="AB220">
        <v>0.89075000000000004</v>
      </c>
      <c r="AC220" s="1">
        <v>43881</v>
      </c>
      <c r="AD220">
        <v>0.68425000000000002</v>
      </c>
    </row>
    <row r="221" spans="1:30" x14ac:dyDescent="0.25">
      <c r="A221" s="1">
        <v>43885</v>
      </c>
      <c r="B221">
        <v>-0.47699999999999998</v>
      </c>
      <c r="C221" s="1">
        <v>43885</v>
      </c>
      <c r="D221">
        <v>-0.41399999999999998</v>
      </c>
      <c r="E221" s="1">
        <v>43885</v>
      </c>
      <c r="F221">
        <v>-0.35699999999999998</v>
      </c>
      <c r="G221" s="1">
        <v>43885</v>
      </c>
      <c r="H221">
        <v>-0.28399999999999997</v>
      </c>
      <c r="I221" s="1">
        <v>43882</v>
      </c>
      <c r="J221">
        <v>-0.45400000000000001</v>
      </c>
      <c r="K221" s="1">
        <v>43880</v>
      </c>
      <c r="L221">
        <v>1.6393800000000001</v>
      </c>
      <c r="M221" s="1">
        <v>43880</v>
      </c>
      <c r="N221">
        <v>1.696</v>
      </c>
      <c r="O221" s="1">
        <v>43880</v>
      </c>
      <c r="P221">
        <v>1.69875</v>
      </c>
      <c r="Q221" s="1">
        <v>43880</v>
      </c>
      <c r="R221">
        <v>1.76888</v>
      </c>
      <c r="S221" s="1">
        <v>43873</v>
      </c>
      <c r="T221">
        <v>1.57413</v>
      </c>
      <c r="U221" s="1">
        <v>43880</v>
      </c>
      <c r="V221">
        <v>0.71050000000000002</v>
      </c>
      <c r="W221" s="1">
        <v>43880</v>
      </c>
      <c r="X221">
        <v>0.75438000000000005</v>
      </c>
      <c r="Y221" s="1">
        <v>43880</v>
      </c>
      <c r="Z221">
        <v>0.80325000000000002</v>
      </c>
      <c r="AA221" s="1">
        <v>43880</v>
      </c>
      <c r="AB221">
        <v>0.88924999999999998</v>
      </c>
      <c r="AC221" s="1">
        <v>43880</v>
      </c>
      <c r="AD221">
        <v>0.67988000000000004</v>
      </c>
    </row>
    <row r="222" spans="1:30" x14ac:dyDescent="0.25">
      <c r="A222" s="1">
        <v>43882</v>
      </c>
      <c r="B222">
        <v>-0.47799999999999998</v>
      </c>
      <c r="C222" s="1">
        <v>43882</v>
      </c>
      <c r="D222">
        <v>-0.41499999999999998</v>
      </c>
      <c r="E222" s="1">
        <v>43882</v>
      </c>
      <c r="F222">
        <v>-0.35599999999999998</v>
      </c>
      <c r="G222" s="1">
        <v>43882</v>
      </c>
      <c r="H222">
        <v>-0.28699999999999998</v>
      </c>
      <c r="I222" s="1">
        <v>43881</v>
      </c>
      <c r="J222">
        <v>-0.45300000000000001</v>
      </c>
      <c r="K222" s="1">
        <v>43879</v>
      </c>
      <c r="L222">
        <v>1.647</v>
      </c>
      <c r="M222" s="1">
        <v>43879</v>
      </c>
      <c r="N222">
        <v>1.6946300000000001</v>
      </c>
      <c r="O222" s="1">
        <v>43879</v>
      </c>
      <c r="P222">
        <v>1.71488</v>
      </c>
      <c r="Q222" s="1">
        <v>43879</v>
      </c>
      <c r="R222">
        <v>1.7718799999999999</v>
      </c>
      <c r="S222" s="1">
        <v>43872</v>
      </c>
      <c r="T222">
        <v>1.57125</v>
      </c>
      <c r="U222" s="1">
        <v>43879</v>
      </c>
      <c r="V222">
        <v>0.71</v>
      </c>
      <c r="W222" s="1">
        <v>43879</v>
      </c>
      <c r="X222">
        <v>0.75624999999999998</v>
      </c>
      <c r="Y222" s="1">
        <v>43879</v>
      </c>
      <c r="Z222">
        <v>0.80437999999999998</v>
      </c>
      <c r="AA222" s="1">
        <v>43879</v>
      </c>
      <c r="AB222">
        <v>0.89375000000000004</v>
      </c>
      <c r="AC222" s="1">
        <v>43879</v>
      </c>
      <c r="AD222">
        <v>0.67162999999999995</v>
      </c>
    </row>
    <row r="223" spans="1:30" x14ac:dyDescent="0.25">
      <c r="A223" s="1">
        <v>43881</v>
      </c>
      <c r="B223">
        <v>-0.48299999999999998</v>
      </c>
      <c r="C223" s="1">
        <v>43881</v>
      </c>
      <c r="D223">
        <v>-0.41</v>
      </c>
      <c r="E223" s="1">
        <v>43881</v>
      </c>
      <c r="F223">
        <v>-0.35799999999999998</v>
      </c>
      <c r="G223" s="1">
        <v>43881</v>
      </c>
      <c r="H223">
        <v>-0.29399999999999998</v>
      </c>
      <c r="I223" s="1">
        <v>43880</v>
      </c>
      <c r="J223">
        <v>-0.45300000000000001</v>
      </c>
      <c r="K223" s="1">
        <v>43878</v>
      </c>
      <c r="L223">
        <v>1.6467499999999999</v>
      </c>
      <c r="M223" s="1">
        <v>43878</v>
      </c>
      <c r="N223">
        <v>1.6928799999999999</v>
      </c>
      <c r="O223" s="1">
        <v>43878</v>
      </c>
      <c r="P223">
        <v>1.72488</v>
      </c>
      <c r="Q223" s="1">
        <v>43878</v>
      </c>
      <c r="R223">
        <v>1.7927500000000001</v>
      </c>
      <c r="S223" s="1">
        <v>43871</v>
      </c>
      <c r="T223">
        <v>1.57463</v>
      </c>
      <c r="U223" s="1">
        <v>43878</v>
      </c>
      <c r="V223">
        <v>0.70913000000000004</v>
      </c>
      <c r="W223" s="1">
        <v>43878</v>
      </c>
      <c r="X223">
        <v>0.75849999999999995</v>
      </c>
      <c r="Y223" s="1">
        <v>43878</v>
      </c>
      <c r="Z223">
        <v>0.80525000000000002</v>
      </c>
      <c r="AA223" s="1">
        <v>43878</v>
      </c>
      <c r="AB223">
        <v>0.90249999999999997</v>
      </c>
      <c r="AC223" s="1">
        <v>43878</v>
      </c>
      <c r="AD223">
        <v>0.68225000000000002</v>
      </c>
    </row>
    <row r="224" spans="1:30" x14ac:dyDescent="0.25">
      <c r="A224" s="1">
        <v>43880</v>
      </c>
      <c r="B224">
        <v>-0.46700000000000003</v>
      </c>
      <c r="C224" s="1">
        <v>43880</v>
      </c>
      <c r="D224">
        <v>-0.40200000000000002</v>
      </c>
      <c r="E224" s="1">
        <v>43880</v>
      </c>
      <c r="F224">
        <v>-0.35299999999999998</v>
      </c>
      <c r="G224" s="1">
        <v>43880</v>
      </c>
      <c r="H224">
        <v>-0.28799999999999998</v>
      </c>
      <c r="I224" s="1">
        <v>43879</v>
      </c>
      <c r="J224">
        <v>-0.45100000000000001</v>
      </c>
      <c r="K224" s="1">
        <v>43875</v>
      </c>
      <c r="L224">
        <v>1.65825</v>
      </c>
      <c r="M224" s="1">
        <v>43875</v>
      </c>
      <c r="N224">
        <v>1.6917500000000001</v>
      </c>
      <c r="O224" s="1">
        <v>43875</v>
      </c>
      <c r="P224">
        <v>1.71</v>
      </c>
      <c r="Q224" s="1">
        <v>43875</v>
      </c>
      <c r="R224">
        <v>1.7983800000000001</v>
      </c>
      <c r="S224" s="1">
        <v>43868</v>
      </c>
      <c r="T224">
        <v>1.57738</v>
      </c>
      <c r="U224" s="1">
        <v>43875</v>
      </c>
      <c r="V224">
        <v>0.70762999999999998</v>
      </c>
      <c r="W224" s="1">
        <v>43875</v>
      </c>
      <c r="X224">
        <v>0.75375000000000003</v>
      </c>
      <c r="Y224" s="1">
        <v>43875</v>
      </c>
      <c r="Z224">
        <v>0.80637999999999999</v>
      </c>
      <c r="AA224" s="1">
        <v>43875</v>
      </c>
      <c r="AB224">
        <v>0.89475000000000005</v>
      </c>
      <c r="AC224" s="1">
        <v>43875</v>
      </c>
      <c r="AD224">
        <v>0.68425000000000002</v>
      </c>
    </row>
    <row r="225" spans="1:30" x14ac:dyDescent="0.25">
      <c r="A225" s="1">
        <v>43879</v>
      </c>
      <c r="B225">
        <v>-0.48</v>
      </c>
      <c r="C225" s="1">
        <v>43879</v>
      </c>
      <c r="D225">
        <v>-0.40300000000000002</v>
      </c>
      <c r="E225" s="1">
        <v>43879</v>
      </c>
      <c r="F225">
        <v>-0.35799999999999998</v>
      </c>
      <c r="G225" s="1">
        <v>43879</v>
      </c>
      <c r="H225">
        <v>-0.29199999999999998</v>
      </c>
      <c r="I225" s="1">
        <v>43878</v>
      </c>
      <c r="J225">
        <v>-0.45600000000000002</v>
      </c>
      <c r="K225" s="1">
        <v>43874</v>
      </c>
      <c r="L225">
        <v>1.6585000000000001</v>
      </c>
      <c r="M225" s="1">
        <v>43874</v>
      </c>
      <c r="N225">
        <v>1.69163</v>
      </c>
      <c r="O225" s="1">
        <v>43874</v>
      </c>
      <c r="P225">
        <v>1.71288</v>
      </c>
      <c r="Q225" s="1">
        <v>43874</v>
      </c>
      <c r="R225">
        <v>1.802</v>
      </c>
      <c r="S225" s="1">
        <v>43867</v>
      </c>
      <c r="T225">
        <v>1.5720000000000001</v>
      </c>
      <c r="U225" s="1">
        <v>43874</v>
      </c>
      <c r="V225">
        <v>0.70850000000000002</v>
      </c>
      <c r="W225" s="1">
        <v>43874</v>
      </c>
      <c r="X225">
        <v>0.75238000000000005</v>
      </c>
      <c r="Y225" s="1">
        <v>43874</v>
      </c>
      <c r="Z225">
        <v>0.80574999999999997</v>
      </c>
      <c r="AA225" s="1">
        <v>43874</v>
      </c>
      <c r="AB225">
        <v>0.88875000000000004</v>
      </c>
      <c r="AC225" s="1">
        <v>43874</v>
      </c>
      <c r="AD225">
        <v>0.68413000000000002</v>
      </c>
    </row>
    <row r="226" spans="1:30" x14ac:dyDescent="0.25">
      <c r="A226" s="1">
        <v>43878</v>
      </c>
      <c r="B226">
        <v>-0.48</v>
      </c>
      <c r="C226" s="1">
        <v>43878</v>
      </c>
      <c r="D226">
        <v>-0.41299999999999998</v>
      </c>
      <c r="E226" s="1">
        <v>43878</v>
      </c>
      <c r="F226">
        <v>-0.35299999999999998</v>
      </c>
      <c r="G226" s="1">
        <v>43878</v>
      </c>
      <c r="H226">
        <v>-0.29399999999999998</v>
      </c>
      <c r="I226" s="1">
        <v>43875</v>
      </c>
      <c r="J226">
        <v>-0.45300000000000001</v>
      </c>
      <c r="K226" s="1">
        <v>43873</v>
      </c>
      <c r="L226">
        <v>1.6501300000000001</v>
      </c>
      <c r="M226" s="1">
        <v>43873</v>
      </c>
      <c r="N226">
        <v>1.7037500000000001</v>
      </c>
      <c r="O226" s="1">
        <v>43873</v>
      </c>
      <c r="P226">
        <v>1.7253799999999999</v>
      </c>
      <c r="Q226" s="1">
        <v>43873</v>
      </c>
      <c r="R226">
        <v>1.8127500000000001</v>
      </c>
      <c r="S226" s="1">
        <v>43866</v>
      </c>
      <c r="T226">
        <v>1.5751299999999999</v>
      </c>
      <c r="U226" s="1">
        <v>43873</v>
      </c>
      <c r="V226">
        <v>0.71</v>
      </c>
      <c r="W226" s="1">
        <v>43873</v>
      </c>
      <c r="X226">
        <v>0.75524999999999998</v>
      </c>
      <c r="Y226" s="1">
        <v>43873</v>
      </c>
      <c r="Z226">
        <v>0.81437999999999999</v>
      </c>
      <c r="AA226" s="1">
        <v>43873</v>
      </c>
      <c r="AB226">
        <v>0.89500000000000002</v>
      </c>
      <c r="AC226" s="1">
        <v>43873</v>
      </c>
      <c r="AD226">
        <v>0.66762999999999995</v>
      </c>
    </row>
    <row r="227" spans="1:30" x14ac:dyDescent="0.25">
      <c r="A227" s="1">
        <v>43875</v>
      </c>
      <c r="B227">
        <v>-0.48</v>
      </c>
      <c r="C227" s="1">
        <v>43875</v>
      </c>
      <c r="D227">
        <v>-0.41299999999999998</v>
      </c>
      <c r="E227" s="1">
        <v>43875</v>
      </c>
      <c r="F227">
        <v>-0.35899999999999999</v>
      </c>
      <c r="G227" s="1">
        <v>43875</v>
      </c>
      <c r="H227">
        <v>-0.29299999999999998</v>
      </c>
      <c r="I227" s="1">
        <v>43874</v>
      </c>
      <c r="J227">
        <v>-0.45500000000000002</v>
      </c>
      <c r="K227" s="1">
        <v>43872</v>
      </c>
      <c r="L227">
        <v>1.6527499999999999</v>
      </c>
      <c r="M227" s="1">
        <v>43872</v>
      </c>
      <c r="N227">
        <v>1.7072499999999999</v>
      </c>
      <c r="O227" s="1">
        <v>43872</v>
      </c>
      <c r="P227">
        <v>1.7244999999999999</v>
      </c>
      <c r="Q227" s="1">
        <v>43872</v>
      </c>
      <c r="R227">
        <v>1.8071299999999999</v>
      </c>
      <c r="S227" s="1">
        <v>43865</v>
      </c>
      <c r="T227">
        <v>1.5654999999999999</v>
      </c>
      <c r="U227" s="1">
        <v>43872</v>
      </c>
      <c r="V227">
        <v>0.70725000000000005</v>
      </c>
      <c r="W227" s="1">
        <v>43872</v>
      </c>
      <c r="X227">
        <v>0.75863000000000003</v>
      </c>
      <c r="Y227" s="1">
        <v>43872</v>
      </c>
      <c r="Z227">
        <v>0.81537999999999999</v>
      </c>
      <c r="AA227" s="1">
        <v>43872</v>
      </c>
      <c r="AB227">
        <v>0.89063000000000003</v>
      </c>
      <c r="AC227" s="1">
        <v>43872</v>
      </c>
      <c r="AD227">
        <v>0.67274999999999996</v>
      </c>
    </row>
    <row r="228" spans="1:30" x14ac:dyDescent="0.25">
      <c r="A228" s="1">
        <v>43874</v>
      </c>
      <c r="B228">
        <v>-0.48</v>
      </c>
      <c r="C228" s="1">
        <v>43874</v>
      </c>
      <c r="D228">
        <v>-0.41099999999999998</v>
      </c>
      <c r="E228" s="1">
        <v>43874</v>
      </c>
      <c r="F228">
        <v>-0.35699999999999998</v>
      </c>
      <c r="G228" s="1">
        <v>43874</v>
      </c>
      <c r="H228">
        <v>-0.28699999999999998</v>
      </c>
      <c r="I228" s="1">
        <v>43873</v>
      </c>
      <c r="J228">
        <v>-0.45600000000000002</v>
      </c>
      <c r="K228" s="1">
        <v>43871</v>
      </c>
      <c r="L228">
        <v>1.65788</v>
      </c>
      <c r="M228" s="1">
        <v>43871</v>
      </c>
      <c r="N228">
        <v>1.71313</v>
      </c>
      <c r="O228" s="1">
        <v>43871</v>
      </c>
      <c r="P228">
        <v>1.7206300000000001</v>
      </c>
      <c r="Q228" s="1">
        <v>43871</v>
      </c>
      <c r="R228">
        <v>1.8005</v>
      </c>
      <c r="S228" s="1">
        <v>43864</v>
      </c>
      <c r="T228">
        <v>1.5680000000000001</v>
      </c>
      <c r="U228" s="1">
        <v>43871</v>
      </c>
      <c r="V228">
        <v>0.70338000000000001</v>
      </c>
      <c r="W228" s="1">
        <v>43871</v>
      </c>
      <c r="X228">
        <v>0.75387999999999999</v>
      </c>
      <c r="Y228" s="1">
        <v>43871</v>
      </c>
      <c r="Z228">
        <v>0.81599999999999995</v>
      </c>
      <c r="AA228" s="1">
        <v>43871</v>
      </c>
      <c r="AB228">
        <v>0.87924999999999998</v>
      </c>
      <c r="AC228" s="1">
        <v>43871</v>
      </c>
      <c r="AD228">
        <v>0.68525000000000003</v>
      </c>
    </row>
    <row r="229" spans="1:30" x14ac:dyDescent="0.25">
      <c r="A229" s="1">
        <v>43873</v>
      </c>
      <c r="B229">
        <v>-0.47</v>
      </c>
      <c r="C229" s="1">
        <v>43873</v>
      </c>
      <c r="D229">
        <v>-0.41299999999999998</v>
      </c>
      <c r="E229" s="1">
        <v>43873</v>
      </c>
      <c r="F229">
        <v>-0.36199999999999999</v>
      </c>
      <c r="G229" s="1">
        <v>43873</v>
      </c>
      <c r="H229">
        <v>-0.28799999999999998</v>
      </c>
      <c r="I229" s="1">
        <v>43872</v>
      </c>
      <c r="J229">
        <v>-0.45600000000000002</v>
      </c>
      <c r="K229" s="1">
        <v>43868</v>
      </c>
      <c r="L229">
        <v>1.6652499999999999</v>
      </c>
      <c r="M229" s="1">
        <v>43868</v>
      </c>
      <c r="N229">
        <v>1.73088</v>
      </c>
      <c r="O229" s="1">
        <v>43868</v>
      </c>
      <c r="P229">
        <v>1.74038</v>
      </c>
      <c r="Q229" s="1">
        <v>43868</v>
      </c>
      <c r="R229">
        <v>1.8348800000000001</v>
      </c>
      <c r="S229" s="1">
        <v>43861</v>
      </c>
      <c r="T229">
        <v>1.5687500000000001</v>
      </c>
      <c r="U229" s="1">
        <v>43868</v>
      </c>
      <c r="V229">
        <v>0.70325000000000004</v>
      </c>
      <c r="W229" s="1">
        <v>43868</v>
      </c>
      <c r="X229">
        <v>0.75238000000000005</v>
      </c>
      <c r="Y229" s="1">
        <v>43868</v>
      </c>
      <c r="Z229">
        <v>0.81162999999999996</v>
      </c>
      <c r="AA229" s="1">
        <v>43868</v>
      </c>
      <c r="AB229">
        <v>0.87712999999999997</v>
      </c>
      <c r="AC229" s="1">
        <v>43868</v>
      </c>
      <c r="AD229">
        <v>0.67413000000000001</v>
      </c>
    </row>
    <row r="230" spans="1:30" x14ac:dyDescent="0.25">
      <c r="A230" s="1">
        <v>43872</v>
      </c>
      <c r="B230">
        <v>-0.47699999999999998</v>
      </c>
      <c r="C230" s="1">
        <v>43872</v>
      </c>
      <c r="D230">
        <v>-0.40899999999999997</v>
      </c>
      <c r="E230" s="1">
        <v>43872</v>
      </c>
      <c r="F230">
        <v>-0.35</v>
      </c>
      <c r="G230" s="1">
        <v>43872</v>
      </c>
      <c r="H230">
        <v>-0.27600000000000002</v>
      </c>
      <c r="I230" s="1">
        <v>43871</v>
      </c>
      <c r="J230">
        <v>-0.45200000000000001</v>
      </c>
      <c r="K230" s="1">
        <v>43867</v>
      </c>
      <c r="L230">
        <v>1.6708799999999999</v>
      </c>
      <c r="M230" s="1">
        <v>43867</v>
      </c>
      <c r="N230">
        <v>1.7341299999999999</v>
      </c>
      <c r="O230" s="1">
        <v>43867</v>
      </c>
      <c r="P230">
        <v>1.74963</v>
      </c>
      <c r="Q230" s="1">
        <v>43867</v>
      </c>
      <c r="R230">
        <v>1.84263</v>
      </c>
      <c r="S230" s="1">
        <v>43860</v>
      </c>
      <c r="T230">
        <v>1.5438799999999999</v>
      </c>
      <c r="U230" s="1">
        <v>43867</v>
      </c>
      <c r="V230">
        <v>0.70613000000000004</v>
      </c>
      <c r="W230" s="1">
        <v>43867</v>
      </c>
      <c r="X230">
        <v>0.75638000000000005</v>
      </c>
      <c r="Y230" s="1">
        <v>43867</v>
      </c>
      <c r="Z230">
        <v>0.82399999999999995</v>
      </c>
      <c r="AA230" s="1">
        <v>43867</v>
      </c>
      <c r="AB230">
        <v>0.89363000000000004</v>
      </c>
      <c r="AC230" s="1">
        <v>43867</v>
      </c>
      <c r="AD230">
        <v>0.67100000000000004</v>
      </c>
    </row>
    <row r="231" spans="1:30" x14ac:dyDescent="0.25">
      <c r="A231" s="1">
        <v>43871</v>
      </c>
      <c r="B231">
        <v>-0.47099999999999997</v>
      </c>
      <c r="C231" s="1">
        <v>43871</v>
      </c>
      <c r="D231">
        <v>-0.39700000000000002</v>
      </c>
      <c r="E231" s="1">
        <v>43871</v>
      </c>
      <c r="F231">
        <v>-0.34599999999999997</v>
      </c>
      <c r="G231" s="1">
        <v>43871</v>
      </c>
      <c r="H231">
        <v>-0.26900000000000002</v>
      </c>
      <c r="I231" s="1">
        <v>43868</v>
      </c>
      <c r="J231">
        <v>-0.45200000000000001</v>
      </c>
      <c r="K231" s="1">
        <v>43866</v>
      </c>
      <c r="L231">
        <v>1.6696299999999999</v>
      </c>
      <c r="M231" s="1">
        <v>43866</v>
      </c>
      <c r="N231">
        <v>1.74163</v>
      </c>
      <c r="O231" s="1">
        <v>43866</v>
      </c>
      <c r="P231">
        <v>1.75888</v>
      </c>
      <c r="Q231" s="1">
        <v>43866</v>
      </c>
      <c r="R231">
        <v>1.8311299999999999</v>
      </c>
      <c r="S231" s="1">
        <v>43859</v>
      </c>
      <c r="T231">
        <v>1.52963</v>
      </c>
      <c r="U231" s="1">
        <v>43866</v>
      </c>
      <c r="V231">
        <v>0.70750000000000002</v>
      </c>
      <c r="W231" s="1">
        <v>43866</v>
      </c>
      <c r="X231">
        <v>0.76512999999999998</v>
      </c>
      <c r="Y231" s="1">
        <v>43866</v>
      </c>
      <c r="Z231">
        <v>0.83987999999999996</v>
      </c>
      <c r="AA231" s="1">
        <v>43866</v>
      </c>
      <c r="AB231">
        <v>0.91</v>
      </c>
      <c r="AC231" s="1">
        <v>43866</v>
      </c>
      <c r="AD231">
        <v>0.68049999999999999</v>
      </c>
    </row>
    <row r="232" spans="1:30" x14ac:dyDescent="0.25">
      <c r="A232" s="1">
        <v>43868</v>
      </c>
      <c r="B232">
        <v>-0.45800000000000002</v>
      </c>
      <c r="C232" s="1">
        <v>43868</v>
      </c>
      <c r="D232">
        <v>-0.4</v>
      </c>
      <c r="E232" s="1">
        <v>43868</v>
      </c>
      <c r="F232">
        <v>-0.33900000000000002</v>
      </c>
      <c r="G232" s="1">
        <v>43868</v>
      </c>
      <c r="H232">
        <v>-0.26900000000000002</v>
      </c>
      <c r="I232" s="1">
        <v>43867</v>
      </c>
      <c r="J232">
        <v>-0.45</v>
      </c>
      <c r="K232" s="1">
        <v>43865</v>
      </c>
      <c r="L232">
        <v>1.66625</v>
      </c>
      <c r="M232" s="1">
        <v>43865</v>
      </c>
      <c r="N232">
        <v>1.7373799999999999</v>
      </c>
      <c r="O232" s="1">
        <v>43865</v>
      </c>
      <c r="P232">
        <v>1.7435</v>
      </c>
      <c r="Q232" s="1">
        <v>43865</v>
      </c>
      <c r="R232">
        <v>1.8029999999999999</v>
      </c>
      <c r="S232" s="1">
        <v>43858</v>
      </c>
      <c r="T232">
        <v>1.5329999999999999</v>
      </c>
      <c r="U232" s="1">
        <v>43865</v>
      </c>
      <c r="V232">
        <v>0.70638000000000001</v>
      </c>
      <c r="W232" s="1">
        <v>43865</v>
      </c>
      <c r="X232">
        <v>0.76400000000000001</v>
      </c>
      <c r="Y232" s="1">
        <v>43865</v>
      </c>
      <c r="Z232">
        <v>0.83174999999999999</v>
      </c>
      <c r="AA232" s="1">
        <v>43865</v>
      </c>
      <c r="AB232">
        <v>0.89112999999999998</v>
      </c>
      <c r="AC232" s="1">
        <v>43865</v>
      </c>
      <c r="AD232">
        <v>0.68362999999999996</v>
      </c>
    </row>
    <row r="233" spans="1:30" x14ac:dyDescent="0.25">
      <c r="A233" s="1">
        <v>43867</v>
      </c>
      <c r="B233">
        <v>-0.45900000000000002</v>
      </c>
      <c r="C233" s="1">
        <v>43867</v>
      </c>
      <c r="D233">
        <v>-0.39900000000000002</v>
      </c>
      <c r="E233" s="1">
        <v>43867</v>
      </c>
      <c r="F233">
        <v>-0.34300000000000003</v>
      </c>
      <c r="G233" s="1">
        <v>43867</v>
      </c>
      <c r="H233">
        <v>-0.27</v>
      </c>
      <c r="I233" s="1">
        <v>43866</v>
      </c>
      <c r="J233">
        <v>-0.45100000000000001</v>
      </c>
      <c r="K233" s="1">
        <v>43864</v>
      </c>
      <c r="L233">
        <v>1.6677500000000001</v>
      </c>
      <c r="M233" s="1">
        <v>43864</v>
      </c>
      <c r="N233">
        <v>1.7410000000000001</v>
      </c>
      <c r="O233" s="1">
        <v>43864</v>
      </c>
      <c r="P233">
        <v>1.7170000000000001</v>
      </c>
      <c r="Q233" s="1">
        <v>43864</v>
      </c>
      <c r="R233">
        <v>1.7689999999999999</v>
      </c>
      <c r="S233" s="1">
        <v>43857</v>
      </c>
      <c r="T233">
        <v>1.5317499999999999</v>
      </c>
      <c r="U233" s="1">
        <v>43864</v>
      </c>
      <c r="V233">
        <v>0.70650000000000002</v>
      </c>
      <c r="W233" s="1">
        <v>43864</v>
      </c>
      <c r="X233">
        <v>0.76049999999999995</v>
      </c>
      <c r="Y233" s="1">
        <v>43864</v>
      </c>
      <c r="Z233">
        <v>0.81588000000000005</v>
      </c>
      <c r="AA233" s="1">
        <v>43864</v>
      </c>
      <c r="AB233">
        <v>0.87124999999999997</v>
      </c>
      <c r="AC233" s="1">
        <v>43864</v>
      </c>
      <c r="AD233">
        <v>0.68262999999999996</v>
      </c>
    </row>
    <row r="234" spans="1:30" x14ac:dyDescent="0.25">
      <c r="A234" s="1">
        <v>43866</v>
      </c>
      <c r="B234">
        <v>-0.45900000000000002</v>
      </c>
      <c r="C234" s="1">
        <v>43866</v>
      </c>
      <c r="D234">
        <v>-0.4</v>
      </c>
      <c r="E234" s="1">
        <v>43866</v>
      </c>
      <c r="F234">
        <v>-0.34599999999999997</v>
      </c>
      <c r="G234" s="1">
        <v>43866</v>
      </c>
      <c r="H234">
        <v>-0.27800000000000002</v>
      </c>
      <c r="I234" s="1">
        <v>43865</v>
      </c>
      <c r="J234">
        <v>-0.45100000000000001</v>
      </c>
      <c r="K234" s="1">
        <v>43861</v>
      </c>
      <c r="L234">
        <v>1.66188</v>
      </c>
      <c r="M234" s="1">
        <v>43861</v>
      </c>
      <c r="N234">
        <v>1.7511300000000001</v>
      </c>
      <c r="O234" s="1">
        <v>43861</v>
      </c>
      <c r="P234">
        <v>1.74525</v>
      </c>
      <c r="Q234" s="1">
        <v>43861</v>
      </c>
      <c r="R234">
        <v>1.80663</v>
      </c>
      <c r="S234" s="1">
        <v>43854</v>
      </c>
      <c r="T234">
        <v>1.5318799999999999</v>
      </c>
      <c r="U234" s="1">
        <v>43861</v>
      </c>
      <c r="V234">
        <v>0.70799999999999996</v>
      </c>
      <c r="W234" s="1">
        <v>43861</v>
      </c>
      <c r="X234">
        <v>0.76475000000000004</v>
      </c>
      <c r="Y234" s="1">
        <v>43861</v>
      </c>
      <c r="Z234">
        <v>0.81950000000000001</v>
      </c>
      <c r="AA234" s="1">
        <v>43861</v>
      </c>
      <c r="AB234">
        <v>0.87924999999999998</v>
      </c>
      <c r="AC234" s="1">
        <v>43861</v>
      </c>
      <c r="AD234">
        <v>0.67525000000000002</v>
      </c>
    </row>
    <row r="235" spans="1:30" x14ac:dyDescent="0.25">
      <c r="A235" s="1">
        <v>43865</v>
      </c>
      <c r="B235">
        <v>-0.46</v>
      </c>
      <c r="C235" s="1">
        <v>43865</v>
      </c>
      <c r="D235">
        <v>-0.39600000000000002</v>
      </c>
      <c r="E235" s="1">
        <v>43865</v>
      </c>
      <c r="F235">
        <v>-0.34</v>
      </c>
      <c r="G235" s="1">
        <v>43865</v>
      </c>
      <c r="H235">
        <v>-0.28799999999999998</v>
      </c>
      <c r="I235" s="1">
        <v>43864</v>
      </c>
      <c r="J235">
        <v>-0.45200000000000001</v>
      </c>
      <c r="K235" s="1">
        <v>43860</v>
      </c>
      <c r="L235">
        <v>1.655</v>
      </c>
      <c r="M235" s="1">
        <v>43860</v>
      </c>
      <c r="N235">
        <v>1.76325</v>
      </c>
      <c r="O235" s="1">
        <v>43860</v>
      </c>
      <c r="P235">
        <v>1.7633799999999999</v>
      </c>
      <c r="Q235" s="1">
        <v>43860</v>
      </c>
      <c r="R235">
        <v>1.8216300000000001</v>
      </c>
      <c r="S235" s="1">
        <v>43853</v>
      </c>
      <c r="T235">
        <v>1.53163</v>
      </c>
      <c r="U235" s="1">
        <v>43860</v>
      </c>
      <c r="V235">
        <v>0.622</v>
      </c>
      <c r="W235" s="1">
        <v>43860</v>
      </c>
      <c r="X235">
        <v>0.69238</v>
      </c>
      <c r="Y235" s="1">
        <v>43860</v>
      </c>
      <c r="Z235">
        <v>0.74475000000000002</v>
      </c>
      <c r="AA235" s="1">
        <v>43860</v>
      </c>
      <c r="AB235">
        <v>0.80313000000000001</v>
      </c>
      <c r="AC235" s="1">
        <v>43860</v>
      </c>
      <c r="AD235">
        <v>0.62450000000000006</v>
      </c>
    </row>
    <row r="236" spans="1:30" x14ac:dyDescent="0.25">
      <c r="A236" s="1">
        <v>43864</v>
      </c>
      <c r="B236">
        <v>-0.45500000000000002</v>
      </c>
      <c r="C236" s="1">
        <v>43864</v>
      </c>
      <c r="D236">
        <v>-0.39300000000000002</v>
      </c>
      <c r="E236" s="1">
        <v>43864</v>
      </c>
      <c r="F236">
        <v>-0.33800000000000002</v>
      </c>
      <c r="G236" s="1">
        <v>43864</v>
      </c>
      <c r="H236">
        <v>-0.28999999999999998</v>
      </c>
      <c r="I236" s="1">
        <v>43861</v>
      </c>
      <c r="J236">
        <v>-0.45400000000000001</v>
      </c>
      <c r="K236" s="1">
        <v>43859</v>
      </c>
      <c r="L236">
        <v>1.6452500000000001</v>
      </c>
      <c r="M236" s="1">
        <v>43859</v>
      </c>
      <c r="N236">
        <v>1.7771300000000001</v>
      </c>
      <c r="O236" s="1">
        <v>43859</v>
      </c>
      <c r="P236">
        <v>1.77925</v>
      </c>
      <c r="Q236" s="1">
        <v>43859</v>
      </c>
      <c r="R236">
        <v>1.8471299999999999</v>
      </c>
      <c r="S236" s="1">
        <v>43852</v>
      </c>
      <c r="T236">
        <v>1.5326299999999999</v>
      </c>
      <c r="U236" s="1">
        <v>43859</v>
      </c>
      <c r="V236">
        <v>0.62975000000000003</v>
      </c>
      <c r="W236" s="1">
        <v>43859</v>
      </c>
      <c r="X236">
        <v>0.70087999999999995</v>
      </c>
      <c r="Y236" s="1">
        <v>43859</v>
      </c>
      <c r="Z236">
        <v>0.75149999999999995</v>
      </c>
      <c r="AA236" s="1">
        <v>43859</v>
      </c>
      <c r="AB236">
        <v>0.81374999999999997</v>
      </c>
      <c r="AC236" s="1">
        <v>43859</v>
      </c>
      <c r="AD236">
        <v>0.66825000000000001</v>
      </c>
    </row>
    <row r="237" spans="1:30" x14ac:dyDescent="0.25">
      <c r="A237" s="1">
        <v>43861</v>
      </c>
      <c r="B237">
        <v>-0.45400000000000001</v>
      </c>
      <c r="C237" s="1">
        <v>43861</v>
      </c>
      <c r="D237">
        <v>-0.39300000000000002</v>
      </c>
      <c r="E237" s="1">
        <v>43861</v>
      </c>
      <c r="F237">
        <v>-0.33800000000000002</v>
      </c>
      <c r="G237" s="1">
        <v>43861</v>
      </c>
      <c r="H237">
        <v>-0.28399999999999997</v>
      </c>
      <c r="I237" s="1">
        <v>43860</v>
      </c>
      <c r="J237">
        <v>-0.45400000000000001</v>
      </c>
      <c r="K237" s="1">
        <v>43858</v>
      </c>
      <c r="L237">
        <v>1.65</v>
      </c>
      <c r="M237" s="1">
        <v>43858</v>
      </c>
      <c r="N237">
        <v>1.7695000000000001</v>
      </c>
      <c r="O237" s="1">
        <v>43858</v>
      </c>
      <c r="P237">
        <v>1.7709999999999999</v>
      </c>
      <c r="Q237" s="1">
        <v>43858</v>
      </c>
      <c r="R237">
        <v>1.83125</v>
      </c>
      <c r="S237" s="1">
        <v>43851</v>
      </c>
      <c r="T237">
        <v>1.53925</v>
      </c>
      <c r="U237" s="1">
        <v>43858</v>
      </c>
      <c r="V237">
        <v>0.61550000000000005</v>
      </c>
      <c r="W237" s="1">
        <v>43858</v>
      </c>
      <c r="X237">
        <v>0.68625000000000003</v>
      </c>
      <c r="Y237" s="1">
        <v>43858</v>
      </c>
      <c r="Z237">
        <v>0.74263000000000001</v>
      </c>
      <c r="AA237" s="1">
        <v>43858</v>
      </c>
      <c r="AB237">
        <v>0.79762999999999995</v>
      </c>
      <c r="AC237" s="1">
        <v>43858</v>
      </c>
      <c r="AD237">
        <v>0.66788000000000003</v>
      </c>
    </row>
    <row r="238" spans="1:30" x14ac:dyDescent="0.25">
      <c r="A238" s="1">
        <v>43860</v>
      </c>
      <c r="B238">
        <v>-0.45800000000000002</v>
      </c>
      <c r="C238" s="1">
        <v>43860</v>
      </c>
      <c r="D238">
        <v>-0.39800000000000002</v>
      </c>
      <c r="E238" s="1">
        <v>43860</v>
      </c>
      <c r="F238">
        <v>-0.33700000000000002</v>
      </c>
      <c r="G238" s="1">
        <v>43860</v>
      </c>
      <c r="H238">
        <v>-0.27800000000000002</v>
      </c>
      <c r="I238" s="1">
        <v>43859</v>
      </c>
      <c r="J238">
        <v>-0.45500000000000002</v>
      </c>
      <c r="K238" s="1">
        <v>43857</v>
      </c>
      <c r="L238">
        <v>1.6492500000000001</v>
      </c>
      <c r="M238" s="1">
        <v>43857</v>
      </c>
      <c r="N238">
        <v>1.7745</v>
      </c>
      <c r="O238" s="1">
        <v>43857</v>
      </c>
      <c r="P238">
        <v>1.7835000000000001</v>
      </c>
      <c r="Q238" s="1">
        <v>43857</v>
      </c>
      <c r="R238">
        <v>1.83725</v>
      </c>
      <c r="S238" s="1">
        <v>43847</v>
      </c>
      <c r="T238">
        <v>1.5311300000000001</v>
      </c>
      <c r="U238" s="1">
        <v>43857</v>
      </c>
      <c r="V238">
        <v>0.61750000000000005</v>
      </c>
      <c r="W238" s="1">
        <v>43857</v>
      </c>
      <c r="X238">
        <v>0.69174999999999998</v>
      </c>
      <c r="Y238" s="1">
        <v>43857</v>
      </c>
      <c r="Z238">
        <v>0.74050000000000005</v>
      </c>
      <c r="AA238" s="1">
        <v>43857</v>
      </c>
      <c r="AB238">
        <v>0.78813</v>
      </c>
      <c r="AC238" s="1">
        <v>43857</v>
      </c>
      <c r="AD238">
        <v>0.67188000000000003</v>
      </c>
    </row>
    <row r="239" spans="1:30" x14ac:dyDescent="0.25">
      <c r="A239" s="1">
        <v>43859</v>
      </c>
      <c r="B239">
        <v>-0.45800000000000002</v>
      </c>
      <c r="C239" s="1">
        <v>43859</v>
      </c>
      <c r="D239">
        <v>-0.39900000000000002</v>
      </c>
      <c r="E239" s="1">
        <v>43859</v>
      </c>
      <c r="F239">
        <v>-0.33600000000000002</v>
      </c>
      <c r="G239" s="1">
        <v>43859</v>
      </c>
      <c r="H239">
        <v>-0.26900000000000002</v>
      </c>
      <c r="I239" s="1">
        <v>43858</v>
      </c>
      <c r="J239">
        <v>-0.45100000000000001</v>
      </c>
      <c r="K239" s="1">
        <v>43854</v>
      </c>
      <c r="L239">
        <v>1.6595</v>
      </c>
      <c r="M239" s="1">
        <v>43854</v>
      </c>
      <c r="N239">
        <v>1.79538</v>
      </c>
      <c r="O239" s="1">
        <v>43854</v>
      </c>
      <c r="P239">
        <v>1.80525</v>
      </c>
      <c r="Q239" s="1">
        <v>43854</v>
      </c>
      <c r="R239">
        <v>1.87988</v>
      </c>
      <c r="S239" s="1">
        <v>43846</v>
      </c>
      <c r="T239">
        <v>1.5356300000000001</v>
      </c>
      <c r="U239" s="1">
        <v>43854</v>
      </c>
      <c r="V239">
        <v>0.63063000000000002</v>
      </c>
      <c r="W239" s="1">
        <v>43854</v>
      </c>
      <c r="X239">
        <v>0.69074999999999998</v>
      </c>
      <c r="Y239" s="1">
        <v>43854</v>
      </c>
      <c r="Z239">
        <v>0.74750000000000005</v>
      </c>
      <c r="AA239" s="1">
        <v>43854</v>
      </c>
      <c r="AB239">
        <v>0.80437999999999998</v>
      </c>
      <c r="AC239" s="1">
        <v>43854</v>
      </c>
      <c r="AD239">
        <v>0.66849999999999998</v>
      </c>
    </row>
    <row r="240" spans="1:30" x14ac:dyDescent="0.25">
      <c r="A240" s="1">
        <v>43858</v>
      </c>
      <c r="B240">
        <v>-0.45700000000000002</v>
      </c>
      <c r="C240" s="1">
        <v>43858</v>
      </c>
      <c r="D240">
        <v>-0.40100000000000002</v>
      </c>
      <c r="E240" s="1">
        <v>43858</v>
      </c>
      <c r="F240">
        <v>-0.33700000000000002</v>
      </c>
      <c r="G240" s="1">
        <v>43858</v>
      </c>
      <c r="H240">
        <v>-0.27</v>
      </c>
      <c r="I240" s="1">
        <v>43857</v>
      </c>
      <c r="J240">
        <v>-0.45300000000000001</v>
      </c>
      <c r="K240" s="1">
        <v>43853</v>
      </c>
      <c r="L240">
        <v>1.6608799999999999</v>
      </c>
      <c r="M240" s="1">
        <v>43853</v>
      </c>
      <c r="N240">
        <v>1.79413</v>
      </c>
      <c r="O240" s="1">
        <v>43853</v>
      </c>
      <c r="P240">
        <v>1.82175</v>
      </c>
      <c r="Q240" s="1">
        <v>43853</v>
      </c>
      <c r="R240">
        <v>1.8945000000000001</v>
      </c>
      <c r="S240" s="1">
        <v>43845</v>
      </c>
      <c r="T240">
        <v>1.5283800000000001</v>
      </c>
      <c r="U240" s="1">
        <v>43853</v>
      </c>
      <c r="V240">
        <v>0.63349999999999995</v>
      </c>
      <c r="W240" s="1">
        <v>43853</v>
      </c>
      <c r="X240">
        <v>0.69713000000000003</v>
      </c>
      <c r="Y240" s="1">
        <v>43853</v>
      </c>
      <c r="Z240">
        <v>0.74587999999999999</v>
      </c>
      <c r="AA240" s="1">
        <v>43853</v>
      </c>
      <c r="AB240">
        <v>0.81288000000000005</v>
      </c>
      <c r="AC240" s="1">
        <v>43853</v>
      </c>
      <c r="AD240">
        <v>0.68300000000000005</v>
      </c>
    </row>
    <row r="241" spans="1:30" x14ac:dyDescent="0.25">
      <c r="A241" s="1">
        <v>43857</v>
      </c>
      <c r="B241">
        <v>-0.45300000000000001</v>
      </c>
      <c r="C241" s="1">
        <v>43857</v>
      </c>
      <c r="D241">
        <v>-0.39800000000000002</v>
      </c>
      <c r="E241" s="1">
        <v>43857</v>
      </c>
      <c r="F241">
        <v>-0.33300000000000002</v>
      </c>
      <c r="G241" s="1">
        <v>43857</v>
      </c>
      <c r="H241">
        <v>-0.26</v>
      </c>
      <c r="I241" s="1">
        <v>43854</v>
      </c>
      <c r="J241">
        <v>-0.45200000000000001</v>
      </c>
      <c r="K241" s="1">
        <v>43852</v>
      </c>
      <c r="L241">
        <v>1.6593800000000001</v>
      </c>
      <c r="M241" s="1">
        <v>43852</v>
      </c>
      <c r="N241">
        <v>1.80088</v>
      </c>
      <c r="O241" s="1">
        <v>43852</v>
      </c>
      <c r="P241">
        <v>1.82463</v>
      </c>
      <c r="Q241" s="1">
        <v>43852</v>
      </c>
      <c r="R241">
        <v>1.919</v>
      </c>
      <c r="S241" s="1">
        <v>43844</v>
      </c>
      <c r="T241">
        <v>1.53125</v>
      </c>
      <c r="U241" s="1">
        <v>43852</v>
      </c>
      <c r="V241">
        <v>0.62863000000000002</v>
      </c>
      <c r="W241" s="1">
        <v>43852</v>
      </c>
      <c r="X241">
        <v>0.69</v>
      </c>
      <c r="Y241" s="1">
        <v>43852</v>
      </c>
      <c r="Z241">
        <v>0.73887999999999998</v>
      </c>
      <c r="AA241" s="1">
        <v>43852</v>
      </c>
      <c r="AB241">
        <v>0.80188000000000004</v>
      </c>
      <c r="AC241" s="1">
        <v>43852</v>
      </c>
      <c r="AD241">
        <v>0.6835</v>
      </c>
    </row>
    <row r="242" spans="1:30" x14ac:dyDescent="0.25">
      <c r="A242" s="1">
        <v>43854</v>
      </c>
      <c r="B242">
        <v>-0.45100000000000001</v>
      </c>
      <c r="C242" s="1">
        <v>43854</v>
      </c>
      <c r="D242">
        <v>-0.38600000000000001</v>
      </c>
      <c r="E242" s="1">
        <v>43854</v>
      </c>
      <c r="F242">
        <v>-0.32300000000000001</v>
      </c>
      <c r="G242" s="1">
        <v>43854</v>
      </c>
      <c r="H242">
        <v>-0.25800000000000001</v>
      </c>
      <c r="I242" s="1">
        <v>43853</v>
      </c>
      <c r="J242">
        <v>-0.45200000000000001</v>
      </c>
      <c r="K242" s="1">
        <v>43851</v>
      </c>
      <c r="L242">
        <v>1.6595</v>
      </c>
      <c r="M242" s="1">
        <v>43851</v>
      </c>
      <c r="N242">
        <v>1.8062499999999999</v>
      </c>
      <c r="O242" s="1">
        <v>43851</v>
      </c>
      <c r="P242">
        <v>1.8343799999999999</v>
      </c>
      <c r="Q242" s="1">
        <v>43851</v>
      </c>
      <c r="R242">
        <v>1.91838</v>
      </c>
      <c r="S242" s="1">
        <v>43843</v>
      </c>
      <c r="T242">
        <v>1.5351300000000001</v>
      </c>
      <c r="U242" s="1">
        <v>43851</v>
      </c>
      <c r="V242">
        <v>0.63263000000000003</v>
      </c>
      <c r="W242" s="1">
        <v>43851</v>
      </c>
      <c r="X242">
        <v>0.70213000000000003</v>
      </c>
      <c r="Y242" s="1">
        <v>43851</v>
      </c>
      <c r="Z242">
        <v>0.74463000000000001</v>
      </c>
      <c r="AA242" s="1">
        <v>43851</v>
      </c>
      <c r="AB242">
        <v>0.80737999999999999</v>
      </c>
      <c r="AC242" s="1">
        <v>43851</v>
      </c>
      <c r="AD242">
        <v>0.67937999999999998</v>
      </c>
    </row>
    <row r="243" spans="1:30" x14ac:dyDescent="0.25">
      <c r="A243" s="1">
        <v>43853</v>
      </c>
      <c r="B243">
        <v>-0.46700000000000003</v>
      </c>
      <c r="C243" s="1">
        <v>43853</v>
      </c>
      <c r="D243">
        <v>-0.38600000000000001</v>
      </c>
      <c r="E243" s="1">
        <v>43853</v>
      </c>
      <c r="F243">
        <v>-0.32</v>
      </c>
      <c r="G243" s="1">
        <v>43853</v>
      </c>
      <c r="H243">
        <v>-0.247</v>
      </c>
      <c r="I243" s="1">
        <v>43852</v>
      </c>
      <c r="J243">
        <v>-0.45100000000000001</v>
      </c>
      <c r="K243" s="1">
        <v>43850</v>
      </c>
      <c r="L243">
        <v>1.6533800000000001</v>
      </c>
      <c r="M243" s="1">
        <v>43850</v>
      </c>
      <c r="N243">
        <v>1.80213</v>
      </c>
      <c r="O243" s="1">
        <v>43850</v>
      </c>
      <c r="P243">
        <v>1.8294999999999999</v>
      </c>
      <c r="Q243" s="1">
        <v>43850</v>
      </c>
      <c r="R243">
        <v>1.9246300000000001</v>
      </c>
      <c r="S243" s="1">
        <v>43840</v>
      </c>
      <c r="T243">
        <v>1.5331300000000001</v>
      </c>
      <c r="U243" s="1">
        <v>43850</v>
      </c>
      <c r="V243">
        <v>0.63924999999999998</v>
      </c>
      <c r="W243" s="1">
        <v>43850</v>
      </c>
      <c r="X243">
        <v>0.69913000000000003</v>
      </c>
      <c r="Y243" s="1">
        <v>43850</v>
      </c>
      <c r="Z243">
        <v>0.74387999999999999</v>
      </c>
      <c r="AA243" s="1">
        <v>43850</v>
      </c>
      <c r="AB243">
        <v>0.80388000000000004</v>
      </c>
      <c r="AC243" s="1">
        <v>43850</v>
      </c>
      <c r="AD243">
        <v>0.68274999999999997</v>
      </c>
    </row>
    <row r="244" spans="1:30" x14ac:dyDescent="0.25">
      <c r="A244" s="1">
        <v>43852</v>
      </c>
      <c r="B244">
        <v>-0.46600000000000003</v>
      </c>
      <c r="C244" s="1">
        <v>43852</v>
      </c>
      <c r="D244">
        <v>-0.39</v>
      </c>
      <c r="E244" s="1">
        <v>43852</v>
      </c>
      <c r="F244">
        <v>-0.32900000000000001</v>
      </c>
      <c r="G244" s="1">
        <v>43852</v>
      </c>
      <c r="H244">
        <v>-0.24199999999999999</v>
      </c>
      <c r="I244" s="1">
        <v>43851</v>
      </c>
      <c r="J244">
        <v>-0.45</v>
      </c>
      <c r="K244" s="1">
        <v>43847</v>
      </c>
      <c r="L244">
        <v>1.65438</v>
      </c>
      <c r="M244" s="1">
        <v>43847</v>
      </c>
      <c r="N244">
        <v>1.8191299999999999</v>
      </c>
      <c r="O244" s="1">
        <v>43847</v>
      </c>
      <c r="P244">
        <v>1.8448800000000001</v>
      </c>
      <c r="Q244" s="1">
        <v>43847</v>
      </c>
      <c r="R244">
        <v>1.923</v>
      </c>
      <c r="S244" s="1">
        <v>43839</v>
      </c>
      <c r="T244">
        <v>1.5269999999999999</v>
      </c>
      <c r="U244" s="1">
        <v>43847</v>
      </c>
      <c r="V244">
        <v>0.64637999999999995</v>
      </c>
      <c r="W244" s="1">
        <v>43847</v>
      </c>
      <c r="X244">
        <v>0.70013000000000003</v>
      </c>
      <c r="Y244" s="1">
        <v>43847</v>
      </c>
      <c r="Z244">
        <v>0.73850000000000005</v>
      </c>
      <c r="AA244" s="1">
        <v>43847</v>
      </c>
      <c r="AB244">
        <v>0.79600000000000004</v>
      </c>
      <c r="AC244" s="1">
        <v>43847</v>
      </c>
      <c r="AD244">
        <v>0.68</v>
      </c>
    </row>
    <row r="245" spans="1:30" x14ac:dyDescent="0.25">
      <c r="A245" s="1">
        <v>43851</v>
      </c>
      <c r="B245">
        <v>-0.47</v>
      </c>
      <c r="C245" s="1">
        <v>43851</v>
      </c>
      <c r="D245">
        <v>-0.39200000000000002</v>
      </c>
      <c r="E245" s="1">
        <v>43851</v>
      </c>
      <c r="F245">
        <v>-0.33400000000000002</v>
      </c>
      <c r="G245" s="1">
        <v>43851</v>
      </c>
      <c r="H245">
        <v>-0.24299999999999999</v>
      </c>
      <c r="I245" s="1">
        <v>43850</v>
      </c>
      <c r="J245">
        <v>-0.45300000000000001</v>
      </c>
      <c r="K245" s="1">
        <v>43846</v>
      </c>
      <c r="L245">
        <v>1.6577500000000001</v>
      </c>
      <c r="M245" s="1">
        <v>43846</v>
      </c>
      <c r="N245">
        <v>1.82663</v>
      </c>
      <c r="O245" s="1">
        <v>43846</v>
      </c>
      <c r="P245">
        <v>1.8487499999999999</v>
      </c>
      <c r="Q245" s="1">
        <v>43846</v>
      </c>
      <c r="R245">
        <v>1.9301299999999999</v>
      </c>
      <c r="S245" s="1">
        <v>43838</v>
      </c>
      <c r="T245">
        <v>1.5325</v>
      </c>
      <c r="U245" s="1">
        <v>43846</v>
      </c>
      <c r="V245">
        <v>0.65812999999999999</v>
      </c>
      <c r="W245" s="1">
        <v>43846</v>
      </c>
      <c r="X245">
        <v>0.72375</v>
      </c>
      <c r="Y245" s="1">
        <v>43846</v>
      </c>
      <c r="Z245">
        <v>0.76349999999999996</v>
      </c>
      <c r="AA245" s="1">
        <v>43846</v>
      </c>
      <c r="AB245">
        <v>0.81962999999999997</v>
      </c>
      <c r="AC245" s="1">
        <v>43846</v>
      </c>
      <c r="AD245">
        <v>0.67274999999999996</v>
      </c>
    </row>
    <row r="246" spans="1:30" x14ac:dyDescent="0.25">
      <c r="A246" s="1">
        <v>43850</v>
      </c>
      <c r="B246">
        <v>-0.46300000000000002</v>
      </c>
      <c r="C246" s="1">
        <v>43850</v>
      </c>
      <c r="D246">
        <v>-0.39200000000000002</v>
      </c>
      <c r="E246" s="1">
        <v>43850</v>
      </c>
      <c r="F246">
        <v>-0.33300000000000002</v>
      </c>
      <c r="G246" s="1">
        <v>43850</v>
      </c>
      <c r="H246">
        <v>-0.24399999999999999</v>
      </c>
      <c r="I246" s="1">
        <v>43847</v>
      </c>
      <c r="J246">
        <v>-0.45200000000000001</v>
      </c>
      <c r="K246" s="1">
        <v>43845</v>
      </c>
      <c r="L246">
        <v>1.669</v>
      </c>
      <c r="M246" s="1">
        <v>43845</v>
      </c>
      <c r="N246">
        <v>1.83613</v>
      </c>
      <c r="O246" s="1">
        <v>43845</v>
      </c>
      <c r="P246">
        <v>1.865</v>
      </c>
      <c r="Q246" s="1">
        <v>43845</v>
      </c>
      <c r="R246">
        <v>1.95275</v>
      </c>
      <c r="S246" s="1">
        <v>43837</v>
      </c>
      <c r="T246">
        <v>1.5278799999999999</v>
      </c>
      <c r="U246" s="1">
        <v>43845</v>
      </c>
      <c r="V246">
        <v>0.65949999999999998</v>
      </c>
      <c r="W246" s="1">
        <v>43845</v>
      </c>
      <c r="X246">
        <v>0.72499999999999998</v>
      </c>
      <c r="Y246" s="1">
        <v>43845</v>
      </c>
      <c r="Z246">
        <v>0.76563000000000003</v>
      </c>
      <c r="AA246" s="1">
        <v>43845</v>
      </c>
      <c r="AB246">
        <v>0.82625000000000004</v>
      </c>
      <c r="AC246" s="1">
        <v>43845</v>
      </c>
      <c r="AD246">
        <v>0.68188000000000004</v>
      </c>
    </row>
    <row r="247" spans="1:30" x14ac:dyDescent="0.25">
      <c r="A247" s="1">
        <v>43847</v>
      </c>
      <c r="B247">
        <v>-0.46200000000000002</v>
      </c>
      <c r="C247" s="1">
        <v>43847</v>
      </c>
      <c r="D247">
        <v>-0.39100000000000001</v>
      </c>
      <c r="E247" s="1">
        <v>43847</v>
      </c>
      <c r="F247">
        <v>-0.33200000000000002</v>
      </c>
      <c r="G247" s="1">
        <v>43847</v>
      </c>
      <c r="H247">
        <v>-0.24199999999999999</v>
      </c>
      <c r="I247" s="1">
        <v>43846</v>
      </c>
      <c r="J247">
        <v>-0.45100000000000001</v>
      </c>
      <c r="K247" s="1">
        <v>43844</v>
      </c>
      <c r="L247">
        <v>1.6696299999999999</v>
      </c>
      <c r="M247" s="1">
        <v>43844</v>
      </c>
      <c r="N247">
        <v>1.84263</v>
      </c>
      <c r="O247" s="1">
        <v>43844</v>
      </c>
      <c r="P247">
        <v>1.8645</v>
      </c>
      <c r="Q247" s="1">
        <v>43844</v>
      </c>
      <c r="R247">
        <v>1.96313</v>
      </c>
      <c r="S247" s="1">
        <v>43836</v>
      </c>
      <c r="T247">
        <v>1.5369999999999999</v>
      </c>
      <c r="U247" s="1">
        <v>43844</v>
      </c>
      <c r="V247">
        <v>0.68062999999999996</v>
      </c>
      <c r="W247" s="1">
        <v>43844</v>
      </c>
      <c r="X247">
        <v>0.75775000000000003</v>
      </c>
      <c r="Y247" s="1">
        <v>43844</v>
      </c>
      <c r="Z247">
        <v>0.80500000000000005</v>
      </c>
      <c r="AA247" s="1">
        <v>43844</v>
      </c>
      <c r="AB247">
        <v>0.86463000000000001</v>
      </c>
      <c r="AC247" s="1">
        <v>43844</v>
      </c>
      <c r="AD247">
        <v>0.67900000000000005</v>
      </c>
    </row>
    <row r="248" spans="1:30" x14ac:dyDescent="0.25">
      <c r="A248" s="1">
        <v>43846</v>
      </c>
      <c r="B248">
        <v>-0.46600000000000003</v>
      </c>
      <c r="C248" s="1">
        <v>43846</v>
      </c>
      <c r="D248">
        <v>-0.39300000000000002</v>
      </c>
      <c r="E248" s="1">
        <v>43846</v>
      </c>
      <c r="F248">
        <v>-0.33</v>
      </c>
      <c r="G248" s="1">
        <v>43846</v>
      </c>
      <c r="H248">
        <v>-0.251</v>
      </c>
      <c r="I248" s="1">
        <v>43845</v>
      </c>
      <c r="J248">
        <v>-0.45300000000000001</v>
      </c>
      <c r="K248" s="1">
        <v>43843</v>
      </c>
      <c r="L248">
        <v>1.67625</v>
      </c>
      <c r="M248" s="1">
        <v>43843</v>
      </c>
      <c r="N248">
        <v>1.83125</v>
      </c>
      <c r="O248" s="1">
        <v>43843</v>
      </c>
      <c r="P248">
        <v>1.8725000000000001</v>
      </c>
      <c r="Q248" s="1">
        <v>43843</v>
      </c>
      <c r="R248">
        <v>1.962</v>
      </c>
      <c r="S248" s="1">
        <v>43833</v>
      </c>
      <c r="T248">
        <v>1.5367500000000001</v>
      </c>
      <c r="U248" s="1">
        <v>43843</v>
      </c>
      <c r="V248">
        <v>0.67125000000000001</v>
      </c>
      <c r="W248" s="1">
        <v>43843</v>
      </c>
      <c r="X248">
        <v>0.75238000000000005</v>
      </c>
      <c r="Y248" s="1">
        <v>43843</v>
      </c>
      <c r="Z248">
        <v>0.79625000000000001</v>
      </c>
      <c r="AA248" s="1">
        <v>43843</v>
      </c>
      <c r="AB248">
        <v>0.86812999999999996</v>
      </c>
      <c r="AC248" s="1">
        <v>43843</v>
      </c>
      <c r="AD248">
        <v>0.68200000000000005</v>
      </c>
    </row>
    <row r="249" spans="1:30" x14ac:dyDescent="0.25">
      <c r="A249" s="1">
        <v>43845</v>
      </c>
      <c r="B249">
        <v>-0.45800000000000002</v>
      </c>
      <c r="C249" s="1">
        <v>43845</v>
      </c>
      <c r="D249">
        <v>-0.39300000000000002</v>
      </c>
      <c r="E249" s="1">
        <v>43845</v>
      </c>
      <c r="F249">
        <v>-0.33400000000000002</v>
      </c>
      <c r="G249" s="1">
        <v>43845</v>
      </c>
      <c r="H249">
        <v>-0.252</v>
      </c>
      <c r="I249" s="1">
        <v>43844</v>
      </c>
      <c r="J249">
        <v>-0.45300000000000001</v>
      </c>
      <c r="K249" s="1">
        <v>43840</v>
      </c>
      <c r="L249">
        <v>1.6766300000000001</v>
      </c>
      <c r="M249" s="1">
        <v>43840</v>
      </c>
      <c r="N249">
        <v>1.83775</v>
      </c>
      <c r="O249" s="1">
        <v>43840</v>
      </c>
      <c r="P249">
        <v>1.8721300000000001</v>
      </c>
      <c r="Q249" s="1">
        <v>43840</v>
      </c>
      <c r="R249">
        <v>1.9666300000000001</v>
      </c>
      <c r="S249" s="1">
        <v>43832</v>
      </c>
      <c r="T249">
        <v>1.5405</v>
      </c>
      <c r="U249" s="1">
        <v>43840</v>
      </c>
      <c r="V249">
        <v>0.69025000000000003</v>
      </c>
      <c r="W249" s="1">
        <v>43840</v>
      </c>
      <c r="X249">
        <v>0.78149999999999997</v>
      </c>
      <c r="Y249" s="1">
        <v>43840</v>
      </c>
      <c r="Z249">
        <v>0.83750000000000002</v>
      </c>
      <c r="AA249" s="1">
        <v>43840</v>
      </c>
      <c r="AB249">
        <v>0.92688000000000004</v>
      </c>
      <c r="AC249" s="1">
        <v>43840</v>
      </c>
      <c r="AD249">
        <v>0.68225000000000002</v>
      </c>
    </row>
    <row r="250" spans="1:30" x14ac:dyDescent="0.25">
      <c r="A250" s="1">
        <v>43844</v>
      </c>
      <c r="B250">
        <v>-0.46</v>
      </c>
      <c r="C250" s="1">
        <v>43844</v>
      </c>
      <c r="D250">
        <v>-0.39100000000000001</v>
      </c>
      <c r="E250" s="1">
        <v>43844</v>
      </c>
      <c r="F250">
        <v>-0.32900000000000001</v>
      </c>
      <c r="G250" s="1">
        <v>43844</v>
      </c>
      <c r="H250">
        <v>-0.24299999999999999</v>
      </c>
      <c r="I250" s="1">
        <v>43843</v>
      </c>
      <c r="J250">
        <v>-0.45200000000000001</v>
      </c>
      <c r="K250" s="1">
        <v>43839</v>
      </c>
      <c r="L250">
        <v>1.68363</v>
      </c>
      <c r="M250" s="1">
        <v>43839</v>
      </c>
      <c r="N250">
        <v>1.84788</v>
      </c>
      <c r="O250" s="1">
        <v>43839</v>
      </c>
      <c r="P250">
        <v>1.8796299999999999</v>
      </c>
      <c r="Q250" s="1">
        <v>43839</v>
      </c>
      <c r="R250">
        <v>1.96875</v>
      </c>
      <c r="S250" s="1">
        <v>43830</v>
      </c>
      <c r="T250">
        <v>1.5426299999999999</v>
      </c>
      <c r="U250" s="1">
        <v>43839</v>
      </c>
      <c r="V250">
        <v>0.69374999999999998</v>
      </c>
      <c r="W250" s="1">
        <v>43839</v>
      </c>
      <c r="X250">
        <v>0.78437999999999997</v>
      </c>
      <c r="Y250" s="1">
        <v>43839</v>
      </c>
      <c r="Z250">
        <v>0.84924999999999995</v>
      </c>
      <c r="AA250" s="1">
        <v>43839</v>
      </c>
      <c r="AB250">
        <v>0.94625000000000004</v>
      </c>
      <c r="AC250" s="1">
        <v>43839</v>
      </c>
      <c r="AD250">
        <v>0.66988000000000003</v>
      </c>
    </row>
    <row r="251" spans="1:30" x14ac:dyDescent="0.25">
      <c r="A251" s="1">
        <v>43843</v>
      </c>
      <c r="B251">
        <v>-0.46</v>
      </c>
      <c r="C251" s="1">
        <v>43843</v>
      </c>
      <c r="D251">
        <v>-0.38900000000000001</v>
      </c>
      <c r="E251" s="1">
        <v>43843</v>
      </c>
      <c r="F251">
        <v>-0.32400000000000001</v>
      </c>
      <c r="G251" s="1">
        <v>43843</v>
      </c>
      <c r="H251">
        <v>-0.246</v>
      </c>
      <c r="I251" s="1">
        <v>43840</v>
      </c>
      <c r="J251">
        <v>-0.45300000000000001</v>
      </c>
      <c r="K251" s="1">
        <v>43838</v>
      </c>
      <c r="L251">
        <v>1.67713</v>
      </c>
      <c r="M251" s="1">
        <v>43838</v>
      </c>
      <c r="N251">
        <v>1.8340000000000001</v>
      </c>
      <c r="O251" s="1">
        <v>43838</v>
      </c>
      <c r="P251">
        <v>1.8743799999999999</v>
      </c>
      <c r="Q251" s="1">
        <v>43838</v>
      </c>
      <c r="R251">
        <v>1.95113</v>
      </c>
      <c r="S251" s="1">
        <v>43829</v>
      </c>
      <c r="T251">
        <v>1.5343800000000001</v>
      </c>
      <c r="U251" s="1">
        <v>43838</v>
      </c>
      <c r="V251">
        <v>0.70187999999999995</v>
      </c>
      <c r="W251" s="1">
        <v>43838</v>
      </c>
      <c r="X251">
        <v>0.79725000000000001</v>
      </c>
      <c r="Y251" s="1">
        <v>43838</v>
      </c>
      <c r="Z251">
        <v>0.872</v>
      </c>
      <c r="AA251" s="1">
        <v>43838</v>
      </c>
      <c r="AB251">
        <v>0.97487999999999997</v>
      </c>
      <c r="AC251" s="1">
        <v>43838</v>
      </c>
      <c r="AD251">
        <v>0.67225000000000001</v>
      </c>
    </row>
    <row r="252" spans="1:30" x14ac:dyDescent="0.25">
      <c r="A252" s="1">
        <v>43840</v>
      </c>
      <c r="B252">
        <v>-0.46300000000000002</v>
      </c>
      <c r="C252" s="1">
        <v>43840</v>
      </c>
      <c r="D252">
        <v>-0.39500000000000002</v>
      </c>
      <c r="E252" s="1">
        <v>43840</v>
      </c>
      <c r="F252">
        <v>-0.33400000000000002</v>
      </c>
      <c r="G252" s="1">
        <v>43840</v>
      </c>
      <c r="H252">
        <v>-0.253</v>
      </c>
      <c r="I252" s="1">
        <v>43839</v>
      </c>
      <c r="J252">
        <v>-0.45400000000000001</v>
      </c>
      <c r="K252" s="1">
        <v>43837</v>
      </c>
      <c r="L252">
        <v>1.6990000000000001</v>
      </c>
      <c r="M252" s="1">
        <v>43837</v>
      </c>
      <c r="N252">
        <v>1.8779999999999999</v>
      </c>
      <c r="O252" s="1">
        <v>43837</v>
      </c>
      <c r="P252">
        <v>1.8805000000000001</v>
      </c>
      <c r="Q252" s="1">
        <v>43837</v>
      </c>
      <c r="R252">
        <v>1.9544999999999999</v>
      </c>
      <c r="S252" s="1">
        <v>43826</v>
      </c>
      <c r="T252">
        <v>1.5362499999999999</v>
      </c>
      <c r="U252" s="1">
        <v>43837</v>
      </c>
      <c r="V252">
        <v>0.70362999999999998</v>
      </c>
      <c r="W252" s="1">
        <v>43837</v>
      </c>
      <c r="X252">
        <v>0.79600000000000004</v>
      </c>
      <c r="Y252" s="1">
        <v>43837</v>
      </c>
      <c r="Z252">
        <v>0.87050000000000005</v>
      </c>
      <c r="AA252" s="1">
        <v>43837</v>
      </c>
      <c r="AB252">
        <v>0.97513000000000005</v>
      </c>
      <c r="AC252" s="1">
        <v>43837</v>
      </c>
      <c r="AD252">
        <v>0.67125000000000001</v>
      </c>
    </row>
    <row r="253" spans="1:30" x14ac:dyDescent="0.25">
      <c r="A253" s="1">
        <v>43839</v>
      </c>
      <c r="B253">
        <v>-0.45600000000000002</v>
      </c>
      <c r="C253" s="1">
        <v>43839</v>
      </c>
      <c r="D253">
        <v>-0.39300000000000002</v>
      </c>
      <c r="E253" s="1">
        <v>43839</v>
      </c>
      <c r="F253">
        <v>-0.33300000000000002</v>
      </c>
      <c r="G253" s="1">
        <v>43839</v>
      </c>
      <c r="H253">
        <v>-0.26</v>
      </c>
      <c r="I253" s="1">
        <v>43838</v>
      </c>
      <c r="J253">
        <v>-0.45100000000000001</v>
      </c>
      <c r="K253" s="1">
        <v>43836</v>
      </c>
      <c r="L253">
        <v>1.6921299999999999</v>
      </c>
      <c r="M253" s="1">
        <v>43836</v>
      </c>
      <c r="N253">
        <v>1.87225</v>
      </c>
      <c r="O253" s="1">
        <v>43836</v>
      </c>
      <c r="P253">
        <v>1.89425</v>
      </c>
      <c r="Q253" s="1">
        <v>43836</v>
      </c>
      <c r="R253">
        <v>1.95488</v>
      </c>
      <c r="U253" s="1">
        <v>43836</v>
      </c>
      <c r="V253">
        <v>0.70350000000000001</v>
      </c>
      <c r="W253" s="1">
        <v>43836</v>
      </c>
      <c r="X253">
        <v>0.79437999999999998</v>
      </c>
      <c r="Y253" s="1">
        <v>43836</v>
      </c>
      <c r="Z253">
        <v>0.86575000000000002</v>
      </c>
      <c r="AA253" s="1">
        <v>43836</v>
      </c>
      <c r="AB253">
        <v>0.96438000000000001</v>
      </c>
      <c r="AC253" s="1">
        <v>43836</v>
      </c>
      <c r="AD253">
        <v>0.67025000000000001</v>
      </c>
    </row>
    <row r="254" spans="1:30" x14ac:dyDescent="0.25">
      <c r="A254" s="1">
        <v>43838</v>
      </c>
      <c r="B254">
        <v>-0.44800000000000001</v>
      </c>
      <c r="C254" s="1">
        <v>43838</v>
      </c>
      <c r="D254">
        <v>-0.39</v>
      </c>
      <c r="E254" s="1">
        <v>43838</v>
      </c>
      <c r="F254">
        <v>-0.33200000000000002</v>
      </c>
      <c r="G254" s="1">
        <v>43838</v>
      </c>
      <c r="H254">
        <v>-0.251</v>
      </c>
      <c r="I254" s="1">
        <v>43837</v>
      </c>
      <c r="J254">
        <v>-0.45500000000000002</v>
      </c>
      <c r="K254" s="1">
        <v>43833</v>
      </c>
      <c r="L254">
        <v>1.7142500000000001</v>
      </c>
      <c r="M254" s="1">
        <v>43833</v>
      </c>
      <c r="N254">
        <v>1.87388</v>
      </c>
      <c r="O254" s="1">
        <v>43833</v>
      </c>
      <c r="P254">
        <v>1.8928799999999999</v>
      </c>
      <c r="Q254" s="1">
        <v>43833</v>
      </c>
      <c r="R254">
        <v>1.9641299999999999</v>
      </c>
      <c r="U254" s="1">
        <v>43833</v>
      </c>
      <c r="V254">
        <v>0.70538000000000001</v>
      </c>
      <c r="W254" s="1">
        <v>43833</v>
      </c>
      <c r="X254">
        <v>0.79562999999999995</v>
      </c>
      <c r="Y254" s="1">
        <v>43833</v>
      </c>
      <c r="Z254">
        <v>0.86387999999999998</v>
      </c>
      <c r="AA254" s="1">
        <v>43833</v>
      </c>
      <c r="AB254">
        <v>0.96250000000000002</v>
      </c>
      <c r="AC254" s="1">
        <v>43833</v>
      </c>
      <c r="AD254">
        <v>0.68225000000000002</v>
      </c>
    </row>
    <row r="255" spans="1:30" x14ac:dyDescent="0.25">
      <c r="A255" s="1">
        <v>43837</v>
      </c>
      <c r="B255">
        <v>-0.45200000000000001</v>
      </c>
      <c r="C255" s="1">
        <v>43837</v>
      </c>
      <c r="D255">
        <v>-0.38700000000000001</v>
      </c>
      <c r="E255" s="1">
        <v>43837</v>
      </c>
      <c r="F255">
        <v>-0.32300000000000001</v>
      </c>
      <c r="G255" s="1">
        <v>43837</v>
      </c>
      <c r="H255">
        <v>-0.248</v>
      </c>
      <c r="I255" s="1">
        <v>43836</v>
      </c>
      <c r="J255">
        <v>-0.45400000000000001</v>
      </c>
      <c r="K255" s="1">
        <v>43832</v>
      </c>
      <c r="L255">
        <v>1.73438</v>
      </c>
      <c r="M255" s="1">
        <v>43832</v>
      </c>
      <c r="N255">
        <v>1.90025</v>
      </c>
      <c r="O255" s="1">
        <v>43832</v>
      </c>
      <c r="P255">
        <v>1.9095</v>
      </c>
      <c r="Q255" s="1">
        <v>43832</v>
      </c>
      <c r="R255">
        <v>1.99488</v>
      </c>
      <c r="U255" s="1">
        <v>43832</v>
      </c>
      <c r="V255">
        <v>0.70213000000000003</v>
      </c>
      <c r="W255" s="1">
        <v>43832</v>
      </c>
      <c r="X255">
        <v>0.79625000000000001</v>
      </c>
      <c r="Y255" s="1">
        <v>43832</v>
      </c>
      <c r="Z255">
        <v>0.87238000000000004</v>
      </c>
      <c r="AA255" s="1">
        <v>43832</v>
      </c>
      <c r="AB255">
        <v>0.97787999999999997</v>
      </c>
      <c r="AC255" s="1">
        <v>43832</v>
      </c>
      <c r="AD255">
        <v>0.66613</v>
      </c>
    </row>
    <row r="256" spans="1:30" x14ac:dyDescent="0.25">
      <c r="A256" s="1">
        <v>43836</v>
      </c>
      <c r="B256">
        <v>-0.45</v>
      </c>
      <c r="C256" s="1">
        <v>43836</v>
      </c>
      <c r="D256">
        <v>-0.38500000000000001</v>
      </c>
      <c r="E256" s="1">
        <v>43836</v>
      </c>
      <c r="F256">
        <v>-0.32500000000000001</v>
      </c>
      <c r="G256" s="1">
        <v>43836</v>
      </c>
      <c r="H256">
        <v>-0.248</v>
      </c>
      <c r="I256" s="1">
        <v>43833</v>
      </c>
      <c r="J256">
        <v>-0.45200000000000001</v>
      </c>
      <c r="K256" s="1">
        <v>43830</v>
      </c>
      <c r="L256">
        <v>1.7625</v>
      </c>
      <c r="M256" s="1">
        <v>43830</v>
      </c>
      <c r="N256">
        <v>1.90838</v>
      </c>
      <c r="O256" s="1">
        <v>43830</v>
      </c>
      <c r="P256">
        <v>1.9121300000000001</v>
      </c>
      <c r="Q256" s="1">
        <v>43830</v>
      </c>
      <c r="R256">
        <v>1.9962500000000001</v>
      </c>
      <c r="U256" s="1">
        <v>43830</v>
      </c>
      <c r="V256">
        <v>0.70387999999999995</v>
      </c>
      <c r="W256" s="1">
        <v>43830</v>
      </c>
      <c r="X256">
        <v>0.79162999999999994</v>
      </c>
      <c r="Y256" s="1">
        <v>43830</v>
      </c>
      <c r="Z256">
        <v>0.88</v>
      </c>
      <c r="AA256" s="1">
        <v>43830</v>
      </c>
      <c r="AB256">
        <v>0.98424999999999996</v>
      </c>
      <c r="AC256" s="1">
        <v>43830</v>
      </c>
      <c r="AD256">
        <v>0.67625000000000002</v>
      </c>
    </row>
    <row r="257" spans="1:30" x14ac:dyDescent="0.25">
      <c r="A257" s="1">
        <v>43833</v>
      </c>
      <c r="B257">
        <v>-0.443</v>
      </c>
      <c r="C257" s="1">
        <v>43833</v>
      </c>
      <c r="D257">
        <v>-0.38400000000000001</v>
      </c>
      <c r="E257" s="1">
        <v>43833</v>
      </c>
      <c r="F257">
        <v>-0.32300000000000001</v>
      </c>
      <c r="G257" s="1">
        <v>43833</v>
      </c>
      <c r="H257">
        <v>-0.23799999999999999</v>
      </c>
      <c r="I257" s="1">
        <v>43832</v>
      </c>
      <c r="J257">
        <v>-0.45400000000000001</v>
      </c>
      <c r="K257" s="1">
        <v>43829</v>
      </c>
      <c r="L257">
        <v>1.78088</v>
      </c>
      <c r="M257" s="1">
        <v>43829</v>
      </c>
      <c r="N257">
        <v>1.9093800000000001</v>
      </c>
      <c r="O257" s="1">
        <v>43829</v>
      </c>
      <c r="P257">
        <v>1.9087499999999999</v>
      </c>
      <c r="Q257" s="1">
        <v>43829</v>
      </c>
      <c r="R257">
        <v>2.0009999999999999</v>
      </c>
      <c r="U257" s="1">
        <v>43829</v>
      </c>
      <c r="V257">
        <v>0.70774999999999999</v>
      </c>
      <c r="W257" s="1">
        <v>43829</v>
      </c>
      <c r="X257">
        <v>0.79237999999999997</v>
      </c>
      <c r="Y257" s="1">
        <v>43829</v>
      </c>
      <c r="Z257">
        <v>0.87988</v>
      </c>
      <c r="AA257" s="1">
        <v>43829</v>
      </c>
      <c r="AB257">
        <v>0.98887999999999998</v>
      </c>
      <c r="AC257" s="1">
        <v>43829</v>
      </c>
      <c r="AD257">
        <v>0.66549999999999998</v>
      </c>
    </row>
    <row r="258" spans="1:30" x14ac:dyDescent="0.25">
      <c r="A258" s="1">
        <v>43832</v>
      </c>
      <c r="B258">
        <v>-0.436</v>
      </c>
      <c r="C258" s="1">
        <v>43832</v>
      </c>
      <c r="D258">
        <v>-0.379</v>
      </c>
      <c r="E258" s="1">
        <v>43832</v>
      </c>
      <c r="F258">
        <v>-0.32300000000000001</v>
      </c>
      <c r="G258" s="1">
        <v>43832</v>
      </c>
      <c r="H258">
        <v>-0.248</v>
      </c>
      <c r="I258" s="1">
        <v>43830</v>
      </c>
      <c r="J258">
        <v>-0.44600000000000001</v>
      </c>
      <c r="K258" s="1">
        <v>43826</v>
      </c>
      <c r="L258">
        <v>1.79938</v>
      </c>
      <c r="M258" s="1">
        <v>43826</v>
      </c>
      <c r="N258">
        <v>1.9446300000000001</v>
      </c>
      <c r="O258" s="1">
        <v>43826</v>
      </c>
      <c r="P258">
        <v>1.92075</v>
      </c>
      <c r="Q258" s="1">
        <v>43826</v>
      </c>
      <c r="R258">
        <v>2.0042499999999999</v>
      </c>
      <c r="U258" s="1">
        <v>43826</v>
      </c>
      <c r="V258">
        <v>0.70974999999999999</v>
      </c>
      <c r="W258" s="1">
        <v>43826</v>
      </c>
      <c r="X258">
        <v>0.79437999999999998</v>
      </c>
      <c r="Y258" s="1">
        <v>43826</v>
      </c>
      <c r="Z258">
        <v>0.88238000000000005</v>
      </c>
      <c r="AA258" s="1">
        <v>43826</v>
      </c>
      <c r="AB258">
        <v>0.98138000000000003</v>
      </c>
      <c r="AC258" s="1">
        <v>43826</v>
      </c>
      <c r="AD258">
        <v>0.66174999999999995</v>
      </c>
    </row>
    <row r="259" spans="1:30" x14ac:dyDescent="0.25">
      <c r="A259" s="1">
        <v>43830</v>
      </c>
      <c r="B259">
        <v>-0.438</v>
      </c>
      <c r="C259" s="1">
        <v>43830</v>
      </c>
      <c r="D259">
        <v>-0.38300000000000001</v>
      </c>
      <c r="E259" s="1">
        <v>43830</v>
      </c>
      <c r="F259">
        <v>-0.32400000000000001</v>
      </c>
      <c r="G259" s="1">
        <v>43830</v>
      </c>
      <c r="H259" s="47">
        <v>-0.249</v>
      </c>
      <c r="I259" s="1">
        <v>43829</v>
      </c>
      <c r="J259">
        <v>-0.45600000000000002</v>
      </c>
    </row>
    <row r="260" spans="1:30" x14ac:dyDescent="0.25">
      <c r="A260" s="1">
        <v>43829</v>
      </c>
      <c r="B260">
        <v>-0.44700000000000001</v>
      </c>
      <c r="C260" s="1">
        <v>43829</v>
      </c>
      <c r="D260">
        <v>-0.38800000000000001</v>
      </c>
      <c r="E260" s="1">
        <v>43829</v>
      </c>
      <c r="F260">
        <v>-0.32500000000000001</v>
      </c>
      <c r="G260" s="1">
        <v>43829</v>
      </c>
      <c r="H260">
        <v>-0.24</v>
      </c>
      <c r="I260" s="1">
        <v>43826</v>
      </c>
      <c r="J260">
        <v>-0.45700000000000002</v>
      </c>
    </row>
    <row r="261" spans="1:30" x14ac:dyDescent="0.25">
      <c r="A261" s="1">
        <v>43826</v>
      </c>
      <c r="B261">
        <v>-0.44400000000000001</v>
      </c>
      <c r="C261" s="1">
        <v>43826</v>
      </c>
      <c r="D261">
        <v>-0.39</v>
      </c>
      <c r="E261" s="1">
        <v>43826</v>
      </c>
      <c r="F261">
        <v>-0.32500000000000001</v>
      </c>
      <c r="G261" s="1">
        <v>43826</v>
      </c>
      <c r="H261">
        <v>-0.247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0EED1F5020184DBB3DD3A5A75AED87" ma:contentTypeVersion="12" ma:contentTypeDescription="Create a new document." ma:contentTypeScope="" ma:versionID="57f8484bd29a7935f73de4ef130faea3">
  <xsd:schema xmlns:xsd="http://www.w3.org/2001/XMLSchema" xmlns:xs="http://www.w3.org/2001/XMLSchema" xmlns:p="http://schemas.microsoft.com/office/2006/metadata/properties" xmlns:ns3="af040e0c-ec19-4d3d-8a53-234b8a37ec09" xmlns:ns4="4920eadf-fbb8-4bb5-b810-688ba64adc56" targetNamespace="http://schemas.microsoft.com/office/2006/metadata/properties" ma:root="true" ma:fieldsID="0983bf8357650eea2bdde2c0e3ff52d6" ns3:_="" ns4:_="">
    <xsd:import namespace="af040e0c-ec19-4d3d-8a53-234b8a37ec09"/>
    <xsd:import namespace="4920eadf-fbb8-4bb5-b810-688ba64adc5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040e0c-ec19-4d3d-8a53-234b8a37ec0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20eadf-fbb8-4bb5-b810-688ba64adc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59919B2-9107-4163-83D4-A0175AF526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040e0c-ec19-4d3d-8a53-234b8a37ec09"/>
    <ds:schemaRef ds:uri="4920eadf-fbb8-4bb5-b810-688ba64adc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CDEBAE5-2F15-417C-9F56-2C8642613149}">
  <ds:schemaRefs>
    <ds:schemaRef ds:uri="http://schemas.microsoft.com/office/infopath/2007/PartnerControls"/>
    <ds:schemaRef ds:uri="http://purl.org/dc/elements/1.1/"/>
    <ds:schemaRef ds:uri="af040e0c-ec19-4d3d-8a53-234b8a37ec09"/>
    <ds:schemaRef ds:uri="4920eadf-fbb8-4bb5-b810-688ba64adc56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AE54E82F-1CEF-4A1C-85DC-078193E8912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EUR</vt:lpstr>
      <vt:lpstr>USD</vt:lpstr>
      <vt:lpstr>GBP</vt:lpstr>
      <vt:lpstr>Curvas basis</vt:lpstr>
      <vt:lpstr>Datos basis</vt:lpstr>
      <vt:lpstr>VolEUR</vt:lpstr>
      <vt:lpstr>VolUSD</vt:lpstr>
      <vt:lpstr>VolGBP</vt:lpstr>
      <vt:lpstr>HW1F</vt:lpstr>
      <vt:lpstr>InputsSwaptions</vt:lpstr>
      <vt:lpstr>EURVolasSwaptions</vt:lpstr>
      <vt:lpstr>USDVolasSwaptions</vt:lpstr>
      <vt:lpstr>GBPVolasSwaptions</vt:lpstr>
      <vt:lpstr>Input</vt:lpstr>
      <vt:lpstr>CURVAS EUR</vt:lpstr>
      <vt:lpstr>CURVAS USD</vt:lpstr>
      <vt:lpstr>CURVAS GBP</vt:lpstr>
      <vt:lpstr>CURVAS JPY</vt:lpstr>
      <vt:lpstr>CURVAS NOK</vt:lpstr>
      <vt:lpstr>DatosTc</vt:lpstr>
      <vt:lpstr>FX_VOLS</vt:lpstr>
      <vt:lpstr>FX Curves</vt:lpstr>
      <vt:lpstr>HISTORIC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PEREZ JIMENEZ</dc:creator>
  <cp:lastModifiedBy>Ferran Fuster</cp:lastModifiedBy>
  <dcterms:created xsi:type="dcterms:W3CDTF">2013-08-21T08:14:41Z</dcterms:created>
  <dcterms:modified xsi:type="dcterms:W3CDTF">2024-02-03T22:05:21Z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0x010100F90EED1F5020184DBB3DD3A5A75AED87</vt:lpwstr>
  </property>
</Properties>
</file>