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FeFe\Desktop\"/>
    </mc:Choice>
  </mc:AlternateContent>
  <xr:revisionPtr revIDLastSave="0" documentId="13_ncr:1_{744BB5FB-F015-470F-9809-526C2F769766}" xr6:coauthVersionLast="47" xr6:coauthVersionMax="47" xr10:uidLastSave="{00000000-0000-0000-0000-000000000000}"/>
  <bookViews>
    <workbookView xWindow="-28920" yWindow="-3330" windowWidth="29040" windowHeight="15720" tabRatio="735" firstSheet="7" activeTab="11" xr2:uid="{F88DB5F2-C52B-4808-86A8-55F65E77ED57}"/>
  </bookViews>
  <sheets>
    <sheet name="2024年總表" sheetId="12" r:id="rId1"/>
    <sheet name="113年7-9月收支總表" sheetId="11" r:id="rId2"/>
    <sheet name="113年9月收支明細" sheetId="10" r:id="rId3"/>
    <sheet name="113年10月收支明細" sheetId="4" r:id="rId4"/>
    <sheet name="113年11月收支明細" sheetId="5" r:id="rId5"/>
    <sheet name="113年9-12月收支總表" sheetId="9" r:id="rId6"/>
    <sheet name="113年12月收支明細" sheetId="6" r:id="rId7"/>
    <sheet name="114年1月收支明細" sheetId="7" r:id="rId8"/>
    <sheet name="114年2月收支明細" sheetId="8" r:id="rId9"/>
    <sheet name="114年3月收支明細" sheetId="13" r:id="rId10"/>
    <sheet name="114年1-3月收支總表" sheetId="14" r:id="rId11"/>
    <sheet name="114年4月收支明細" sheetId="15" r:id="rId12"/>
  </sheets>
  <externalReferences>
    <externalReference r:id="rId13"/>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1" i="15" l="1"/>
  <c r="E61" i="15"/>
  <c r="F29" i="15"/>
  <c r="E29" i="15"/>
  <c r="G7" i="15"/>
  <c r="G8" i="15" s="1"/>
  <c r="G9" i="15" s="1"/>
  <c r="G10" i="15" s="1"/>
  <c r="G11" i="15" s="1"/>
  <c r="G12" i="15" s="1"/>
  <c r="G13" i="15" s="1"/>
  <c r="G14" i="15" s="1"/>
  <c r="G15" i="15" s="1"/>
  <c r="G16" i="15" s="1"/>
  <c r="G17" i="15" s="1"/>
  <c r="G18" i="15" s="1"/>
  <c r="G19" i="15" s="1"/>
  <c r="G20" i="15" s="1"/>
  <c r="G21" i="15" s="1"/>
  <c r="G22" i="15" s="1"/>
  <c r="G23" i="15" s="1"/>
  <c r="G24" i="15" s="1"/>
  <c r="G25" i="15" s="1"/>
  <c r="D3" i="15"/>
  <c r="H21" i="15" s="1"/>
  <c r="D2" i="15"/>
  <c r="G34" i="15" s="1"/>
  <c r="G35" i="15" s="1"/>
  <c r="G36" i="15" s="1"/>
  <c r="G37" i="15" s="1"/>
  <c r="G39" i="15" s="1"/>
  <c r="G40" i="15" s="1"/>
  <c r="D1" i="15"/>
  <c r="E61" i="13"/>
  <c r="G51" i="8"/>
  <c r="G50" i="8"/>
  <c r="G72" i="7"/>
  <c r="G71" i="7"/>
  <c r="G70" i="7"/>
  <c r="G69" i="7"/>
  <c r="G68" i="7"/>
  <c r="E51" i="8"/>
  <c r="F51" i="8"/>
  <c r="E18" i="14"/>
  <c r="E17" i="14"/>
  <c r="E20" i="14" s="1"/>
  <c r="E16" i="14"/>
  <c r="E14" i="14"/>
  <c r="E12" i="14"/>
  <c r="E11" i="14"/>
  <c r="E9" i="14"/>
  <c r="E7" i="14"/>
  <c r="E6" i="14"/>
  <c r="E5" i="14"/>
  <c r="F61" i="13"/>
  <c r="F29" i="13"/>
  <c r="E29" i="13"/>
  <c r="E36" i="8"/>
  <c r="E18" i="9"/>
  <c r="E17" i="9"/>
  <c r="AC5" i="12"/>
  <c r="AC6" i="12" s="1"/>
  <c r="AC7" i="12" s="1"/>
  <c r="AC8" i="12" s="1"/>
  <c r="AC9" i="12" s="1"/>
  <c r="AC10" i="12" s="1"/>
  <c r="AC11" i="12" s="1"/>
  <c r="AC12" i="12" s="1"/>
  <c r="AC13" i="12" s="1"/>
  <c r="AC14" i="12" s="1"/>
  <c r="AC15" i="12" s="1"/>
  <c r="AC16" i="12" s="1"/>
  <c r="AC17" i="12" s="1"/>
  <c r="AC18" i="12" s="1"/>
  <c r="AC19" i="12" s="1"/>
  <c r="AC20" i="12" s="1"/>
  <c r="AC21" i="12" s="1"/>
  <c r="AC22" i="12" s="1"/>
  <c r="AC23" i="12" s="1"/>
  <c r="AC24" i="12" s="1"/>
  <c r="AC25" i="12" s="1"/>
  <c r="AC26" i="12" s="1"/>
  <c r="AC27" i="12" s="1"/>
  <c r="AC28" i="12" s="1"/>
  <c r="AC29" i="12" s="1"/>
  <c r="AC30" i="12" s="1"/>
  <c r="AC31" i="12" s="1"/>
  <c r="AC32" i="12" s="1"/>
  <c r="AC33" i="12" s="1"/>
  <c r="AC34" i="12" s="1"/>
  <c r="AC35" i="12" s="1"/>
  <c r="AC36" i="12" s="1"/>
  <c r="AC37" i="12" s="1"/>
  <c r="AC38" i="12" s="1"/>
  <c r="AC39" i="12" s="1"/>
  <c r="AC40" i="12" s="1"/>
  <c r="AC41" i="12" s="1"/>
  <c r="AC42" i="12" s="1"/>
  <c r="AC43" i="12" s="1"/>
  <c r="AC44" i="12" s="1"/>
  <c r="AC45" i="12" s="1"/>
  <c r="AC46" i="12" s="1"/>
  <c r="AC47" i="12" s="1"/>
  <c r="AC48" i="12" s="1"/>
  <c r="AC49" i="12" s="1"/>
  <c r="AC50" i="12" s="1"/>
  <c r="AC51" i="12" s="1"/>
  <c r="AC52" i="12" s="1"/>
  <c r="AC53" i="12" s="1"/>
  <c r="AC54" i="12" s="1"/>
  <c r="AC55" i="12" s="1"/>
  <c r="AC56" i="12" s="1"/>
  <c r="AC57" i="12" s="1"/>
  <c r="AC58" i="12" s="1"/>
  <c r="AC59" i="12" s="1"/>
  <c r="AC60" i="12" s="1"/>
  <c r="AC61" i="12" s="1"/>
  <c r="AC62" i="12" s="1"/>
  <c r="AC63" i="12" s="1"/>
  <c r="AC64" i="12" s="1"/>
  <c r="AC65" i="12" s="1"/>
  <c r="AC66" i="12" s="1"/>
  <c r="AC67" i="12" s="1"/>
  <c r="AC68" i="12" s="1"/>
  <c r="AC69" i="12" s="1"/>
  <c r="AC70" i="12" s="1"/>
  <c r="AC71" i="12" s="1"/>
  <c r="AC72" i="12" s="1"/>
  <c r="AC73" i="12" s="1"/>
  <c r="AC74" i="12" s="1"/>
  <c r="AC75" i="12" s="1"/>
  <c r="AC76" i="12" s="1"/>
  <c r="AC77" i="12" s="1"/>
  <c r="AC78" i="12" s="1"/>
  <c r="AC79" i="12" s="1"/>
  <c r="AC80" i="12" s="1"/>
  <c r="AC81" i="12" s="1"/>
  <c r="AC82" i="12" s="1"/>
  <c r="AC83" i="12" s="1"/>
  <c r="AC84" i="12" s="1"/>
  <c r="AC85" i="12" s="1"/>
  <c r="AC86" i="12" s="1"/>
  <c r="AC87" i="12" s="1"/>
  <c r="AC88" i="12" s="1"/>
  <c r="AC89" i="12" s="1"/>
  <c r="AC90" i="12" s="1"/>
  <c r="AC91" i="12" s="1"/>
  <c r="AC92" i="12" s="1"/>
  <c r="AC93" i="12" s="1"/>
  <c r="AC94" i="12" s="1"/>
  <c r="AC95" i="12" s="1"/>
  <c r="AC96" i="12" s="1"/>
  <c r="AC97" i="12" s="1"/>
  <c r="AC98" i="12" s="1"/>
  <c r="AC99" i="12" s="1"/>
  <c r="AC100" i="12" s="1"/>
  <c r="AC101" i="12" s="1"/>
  <c r="AC102" i="12" s="1"/>
  <c r="AC103" i="12" s="1"/>
  <c r="AC104" i="12" s="1"/>
  <c r="AC105" i="12" s="1"/>
  <c r="AC106" i="12" s="1"/>
  <c r="AC107" i="12" s="1"/>
  <c r="AC108" i="12" s="1"/>
  <c r="AC109" i="12" s="1"/>
  <c r="AC110" i="12" s="1"/>
  <c r="AC111" i="12" s="1"/>
  <c r="AC112" i="12" s="1"/>
  <c r="AC113" i="12" s="1"/>
  <c r="AC114" i="12" s="1"/>
  <c r="AC115" i="12" s="1"/>
  <c r="AC116" i="12" s="1"/>
  <c r="AC117" i="12" s="1"/>
  <c r="AC118" i="12" s="1"/>
  <c r="AC119" i="12" s="1"/>
  <c r="AC120" i="12" s="1"/>
  <c r="AC121" i="12" s="1"/>
  <c r="AC122" i="12" s="1"/>
  <c r="AC123" i="12" s="1"/>
  <c r="AC124" i="12" s="1"/>
  <c r="AC125" i="12" s="1"/>
  <c r="AC126" i="12" s="1"/>
  <c r="AC127" i="12" s="1"/>
  <c r="AC128" i="12" s="1"/>
  <c r="AC129" i="12" s="1"/>
  <c r="AC130" i="12" s="1"/>
  <c r="AC131" i="12" s="1"/>
  <c r="AC132" i="12" s="1"/>
  <c r="AC133" i="12" s="1"/>
  <c r="AC134" i="12" s="1"/>
  <c r="AC135" i="12" s="1"/>
  <c r="AC136" i="12" s="1"/>
  <c r="AC137" i="12" s="1"/>
  <c r="AC138" i="12" s="1"/>
  <c r="AC139" i="12" s="1"/>
  <c r="AC140" i="12" s="1"/>
  <c r="AC141" i="12" s="1"/>
  <c r="AC142" i="12" s="1"/>
  <c r="AC143" i="12" s="1"/>
  <c r="AC144" i="12" s="1"/>
  <c r="AC145" i="12" s="1"/>
  <c r="AC146" i="12" s="1"/>
  <c r="AC147" i="12" s="1"/>
  <c r="AC148" i="12" s="1"/>
  <c r="AC149" i="12" s="1"/>
  <c r="AC150" i="12" s="1"/>
  <c r="AC151" i="12" s="1"/>
  <c r="AC152" i="12" s="1"/>
  <c r="AC153" i="12" s="1"/>
  <c r="AC154" i="12" s="1"/>
  <c r="AC155" i="12" s="1"/>
  <c r="AC156" i="12" s="1"/>
  <c r="AC157" i="12" s="1"/>
  <c r="AC158" i="12" s="1"/>
  <c r="AC159" i="12" s="1"/>
  <c r="AC160" i="12" s="1"/>
  <c r="AC161" i="12" s="1"/>
  <c r="AC162" i="12" s="1"/>
  <c r="AC163" i="12" s="1"/>
  <c r="AC164" i="12" s="1"/>
  <c r="AC165" i="12" s="1"/>
  <c r="AC166" i="12" s="1"/>
  <c r="AC167" i="12" s="1"/>
  <c r="AC168" i="12" s="1"/>
  <c r="AC169" i="12" s="1"/>
  <c r="AC170" i="12" s="1"/>
  <c r="AC171" i="12" s="1"/>
  <c r="AC172" i="12" s="1"/>
  <c r="AC173" i="12" s="1"/>
  <c r="AC174" i="12" s="1"/>
  <c r="AC175" i="12" s="1"/>
  <c r="AC176" i="12" s="1"/>
  <c r="AC177" i="12" s="1"/>
  <c r="AC178" i="12" s="1"/>
  <c r="AC179" i="12" s="1"/>
  <c r="AC180" i="12" s="1"/>
  <c r="AC181" i="12" s="1"/>
  <c r="AC182" i="12" s="1"/>
  <c r="AC183" i="12" s="1"/>
  <c r="AC184" i="12" s="1"/>
  <c r="AC185" i="12" s="1"/>
  <c r="AC186" i="12" s="1"/>
  <c r="AC187" i="12" s="1"/>
  <c r="AC188" i="12" s="1"/>
  <c r="AC189" i="12" s="1"/>
  <c r="AC190" i="12" s="1"/>
  <c r="AC191" i="12" s="1"/>
  <c r="AC192" i="12" s="1"/>
  <c r="AC193" i="12" s="1"/>
  <c r="AC194" i="12" s="1"/>
  <c r="AC195" i="12" s="1"/>
  <c r="AC196" i="12" s="1"/>
  <c r="AC197" i="12" s="1"/>
  <c r="AC198" i="12" s="1"/>
  <c r="AC199" i="12" s="1"/>
  <c r="AC200" i="12" s="1"/>
  <c r="AC201" i="12" s="1"/>
  <c r="AC202" i="12" s="1"/>
  <c r="AC203" i="12" s="1"/>
  <c r="AC204" i="12" s="1"/>
  <c r="AC205" i="12" s="1"/>
  <c r="AC206" i="12" s="1"/>
  <c r="AC207" i="12" s="1"/>
  <c r="AC208" i="12" s="1"/>
  <c r="AC209" i="12" s="1"/>
  <c r="AC210" i="12" s="1"/>
  <c r="AC211" i="12" s="1"/>
  <c r="AC212" i="12" s="1"/>
  <c r="AC213" i="12" s="1"/>
  <c r="W5" i="12"/>
  <c r="W6" i="12" s="1"/>
  <c r="W7" i="12" s="1"/>
  <c r="W8" i="12" s="1"/>
  <c r="W9" i="12" s="1"/>
  <c r="W10" i="12" s="1"/>
  <c r="W11" i="12" s="1"/>
  <c r="W12" i="12" s="1"/>
  <c r="W13" i="12" s="1"/>
  <c r="W14" i="12" s="1"/>
  <c r="W15" i="12" s="1"/>
  <c r="W16" i="12" s="1"/>
  <c r="W17" i="12" s="1"/>
  <c r="W18" i="12" s="1"/>
  <c r="W19" i="12" s="1"/>
  <c r="W20" i="12" s="1"/>
  <c r="W21" i="12" s="1"/>
  <c r="W22" i="12" s="1"/>
  <c r="W23" i="12" s="1"/>
  <c r="W24" i="12" s="1"/>
  <c r="W25" i="12" s="1"/>
  <c r="W26" i="12" s="1"/>
  <c r="W27" i="12" s="1"/>
  <c r="W28" i="12" s="1"/>
  <c r="W29" i="12" s="1"/>
  <c r="W30" i="12" s="1"/>
  <c r="W31" i="12" s="1"/>
  <c r="W32" i="12" s="1"/>
  <c r="W33" i="12" s="1"/>
  <c r="W34" i="12" s="1"/>
  <c r="W35" i="12" s="1"/>
  <c r="W36" i="12" s="1"/>
  <c r="W37" i="12" s="1"/>
  <c r="W38" i="12" s="1"/>
  <c r="W39" i="12" s="1"/>
  <c r="W40" i="12" s="1"/>
  <c r="W41" i="12" s="1"/>
  <c r="W42" i="12" s="1"/>
  <c r="W43" i="12" s="1"/>
  <c r="W44" i="12" s="1"/>
  <c r="W45" i="12" s="1"/>
  <c r="W46" i="12" s="1"/>
  <c r="W47" i="12" s="1"/>
  <c r="W48" i="12" s="1"/>
  <c r="W49" i="12" s="1"/>
  <c r="W50" i="12" s="1"/>
  <c r="W51" i="12" s="1"/>
  <c r="W52" i="12" s="1"/>
  <c r="W53" i="12" s="1"/>
  <c r="W54" i="12" s="1"/>
  <c r="W55" i="12" s="1"/>
  <c r="W56" i="12" s="1"/>
  <c r="W57" i="12" s="1"/>
  <c r="W58" i="12" s="1"/>
  <c r="W59" i="12" s="1"/>
  <c r="W60" i="12" s="1"/>
  <c r="W61" i="12" s="1"/>
  <c r="W62" i="12" s="1"/>
  <c r="W63" i="12" s="1"/>
  <c r="W64" i="12" s="1"/>
  <c r="W65" i="12" s="1"/>
  <c r="W66" i="12" s="1"/>
  <c r="W67" i="12" s="1"/>
  <c r="W68" i="12" s="1"/>
  <c r="W69" i="12" s="1"/>
  <c r="W70" i="12" s="1"/>
  <c r="W71" i="12" s="1"/>
  <c r="W72" i="12" s="1"/>
  <c r="W73" i="12" s="1"/>
  <c r="W74" i="12" s="1"/>
  <c r="W75" i="12" s="1"/>
  <c r="W76" i="12" s="1"/>
  <c r="W77" i="12" s="1"/>
  <c r="W78" i="12" s="1"/>
  <c r="W79" i="12" s="1"/>
  <c r="W80" i="12" s="1"/>
  <c r="W81" i="12" s="1"/>
  <c r="W82" i="12" s="1"/>
  <c r="W83" i="12" s="1"/>
  <c r="W84" i="12" s="1"/>
  <c r="W85" i="12" s="1"/>
  <c r="W86" i="12" s="1"/>
  <c r="W87" i="12" s="1"/>
  <c r="W88" i="12" s="1"/>
  <c r="W89" i="12" s="1"/>
  <c r="W90" i="12" s="1"/>
  <c r="W91" i="12" s="1"/>
  <c r="W92" i="12" s="1"/>
  <c r="W93" i="12" s="1"/>
  <c r="W94" i="12" s="1"/>
  <c r="W95" i="12" s="1"/>
  <c r="W96" i="12" s="1"/>
  <c r="W97" i="12" s="1"/>
  <c r="W98" i="12" s="1"/>
  <c r="W99" i="12" s="1"/>
  <c r="W100" i="12" s="1"/>
  <c r="W101" i="12" s="1"/>
  <c r="W102" i="12" s="1"/>
  <c r="W103" i="12" s="1"/>
  <c r="W104" i="12" s="1"/>
  <c r="W105" i="12" s="1"/>
  <c r="W106" i="12" s="1"/>
  <c r="W107" i="12" s="1"/>
  <c r="W108" i="12" s="1"/>
  <c r="W109" i="12" s="1"/>
  <c r="W110" i="12" s="1"/>
  <c r="W111" i="12" s="1"/>
  <c r="W112" i="12" s="1"/>
  <c r="W113" i="12" s="1"/>
  <c r="W114" i="12" s="1"/>
  <c r="W115" i="12" s="1"/>
  <c r="W116" i="12" s="1"/>
  <c r="W117" i="12" s="1"/>
  <c r="W118" i="12" s="1"/>
  <c r="W119" i="12" s="1"/>
  <c r="W120" i="12" s="1"/>
  <c r="W121" i="12" s="1"/>
  <c r="W122" i="12" s="1"/>
  <c r="W123" i="12" s="1"/>
  <c r="W124" i="12" s="1"/>
  <c r="W125" i="12" s="1"/>
  <c r="W126" i="12" s="1"/>
  <c r="W127" i="12" s="1"/>
  <c r="W128" i="12" s="1"/>
  <c r="W129" i="12" s="1"/>
  <c r="W130" i="12" s="1"/>
  <c r="W131" i="12" s="1"/>
  <c r="W132" i="12" s="1"/>
  <c r="W133" i="12" s="1"/>
  <c r="W134" i="12" s="1"/>
  <c r="W135" i="12" s="1"/>
  <c r="W136" i="12" s="1"/>
  <c r="W137" i="12" s="1"/>
  <c r="W138" i="12" s="1"/>
  <c r="W139" i="12" s="1"/>
  <c r="W140" i="12" s="1"/>
  <c r="W141" i="12" s="1"/>
  <c r="W142" i="12" s="1"/>
  <c r="W143" i="12" s="1"/>
  <c r="W144" i="12" s="1"/>
  <c r="W145" i="12" s="1"/>
  <c r="W146" i="12" s="1"/>
  <c r="W147" i="12" s="1"/>
  <c r="W148" i="12" s="1"/>
  <c r="W149" i="12" s="1"/>
  <c r="W150" i="12" s="1"/>
  <c r="W151" i="12" s="1"/>
  <c r="W152" i="12" s="1"/>
  <c r="W153" i="12" s="1"/>
  <c r="W154" i="12" s="1"/>
  <c r="W155" i="12" s="1"/>
  <c r="W156" i="12" s="1"/>
  <c r="W157" i="12" s="1"/>
  <c r="W158" i="12" s="1"/>
  <c r="W159" i="12" s="1"/>
  <c r="W160" i="12" s="1"/>
  <c r="W161" i="12" s="1"/>
  <c r="W162" i="12" s="1"/>
  <c r="W163" i="12" s="1"/>
  <c r="W164" i="12" s="1"/>
  <c r="W165" i="12" s="1"/>
  <c r="W166" i="12" s="1"/>
  <c r="W167" i="12" s="1"/>
  <c r="W168" i="12" s="1"/>
  <c r="W169" i="12" s="1"/>
  <c r="W170" i="12" s="1"/>
  <c r="W171" i="12" s="1"/>
  <c r="W172" i="12" s="1"/>
  <c r="W173" i="12" s="1"/>
  <c r="W174" i="12" s="1"/>
  <c r="W175" i="12" s="1"/>
  <c r="W176" i="12" s="1"/>
  <c r="W177" i="12" s="1"/>
  <c r="W178" i="12" s="1"/>
  <c r="W179" i="12" s="1"/>
  <c r="W180" i="12" s="1"/>
  <c r="W181" i="12" s="1"/>
  <c r="W182" i="12" s="1"/>
  <c r="W183" i="12" s="1"/>
  <c r="W184" i="12" s="1"/>
  <c r="W185" i="12" s="1"/>
  <c r="W186" i="12" s="1"/>
  <c r="W187" i="12" s="1"/>
  <c r="W188" i="12" s="1"/>
  <c r="W189" i="12" s="1"/>
  <c r="W190" i="12" s="1"/>
  <c r="W191" i="12" s="1"/>
  <c r="W192" i="12" s="1"/>
  <c r="W193" i="12" s="1"/>
  <c r="W194" i="12" s="1"/>
  <c r="W195" i="12" s="1"/>
  <c r="W196" i="12" s="1"/>
  <c r="W197" i="12" s="1"/>
  <c r="W198" i="12" s="1"/>
  <c r="W199" i="12" s="1"/>
  <c r="W200" i="12" s="1"/>
  <c r="W201" i="12" s="1"/>
  <c r="W202" i="12" s="1"/>
  <c r="W203" i="12" s="1"/>
  <c r="W204" i="12" s="1"/>
  <c r="W205" i="12" s="1"/>
  <c r="W206" i="12" s="1"/>
  <c r="W207" i="12" s="1"/>
  <c r="W208" i="12" s="1"/>
  <c r="W209" i="12" s="1"/>
  <c r="W210" i="12" s="1"/>
  <c r="W211" i="12" s="1"/>
  <c r="W212" i="12" s="1"/>
  <c r="W213" i="12" s="1"/>
  <c r="Q5" i="12"/>
  <c r="Q6" i="12" s="1"/>
  <c r="Q7" i="12" s="1"/>
  <c r="Q8" i="12" s="1"/>
  <c r="Q9" i="12" s="1"/>
  <c r="Q10" i="12" s="1"/>
  <c r="Q11" i="12" s="1"/>
  <c r="Q12" i="12" s="1"/>
  <c r="Q13" i="12" s="1"/>
  <c r="Q14" i="12" s="1"/>
  <c r="Q15" i="12" s="1"/>
  <c r="Q16" i="12" s="1"/>
  <c r="Q17" i="12" s="1"/>
  <c r="Q18" i="12" s="1"/>
  <c r="Q19" i="12" s="1"/>
  <c r="Q20" i="12" s="1"/>
  <c r="Q21" i="12" s="1"/>
  <c r="Q22" i="12" s="1"/>
  <c r="Q23" i="12" s="1"/>
  <c r="Q24" i="12" s="1"/>
  <c r="Q25" i="12" s="1"/>
  <c r="Q26" i="12" s="1"/>
  <c r="Q27" i="12" s="1"/>
  <c r="Q28" i="12" s="1"/>
  <c r="Q29" i="12" s="1"/>
  <c r="Q30" i="12" s="1"/>
  <c r="Q31" i="12" s="1"/>
  <c r="Q32" i="12" s="1"/>
  <c r="Q33" i="12" s="1"/>
  <c r="Q34" i="12" s="1"/>
  <c r="Q35" i="12" s="1"/>
  <c r="Q36" i="12" s="1"/>
  <c r="Q37" i="12" s="1"/>
  <c r="Q38" i="12" s="1"/>
  <c r="Q39" i="12" s="1"/>
  <c r="Q40" i="12" s="1"/>
  <c r="Q41" i="12" s="1"/>
  <c r="Q42" i="12" s="1"/>
  <c r="Q43" i="12" s="1"/>
  <c r="Q44" i="12" s="1"/>
  <c r="Q45" i="12" s="1"/>
  <c r="Q46" i="12" s="1"/>
  <c r="Q47" i="12" s="1"/>
  <c r="Q48" i="12" s="1"/>
  <c r="Q49" i="12" s="1"/>
  <c r="Q50" i="12" s="1"/>
  <c r="Q51" i="12" s="1"/>
  <c r="Q52" i="12" s="1"/>
  <c r="Q53" i="12" s="1"/>
  <c r="Q54" i="12" s="1"/>
  <c r="Q55" i="12" s="1"/>
  <c r="Q56" i="12" s="1"/>
  <c r="Q57" i="12" s="1"/>
  <c r="Q58" i="12" s="1"/>
  <c r="Q59" i="12" s="1"/>
  <c r="Q60" i="12" s="1"/>
  <c r="Q61" i="12" s="1"/>
  <c r="Q62" i="12" s="1"/>
  <c r="Q63" i="12" s="1"/>
  <c r="Q64" i="12" s="1"/>
  <c r="Q65" i="12" s="1"/>
  <c r="Q66" i="12" s="1"/>
  <c r="Q67" i="12" s="1"/>
  <c r="Q68" i="12" s="1"/>
  <c r="Q69" i="12" s="1"/>
  <c r="Q70" i="12" s="1"/>
  <c r="Q71" i="12" s="1"/>
  <c r="Q72" i="12" s="1"/>
  <c r="Q73" i="12" s="1"/>
  <c r="Q74" i="12" s="1"/>
  <c r="Q75" i="12" s="1"/>
  <c r="Q76" i="12" s="1"/>
  <c r="Q77" i="12" s="1"/>
  <c r="Q78" i="12" s="1"/>
  <c r="Q79" i="12" s="1"/>
  <c r="Q80" i="12" s="1"/>
  <c r="Q81" i="12" s="1"/>
  <c r="Q82" i="12" s="1"/>
  <c r="Q83" i="12" s="1"/>
  <c r="Q84" i="12" s="1"/>
  <c r="Q85" i="12" s="1"/>
  <c r="Q86" i="12" s="1"/>
  <c r="Q87" i="12" s="1"/>
  <c r="Q88" i="12" s="1"/>
  <c r="Q89" i="12" s="1"/>
  <c r="Q90" i="12" s="1"/>
  <c r="Q91" i="12" s="1"/>
  <c r="Q92" i="12" s="1"/>
  <c r="Q93" i="12" s="1"/>
  <c r="Q94" i="12" s="1"/>
  <c r="Q95" i="12" s="1"/>
  <c r="Q96" i="12" s="1"/>
  <c r="Q97" i="12" s="1"/>
  <c r="Q98" i="12" s="1"/>
  <c r="Q99" i="12" s="1"/>
  <c r="Q100" i="12" s="1"/>
  <c r="Q101" i="12" s="1"/>
  <c r="Q102" i="12" s="1"/>
  <c r="Q103" i="12" s="1"/>
  <c r="Q104" i="12" s="1"/>
  <c r="Q105" i="12" s="1"/>
  <c r="Q106" i="12" s="1"/>
  <c r="Q107" i="12" s="1"/>
  <c r="Q108" i="12" s="1"/>
  <c r="Q109" i="12" s="1"/>
  <c r="Q110" i="12" s="1"/>
  <c r="Q111" i="12" s="1"/>
  <c r="Q112" i="12" s="1"/>
  <c r="Q113" i="12" s="1"/>
  <c r="Q114" i="12" s="1"/>
  <c r="Q115" i="12" s="1"/>
  <c r="Q116" i="12" s="1"/>
  <c r="Q117" i="12" s="1"/>
  <c r="Q118" i="12" s="1"/>
  <c r="Q119" i="12" s="1"/>
  <c r="Q120" i="12" s="1"/>
  <c r="Q121" i="12" s="1"/>
  <c r="Q122" i="12" s="1"/>
  <c r="Q123" i="12" s="1"/>
  <c r="Q124" i="12" s="1"/>
  <c r="Q125" i="12" s="1"/>
  <c r="Q126" i="12" s="1"/>
  <c r="Q127" i="12" s="1"/>
  <c r="Q128" i="12" s="1"/>
  <c r="Q129" i="12" s="1"/>
  <c r="Q130" i="12" s="1"/>
  <c r="Q131" i="12" s="1"/>
  <c r="Q132" i="12" s="1"/>
  <c r="Q133" i="12" s="1"/>
  <c r="Q134" i="12" s="1"/>
  <c r="Q135" i="12" s="1"/>
  <c r="Q136" i="12" s="1"/>
  <c r="Q137" i="12" s="1"/>
  <c r="Q138" i="12" s="1"/>
  <c r="Q139" i="12" s="1"/>
  <c r="Q140" i="12" s="1"/>
  <c r="Q141" i="12" s="1"/>
  <c r="Q142" i="12" s="1"/>
  <c r="Q143" i="12" s="1"/>
  <c r="Q144" i="12" s="1"/>
  <c r="Q145" i="12" s="1"/>
  <c r="Q146" i="12" s="1"/>
  <c r="Q147" i="12" s="1"/>
  <c r="Q148" i="12" s="1"/>
  <c r="Q149" i="12" s="1"/>
  <c r="Q150" i="12" s="1"/>
  <c r="Q151" i="12" s="1"/>
  <c r="Q152" i="12" s="1"/>
  <c r="Q153" i="12" s="1"/>
  <c r="Q154" i="12" s="1"/>
  <c r="Q155" i="12" s="1"/>
  <c r="Q156" i="12" s="1"/>
  <c r="Q157" i="12" s="1"/>
  <c r="Q158" i="12" s="1"/>
  <c r="Q159" i="12" s="1"/>
  <c r="Q160" i="12" s="1"/>
  <c r="Q161" i="12" s="1"/>
  <c r="Q162" i="12" s="1"/>
  <c r="Q163" i="12" s="1"/>
  <c r="Q164" i="12" s="1"/>
  <c r="Q165" i="12" s="1"/>
  <c r="Q166" i="12" s="1"/>
  <c r="Q167" i="12" s="1"/>
  <c r="Q168" i="12" s="1"/>
  <c r="Q169" i="12" s="1"/>
  <c r="Q170" i="12" s="1"/>
  <c r="Q171" i="12" s="1"/>
  <c r="Q172" i="12" s="1"/>
  <c r="Q173" i="12" s="1"/>
  <c r="Q174" i="12" s="1"/>
  <c r="Q175" i="12" s="1"/>
  <c r="Q176" i="12" s="1"/>
  <c r="Q177" i="12" s="1"/>
  <c r="Q178" i="12" s="1"/>
  <c r="Q179" i="12" s="1"/>
  <c r="Q180" i="12" s="1"/>
  <c r="Q181" i="12" s="1"/>
  <c r="Q182" i="12" s="1"/>
  <c r="Q183" i="12" s="1"/>
  <c r="Q184" i="12" s="1"/>
  <c r="Q185" i="12" s="1"/>
  <c r="Q186" i="12" s="1"/>
  <c r="Q187" i="12" s="1"/>
  <c r="Q188" i="12" s="1"/>
  <c r="Q189" i="12" s="1"/>
  <c r="Q190" i="12" s="1"/>
  <c r="Q191" i="12" s="1"/>
  <c r="Q192" i="12" s="1"/>
  <c r="Q193" i="12" s="1"/>
  <c r="Q194" i="12" s="1"/>
  <c r="Q195" i="12" s="1"/>
  <c r="Q196" i="12" s="1"/>
  <c r="Q197" i="12" s="1"/>
  <c r="Q198" i="12" s="1"/>
  <c r="Q199" i="12" s="1"/>
  <c r="Q200" i="12" s="1"/>
  <c r="Q201" i="12" s="1"/>
  <c r="Q202" i="12" s="1"/>
  <c r="Q203" i="12" s="1"/>
  <c r="Q204" i="12" s="1"/>
  <c r="Q205" i="12" s="1"/>
  <c r="Q206" i="12" s="1"/>
  <c r="Q207" i="12" s="1"/>
  <c r="Q208" i="12" s="1"/>
  <c r="Q209" i="12" s="1"/>
  <c r="Q210" i="12" s="1"/>
  <c r="Q211" i="12" s="1"/>
  <c r="Q212" i="12" s="1"/>
  <c r="Q213" i="12" s="1"/>
  <c r="Q214" i="12" s="1"/>
  <c r="Q215" i="12" s="1"/>
  <c r="Q217" i="12" s="1"/>
  <c r="Q216" i="12" s="1"/>
  <c r="Q218" i="12" s="1"/>
  <c r="Q219" i="12" s="1"/>
  <c r="Q220" i="12" s="1"/>
  <c r="Q221" i="12" s="1"/>
  <c r="Q222" i="12" s="1"/>
  <c r="Q223" i="12" s="1"/>
  <c r="Q224" i="12" s="1"/>
  <c r="Q225" i="12" s="1"/>
  <c r="Q226" i="12" s="1"/>
  <c r="Q227" i="12" s="1"/>
  <c r="Q228" i="12" s="1"/>
  <c r="Q229" i="12" s="1"/>
  <c r="Q230" i="12" s="1"/>
  <c r="Q231" i="12" s="1"/>
  <c r="Q232" i="12" s="1"/>
  <c r="Q233" i="12" s="1"/>
  <c r="Q234" i="12" s="1"/>
  <c r="Q235" i="12" s="1"/>
  <c r="Q236" i="12" s="1"/>
  <c r="Q237" i="12" s="1"/>
  <c r="Q238" i="12" s="1"/>
  <c r="Q239" i="12" s="1"/>
  <c r="Q240" i="12" s="1"/>
  <c r="Q241" i="12" s="1"/>
  <c r="Q242" i="12" s="1"/>
  <c r="Q243" i="12" s="1"/>
  <c r="Q244" i="12" s="1"/>
  <c r="Q245" i="12" s="1"/>
  <c r="Q246" i="12" s="1"/>
  <c r="Q247" i="12" s="1"/>
  <c r="Q248" i="12" s="1"/>
  <c r="Q249" i="12" s="1"/>
  <c r="Q250" i="12" s="1"/>
  <c r="Q251" i="12" s="1"/>
  <c r="Q252" i="12" s="1"/>
  <c r="Q253" i="12" s="1"/>
  <c r="Q254" i="12" s="1"/>
  <c r="Q255" i="12" s="1"/>
  <c r="Q256" i="12" s="1"/>
  <c r="Q257" i="12" s="1"/>
  <c r="Q258" i="12" s="1"/>
  <c r="Q259" i="12" s="1"/>
  <c r="K5" i="12"/>
  <c r="K6" i="12" s="1"/>
  <c r="K7" i="12" s="1"/>
  <c r="K8" i="12" s="1"/>
  <c r="K9" i="12" s="1"/>
  <c r="K10" i="12" s="1"/>
  <c r="K11" i="12" s="1"/>
  <c r="K12" i="12" s="1"/>
  <c r="K13" i="12" s="1"/>
  <c r="K14" i="12" s="1"/>
  <c r="K15" i="12" s="1"/>
  <c r="K16" i="12" s="1"/>
  <c r="K17" i="12" s="1"/>
  <c r="K18" i="12" s="1"/>
  <c r="K19" i="12" s="1"/>
  <c r="K20" i="12" s="1"/>
  <c r="K21" i="12" s="1"/>
  <c r="K22" i="12" s="1"/>
  <c r="K23" i="12" s="1"/>
  <c r="K24" i="12" s="1"/>
  <c r="K25" i="12" s="1"/>
  <c r="K26" i="12" s="1"/>
  <c r="K27" i="12" s="1"/>
  <c r="K28" i="12" s="1"/>
  <c r="K29" i="12" s="1"/>
  <c r="K30" i="12" s="1"/>
  <c r="K31" i="12" s="1"/>
  <c r="K32" i="12" s="1"/>
  <c r="K33" i="12" s="1"/>
  <c r="K34" i="12" s="1"/>
  <c r="K35" i="12" s="1"/>
  <c r="K36" i="12" s="1"/>
  <c r="K37" i="12" s="1"/>
  <c r="K38" i="12" s="1"/>
  <c r="K39" i="12" s="1"/>
  <c r="K40" i="12" s="1"/>
  <c r="K41" i="12" s="1"/>
  <c r="K42" i="12" s="1"/>
  <c r="K43" i="12" s="1"/>
  <c r="K44" i="12" s="1"/>
  <c r="K45" i="12" s="1"/>
  <c r="K46" i="12" s="1"/>
  <c r="K47" i="12" s="1"/>
  <c r="K48" i="12" s="1"/>
  <c r="K49" i="12" s="1"/>
  <c r="K50" i="12" s="1"/>
  <c r="K51" i="12" s="1"/>
  <c r="K52" i="12" s="1"/>
  <c r="K53" i="12" s="1"/>
  <c r="K54" i="12" s="1"/>
  <c r="K55" i="12" s="1"/>
  <c r="K56" i="12" s="1"/>
  <c r="K57" i="12" s="1"/>
  <c r="K58" i="12" s="1"/>
  <c r="K59" i="12" s="1"/>
  <c r="K60" i="12" s="1"/>
  <c r="K61" i="12" s="1"/>
  <c r="K62" i="12" s="1"/>
  <c r="K63" i="12" s="1"/>
  <c r="K64" i="12" s="1"/>
  <c r="K65" i="12" s="1"/>
  <c r="K66" i="12" s="1"/>
  <c r="K67" i="12" s="1"/>
  <c r="K68" i="12" s="1"/>
  <c r="K69" i="12" s="1"/>
  <c r="K70" i="12" s="1"/>
  <c r="K71" i="12" s="1"/>
  <c r="K72" i="12" s="1"/>
  <c r="K73" i="12" s="1"/>
  <c r="K74" i="12" s="1"/>
  <c r="K75" i="12" s="1"/>
  <c r="K76" i="12" s="1"/>
  <c r="K77" i="12" s="1"/>
  <c r="K78" i="12" s="1"/>
  <c r="K79" i="12" s="1"/>
  <c r="K80" i="12" s="1"/>
  <c r="K81" i="12" s="1"/>
  <c r="K82" i="12" s="1"/>
  <c r="K83" i="12" s="1"/>
  <c r="K84" i="12" s="1"/>
  <c r="K85" i="12" s="1"/>
  <c r="K86" i="12" s="1"/>
  <c r="K87" i="12" s="1"/>
  <c r="K88" i="12" s="1"/>
  <c r="K89" i="12" s="1"/>
  <c r="K90" i="12" s="1"/>
  <c r="K91" i="12" s="1"/>
  <c r="K92" i="12" s="1"/>
  <c r="K93" i="12" s="1"/>
  <c r="K94" i="12" s="1"/>
  <c r="K95" i="12" s="1"/>
  <c r="K96" i="12" s="1"/>
  <c r="K97" i="12" s="1"/>
  <c r="K98" i="12" s="1"/>
  <c r="K99" i="12" s="1"/>
  <c r="K100" i="12" s="1"/>
  <c r="K101" i="12" s="1"/>
  <c r="K102" i="12" s="1"/>
  <c r="K103" i="12" s="1"/>
  <c r="K104" i="12" s="1"/>
  <c r="K105" i="12" s="1"/>
  <c r="K106" i="12" s="1"/>
  <c r="K107" i="12" s="1"/>
  <c r="K108" i="12" s="1"/>
  <c r="K109" i="12" s="1"/>
  <c r="K110" i="12" s="1"/>
  <c r="K111" i="12" s="1"/>
  <c r="K112" i="12" s="1"/>
  <c r="K113" i="12" s="1"/>
  <c r="K114" i="12" s="1"/>
  <c r="K115" i="12" s="1"/>
  <c r="K116" i="12" s="1"/>
  <c r="K117" i="12" s="1"/>
  <c r="K118" i="12" s="1"/>
  <c r="K119" i="12" s="1"/>
  <c r="K120" i="12" s="1"/>
  <c r="K121" i="12" s="1"/>
  <c r="K122" i="12" s="1"/>
  <c r="K123" i="12" s="1"/>
  <c r="K124" i="12" s="1"/>
  <c r="K125" i="12" s="1"/>
  <c r="K126" i="12" s="1"/>
  <c r="K127" i="12" s="1"/>
  <c r="K128" i="12" s="1"/>
  <c r="K129" i="12" s="1"/>
  <c r="K130" i="12" s="1"/>
  <c r="K131" i="12" s="1"/>
  <c r="K132" i="12" s="1"/>
  <c r="K133" i="12" s="1"/>
  <c r="K134" i="12" s="1"/>
  <c r="K135" i="12" s="1"/>
  <c r="K136" i="12" s="1"/>
  <c r="K137" i="12" s="1"/>
  <c r="K138" i="12" s="1"/>
  <c r="K139" i="12" s="1"/>
  <c r="K140" i="12" s="1"/>
  <c r="K141" i="12" s="1"/>
  <c r="K142" i="12" s="1"/>
  <c r="K143" i="12" s="1"/>
  <c r="K144" i="12" s="1"/>
  <c r="K145" i="12" s="1"/>
  <c r="K146" i="12" s="1"/>
  <c r="K147" i="12" s="1"/>
  <c r="K148" i="12" s="1"/>
  <c r="K149" i="12" s="1"/>
  <c r="K150" i="12" s="1"/>
  <c r="K151" i="12" s="1"/>
  <c r="K152" i="12" s="1"/>
  <c r="K153" i="12" s="1"/>
  <c r="K154" i="12" s="1"/>
  <c r="K155" i="12" s="1"/>
  <c r="K156" i="12" s="1"/>
  <c r="K157" i="12" s="1"/>
  <c r="K158" i="12" s="1"/>
  <c r="K159" i="12" s="1"/>
  <c r="K160" i="12" s="1"/>
  <c r="K161" i="12" s="1"/>
  <c r="K162" i="12" s="1"/>
  <c r="K163" i="12" s="1"/>
  <c r="K164" i="12" s="1"/>
  <c r="K165" i="12" s="1"/>
  <c r="K166" i="12" s="1"/>
  <c r="K167" i="12" s="1"/>
  <c r="K168" i="12" s="1"/>
  <c r="K169" i="12" s="1"/>
  <c r="K170" i="12" s="1"/>
  <c r="K171" i="12" s="1"/>
  <c r="K172" i="12" s="1"/>
  <c r="K173" i="12" s="1"/>
  <c r="K174" i="12" s="1"/>
  <c r="K175" i="12" s="1"/>
  <c r="K176" i="12" s="1"/>
  <c r="K177" i="12" s="1"/>
  <c r="K178" i="12" s="1"/>
  <c r="K179" i="12" s="1"/>
  <c r="K180" i="12" s="1"/>
  <c r="K181" i="12" s="1"/>
  <c r="K182" i="12" s="1"/>
  <c r="K183" i="12" s="1"/>
  <c r="K184" i="12" s="1"/>
  <c r="K185" i="12" s="1"/>
  <c r="K186" i="12" s="1"/>
  <c r="K187" i="12" s="1"/>
  <c r="K188" i="12" s="1"/>
  <c r="K189" i="12" s="1"/>
  <c r="K190" i="12" s="1"/>
  <c r="K191" i="12" s="1"/>
  <c r="K192" i="12" s="1"/>
  <c r="K193" i="12" s="1"/>
  <c r="K194" i="12" s="1"/>
  <c r="K195" i="12" s="1"/>
  <c r="K196" i="12" s="1"/>
  <c r="K197" i="12" s="1"/>
  <c r="K198" i="12" s="1"/>
  <c r="K199" i="12" s="1"/>
  <c r="K200" i="12" s="1"/>
  <c r="K201" i="12" s="1"/>
  <c r="K202" i="12" s="1"/>
  <c r="K203" i="12" s="1"/>
  <c r="K204" i="12" s="1"/>
  <c r="K205" i="12" s="1"/>
  <c r="K206" i="12" s="1"/>
  <c r="K207" i="12" s="1"/>
  <c r="K208" i="12" s="1"/>
  <c r="K209" i="12" s="1"/>
  <c r="K210" i="12" s="1"/>
  <c r="K211" i="12" s="1"/>
  <c r="K212" i="12" s="1"/>
  <c r="K213" i="12" s="1"/>
  <c r="K214" i="12" s="1"/>
  <c r="K215" i="12" s="1"/>
  <c r="K216" i="12" s="1"/>
  <c r="K217" i="12" s="1"/>
  <c r="K218" i="12" s="1"/>
  <c r="K219" i="12" s="1"/>
  <c r="K220" i="12" s="1"/>
  <c r="K221" i="12" s="1"/>
  <c r="K222" i="12" s="1"/>
  <c r="K223" i="12" s="1"/>
  <c r="K224" i="12" s="1"/>
  <c r="K225" i="12" s="1"/>
  <c r="K226" i="12" s="1"/>
  <c r="K227" i="12" s="1"/>
  <c r="K228" i="12" s="1"/>
  <c r="K229" i="12" s="1"/>
  <c r="K230" i="12" s="1"/>
  <c r="K231" i="12" s="1"/>
  <c r="K232" i="12" s="1"/>
  <c r="K233" i="12" s="1"/>
  <c r="K234" i="12" s="1"/>
  <c r="K235" i="12" s="1"/>
  <c r="K236" i="12" s="1"/>
  <c r="K237" i="12" s="1"/>
  <c r="K238" i="12" s="1"/>
  <c r="K239" i="12" s="1"/>
  <c r="K240" i="12" s="1"/>
  <c r="K241" i="12" s="1"/>
  <c r="K242" i="12" s="1"/>
  <c r="K243" i="12" s="1"/>
  <c r="K244" i="12" s="1"/>
  <c r="K245" i="12" s="1"/>
  <c r="K246" i="12" s="1"/>
  <c r="K247" i="12" s="1"/>
  <c r="K248" i="12" s="1"/>
  <c r="K249" i="12" s="1"/>
  <c r="K250" i="12" s="1"/>
  <c r="K251" i="12" s="1"/>
  <c r="K252" i="12" s="1"/>
  <c r="K253" i="12" s="1"/>
  <c r="K254" i="12" s="1"/>
  <c r="K255" i="12" s="1"/>
  <c r="K256" i="12" s="1"/>
  <c r="K257" i="12" s="1"/>
  <c r="K258" i="12" s="1"/>
  <c r="K259" i="12" s="1"/>
  <c r="I58" i="10"/>
  <c r="I59" i="10"/>
  <c r="I86" i="4"/>
  <c r="I80" i="5"/>
  <c r="I58" i="6"/>
  <c r="I57" i="6"/>
  <c r="I79" i="5"/>
  <c r="I85" i="4"/>
  <c r="H16" i="6"/>
  <c r="E19" i="11"/>
  <c r="E18" i="11"/>
  <c r="E17" i="11"/>
  <c r="E20" i="11" s="1"/>
  <c r="E14" i="11"/>
  <c r="E14" i="9" s="1"/>
  <c r="E12" i="11"/>
  <c r="E11" i="11"/>
  <c r="F77" i="5"/>
  <c r="F83" i="4"/>
  <c r="F56" i="10"/>
  <c r="H36" i="10"/>
  <c r="H37" i="10" s="1"/>
  <c r="H38" i="10" s="1"/>
  <c r="H39" i="10" s="1"/>
  <c r="H40" i="10" s="1"/>
  <c r="H41" i="10" s="1"/>
  <c r="H42" i="10" s="1"/>
  <c r="H43" i="10" s="1"/>
  <c r="H44" i="10" s="1"/>
  <c r="H45" i="10" s="1"/>
  <c r="H46" i="10" s="1"/>
  <c r="H47" i="10" s="1"/>
  <c r="H48" i="10" s="1"/>
  <c r="H49" i="10" s="1"/>
  <c r="H50" i="10" s="1"/>
  <c r="H51" i="10" s="1"/>
  <c r="H52" i="10" s="1"/>
  <c r="H53" i="10" s="1"/>
  <c r="H54" i="10" s="1"/>
  <c r="H55" i="10" s="1"/>
  <c r="G32" i="10"/>
  <c r="I32" i="10"/>
  <c r="H32" i="10"/>
  <c r="I6" i="10"/>
  <c r="I7" i="10" s="1"/>
  <c r="I8" i="10" s="1"/>
  <c r="I9" i="10" s="1"/>
  <c r="I10" i="10" s="1"/>
  <c r="I11" i="10" s="1"/>
  <c r="I12" i="10" s="1"/>
  <c r="I13" i="10" s="1"/>
  <c r="I14" i="10" s="1"/>
  <c r="I15" i="10" s="1"/>
  <c r="I16" i="10" s="1"/>
  <c r="I17" i="10" s="1"/>
  <c r="I18" i="10" s="1"/>
  <c r="I19" i="10" s="1"/>
  <c r="I20" i="10" s="1"/>
  <c r="I21" i="10" s="1"/>
  <c r="I22" i="10" s="1"/>
  <c r="I23" i="10" s="1"/>
  <c r="I24" i="10" s="1"/>
  <c r="I25" i="10" s="1"/>
  <c r="I26" i="10" s="1"/>
  <c r="I27" i="10" s="1"/>
  <c r="I28" i="10" s="1"/>
  <c r="I29" i="10" s="1"/>
  <c r="I30" i="10" s="1"/>
  <c r="I31" i="10" s="1"/>
  <c r="D3" i="10"/>
  <c r="D2" i="10"/>
  <c r="G28" i="15" l="1"/>
  <c r="G29" i="15" s="1"/>
  <c r="G26" i="15"/>
  <c r="G41" i="15"/>
  <c r="G42" i="15" s="1"/>
  <c r="G43" i="15" s="1"/>
  <c r="G44" i="15" s="1"/>
  <c r="G45" i="15" s="1"/>
  <c r="G46" i="15" s="1"/>
  <c r="G47" i="15" s="1"/>
  <c r="G48" i="15" s="1"/>
  <c r="G49" i="15" s="1"/>
  <c r="G50" i="15" s="1"/>
  <c r="G51" i="15" s="1"/>
  <c r="G52" i="15" s="1"/>
  <c r="G53" i="15" s="1"/>
  <c r="G54" i="15" s="1"/>
  <c r="G55" i="15" s="1"/>
  <c r="G56" i="15" s="1"/>
  <c r="G57" i="15" s="1"/>
  <c r="G58" i="15" s="1"/>
  <c r="G59" i="15" s="1"/>
  <c r="G60" i="15" s="1"/>
  <c r="G61" i="15" s="1"/>
  <c r="G38" i="15"/>
  <c r="H14" i="15"/>
  <c r="H22" i="15"/>
  <c r="H7" i="15"/>
  <c r="H15" i="15"/>
  <c r="H23" i="15"/>
  <c r="H8" i="15"/>
  <c r="H16" i="15"/>
  <c r="H24" i="15"/>
  <c r="H9" i="15"/>
  <c r="H17" i="15"/>
  <c r="H25" i="15"/>
  <c r="H26" i="15" s="1"/>
  <c r="H27" i="15" s="1"/>
  <c r="H28" i="15" s="1"/>
  <c r="H29" i="15" s="1"/>
  <c r="H10" i="15"/>
  <c r="H18" i="15"/>
  <c r="H11" i="15"/>
  <c r="H19" i="15"/>
  <c r="H12" i="15"/>
  <c r="H20" i="15"/>
  <c r="H13" i="15"/>
  <c r="E20" i="9"/>
  <c r="W214" i="12"/>
  <c r="W215" i="12" s="1"/>
  <c r="W217" i="12"/>
  <c r="AC214" i="12"/>
  <c r="AC215" i="12" s="1"/>
  <c r="AC217" i="12"/>
  <c r="AC218" i="12" l="1"/>
  <c r="AC219" i="12" s="1"/>
  <c r="AC220" i="12" s="1"/>
  <c r="AC221" i="12" s="1"/>
  <c r="AC222" i="12" s="1"/>
  <c r="AC223" i="12" s="1"/>
  <c r="AC224" i="12" s="1"/>
  <c r="AC225" i="12" s="1"/>
  <c r="AC226" i="12" s="1"/>
  <c r="AC227" i="12" s="1"/>
  <c r="AC228" i="12" s="1"/>
  <c r="AC229" i="12" s="1"/>
  <c r="AC230" i="12" s="1"/>
  <c r="AC231" i="12" s="1"/>
  <c r="AC232" i="12" s="1"/>
  <c r="AC233" i="12" s="1"/>
  <c r="AC234" i="12" s="1"/>
  <c r="AC235" i="12" s="1"/>
  <c r="AC236" i="12" s="1"/>
  <c r="AC237" i="12" s="1"/>
  <c r="AC238" i="12" s="1"/>
  <c r="AC239" i="12" s="1"/>
  <c r="AC240" i="12" s="1"/>
  <c r="AC241" i="12" s="1"/>
  <c r="AC242" i="12" s="1"/>
  <c r="AC243" i="12" s="1"/>
  <c r="AC244" i="12" s="1"/>
  <c r="AC245" i="12" s="1"/>
  <c r="AC246" i="12" s="1"/>
  <c r="AC247" i="12" s="1"/>
  <c r="AC248" i="12" s="1"/>
  <c r="AC249" i="12" s="1"/>
  <c r="AC250" i="12" s="1"/>
  <c r="AC251" i="12" s="1"/>
  <c r="AC252" i="12" s="1"/>
  <c r="AC253" i="12" s="1"/>
  <c r="AC254" i="12" s="1"/>
  <c r="AC255" i="12" s="1"/>
  <c r="AC256" i="12" s="1"/>
  <c r="AC257" i="12" s="1"/>
  <c r="AC258" i="12" s="1"/>
  <c r="AC259" i="12" s="1"/>
  <c r="AC216" i="12"/>
  <c r="W218" i="12"/>
  <c r="W219" i="12" s="1"/>
  <c r="W220" i="12" s="1"/>
  <c r="W221" i="12" s="1"/>
  <c r="W222" i="12" s="1"/>
  <c r="W223" i="12" s="1"/>
  <c r="W224" i="12" s="1"/>
  <c r="W228" i="12" s="1"/>
  <c r="W216" i="12"/>
  <c r="W226" i="12" l="1"/>
  <c r="W233" i="12"/>
  <c r="W238" i="12" s="1"/>
  <c r="W243" i="12" s="1"/>
  <c r="W244" i="12" s="1"/>
  <c r="W245" i="12" s="1"/>
  <c r="W246" i="12" s="1"/>
  <c r="W247" i="12" s="1"/>
  <c r="W248" i="12" s="1"/>
  <c r="W249" i="12" s="1"/>
  <c r="W250" i="12" s="1"/>
  <c r="W251" i="12" s="1"/>
  <c r="W252" i="12" s="1"/>
  <c r="W253" i="12" s="1"/>
  <c r="W254" i="12" s="1"/>
  <c r="W255" i="12" s="1"/>
  <c r="W256" i="12" s="1"/>
  <c r="W257" i="12" s="1"/>
  <c r="W258" i="12" s="1"/>
  <c r="W259" i="12" s="1"/>
  <c r="W231" i="12" l="1"/>
  <c r="W227" i="12"/>
  <c r="W232" i="12" l="1"/>
  <c r="W237" i="12" s="1"/>
  <c r="W240" i="12" s="1"/>
  <c r="W225" i="12"/>
  <c r="W230" i="12" s="1"/>
  <c r="W235" i="12" s="1"/>
  <c r="W241" i="12" s="1"/>
  <c r="W229" i="12"/>
  <c r="W234" i="12" s="1"/>
  <c r="W239" i="12" s="1"/>
  <c r="W236" i="12"/>
  <c r="W242" i="12" s="1"/>
  <c r="E50" i="7" l="1"/>
  <c r="F50" i="7"/>
  <c r="E55" i="6"/>
  <c r="E73" i="7"/>
  <c r="F36" i="8"/>
  <c r="F73" i="7" l="1"/>
  <c r="E25" i="6"/>
  <c r="F25" i="6"/>
  <c r="E77" i="5"/>
  <c r="H7" i="4"/>
  <c r="H8" i="4" s="1"/>
  <c r="H9" i="4" s="1"/>
  <c r="H10" i="4" s="1"/>
  <c r="H11" i="4" s="1"/>
  <c r="H12" i="4" s="1"/>
  <c r="H13" i="4" s="1"/>
  <c r="H14" i="4" s="1"/>
  <c r="H15" i="4" s="1"/>
  <c r="H16" i="4" s="1"/>
  <c r="H17" i="4" s="1"/>
  <c r="H18" i="4" s="1"/>
  <c r="H19" i="4" s="1"/>
  <c r="H20" i="4" s="1"/>
  <c r="H21" i="4" s="1"/>
  <c r="H22" i="4" s="1"/>
  <c r="H24" i="4" s="1"/>
  <c r="H25" i="4" s="1"/>
  <c r="E83" i="4"/>
  <c r="F37" i="5"/>
  <c r="E37" i="5"/>
  <c r="H7" i="5"/>
  <c r="H8" i="5" s="1"/>
  <c r="H9" i="5" s="1"/>
  <c r="H10" i="5" s="1"/>
  <c r="H11" i="5" s="1"/>
  <c r="H12" i="5" s="1"/>
  <c r="G7" i="4"/>
  <c r="G8" i="4" s="1"/>
  <c r="G9" i="4" s="1"/>
  <c r="G10" i="4" s="1"/>
  <c r="G11" i="4" s="1"/>
  <c r="G12" i="4" s="1"/>
  <c r="G13" i="4" s="1"/>
  <c r="G14" i="4" s="1"/>
  <c r="F29" i="4"/>
  <c r="E12" i="9" s="1"/>
  <c r="E29" i="4"/>
  <c r="G35" i="4"/>
  <c r="G36" i="4" s="1"/>
  <c r="G37" i="4" s="1"/>
  <c r="G38" i="4" s="1"/>
  <c r="G39" i="4" s="1"/>
  <c r="G40" i="4" s="1"/>
  <c r="G41" i="4" s="1"/>
  <c r="G42" i="4" s="1"/>
  <c r="G43" i="4" s="1"/>
  <c r="G44" i="4" s="1"/>
  <c r="G45" i="4" s="1"/>
  <c r="G46" i="4" s="1"/>
  <c r="G47" i="4" s="1"/>
  <c r="G48" i="4" s="1"/>
  <c r="G49" i="4" s="1"/>
  <c r="G50" i="4" s="1"/>
  <c r="G51" i="4" s="1"/>
  <c r="G52" i="4" s="1"/>
  <c r="G53" i="4" s="1"/>
  <c r="G54" i="4" s="1"/>
  <c r="G55" i="4" s="1"/>
  <c r="G56" i="4" s="1"/>
  <c r="E11" i="9" l="1"/>
  <c r="H27" i="4"/>
  <c r="G57" i="4"/>
  <c r="G58" i="4" s="1"/>
  <c r="G59" i="4" s="1"/>
  <c r="H13" i="5"/>
  <c r="H14" i="5" s="1"/>
  <c r="H15" i="5" s="1"/>
  <c r="H22" i="5" s="1"/>
  <c r="H16" i="5" s="1"/>
  <c r="H17" i="5" s="1"/>
  <c r="H18" i="5" s="1"/>
  <c r="H19" i="5" s="1"/>
  <c r="H20" i="5" s="1"/>
  <c r="H21" i="5" s="1"/>
  <c r="H23" i="5" s="1"/>
  <c r="H24" i="5" s="1"/>
  <c r="H28" i="5" s="1"/>
  <c r="H25" i="5" s="1"/>
  <c r="H26" i="5" s="1"/>
  <c r="H27" i="5" s="1"/>
  <c r="H29" i="5" s="1"/>
  <c r="H30" i="5" s="1"/>
  <c r="H31" i="5" s="1"/>
  <c r="H32" i="5" s="1"/>
  <c r="H33" i="5" s="1"/>
  <c r="H34" i="5" s="1"/>
  <c r="H35" i="5" s="1"/>
  <c r="H36" i="5" s="1"/>
  <c r="H37" i="5" s="1"/>
  <c r="D3" i="6" s="1"/>
  <c r="G15" i="4"/>
  <c r="H28" i="4" l="1"/>
  <c r="H29" i="4" s="1"/>
  <c r="G60" i="4"/>
  <c r="G61" i="4" s="1"/>
  <c r="G62" i="4" s="1"/>
  <c r="G63" i="4" s="1"/>
  <c r="G64" i="4" s="1"/>
  <c r="G65" i="4" s="1"/>
  <c r="G66" i="4" s="1"/>
  <c r="G67" i="4" s="1"/>
  <c r="G68" i="4" s="1"/>
  <c r="G16" i="4"/>
  <c r="G17" i="4" s="1"/>
  <c r="G18" i="4" s="1"/>
  <c r="G19" i="4" s="1"/>
  <c r="G20" i="4" s="1"/>
  <c r="G21" i="4" s="1"/>
  <c r="G22" i="4" s="1"/>
  <c r="G23" i="4" s="1"/>
  <c r="G24" i="4" s="1"/>
  <c r="G25" i="4" s="1"/>
  <c r="G26" i="4" l="1"/>
  <c r="G27" i="4" s="1"/>
  <c r="G28" i="4" s="1"/>
  <c r="G69" i="4"/>
  <c r="G70" i="4" s="1"/>
  <c r="G71" i="4" s="1"/>
  <c r="G72" i="4" s="1"/>
  <c r="G73" i="4" s="1"/>
  <c r="G74" i="4" s="1"/>
  <c r="G75" i="4" s="1"/>
  <c r="G76" i="4" s="1"/>
  <c r="G77" i="4" s="1"/>
  <c r="G78" i="4" s="1"/>
  <c r="G79" i="4" s="1"/>
  <c r="G80" i="4" s="1"/>
  <c r="G81" i="4" l="1"/>
  <c r="G82" i="4" s="1"/>
  <c r="G83" i="4" s="1"/>
  <c r="D2" i="5" s="1"/>
  <c r="G43" i="5" s="1"/>
  <c r="G44" i="5" s="1"/>
  <c r="G45" i="5" s="1"/>
  <c r="G46" i="5" s="1"/>
  <c r="G47" i="5" s="1"/>
  <c r="G48" i="5" s="1"/>
  <c r="G49" i="5" s="1"/>
  <c r="G29" i="4"/>
  <c r="D1" i="5" s="1"/>
  <c r="G7" i="5" s="1"/>
  <c r="G8" i="5" s="1"/>
  <c r="G9" i="5" s="1"/>
  <c r="G10" i="5" s="1"/>
  <c r="G11" i="5" s="1"/>
  <c r="G12" i="5" s="1"/>
  <c r="G13" i="5" s="1"/>
  <c r="G14" i="5" s="1"/>
  <c r="G15" i="5" s="1"/>
  <c r="G22" i="5" s="1"/>
  <c r="G16" i="5" s="1"/>
  <c r="G17" i="5" s="1"/>
  <c r="G18" i="5" s="1"/>
  <c r="G19" i="5" s="1"/>
  <c r="G20" i="5" s="1"/>
  <c r="G21" i="5" s="1"/>
  <c r="G23" i="5" s="1"/>
  <c r="G24" i="5" s="1"/>
  <c r="G28" i="5" s="1"/>
  <c r="G25" i="5" s="1"/>
  <c r="G26" i="5" s="1"/>
  <c r="G27" i="5" s="1"/>
  <c r="G29" i="5" s="1"/>
  <c r="G30" i="5" s="1"/>
  <c r="G31" i="5" s="1"/>
  <c r="G32" i="5" s="1"/>
  <c r="G33" i="5" s="1"/>
  <c r="G34" i="5" s="1"/>
  <c r="G35" i="5" s="1"/>
  <c r="G36" i="5" s="1"/>
  <c r="G37" i="5" s="1"/>
  <c r="D1" i="6" s="1"/>
  <c r="G7" i="6" l="1"/>
  <c r="G8" i="6" s="1"/>
  <c r="G9" i="6" s="1"/>
  <c r="G10" i="6" s="1"/>
  <c r="G11" i="6" s="1"/>
  <c r="G12" i="6" s="1"/>
  <c r="G13" i="6" s="1"/>
  <c r="G14" i="6" s="1"/>
  <c r="G15" i="6" s="1"/>
  <c r="G17" i="6" s="1"/>
  <c r="G18" i="6" s="1"/>
  <c r="G19" i="6" s="1"/>
  <c r="G20" i="6" s="1"/>
  <c r="G21" i="6" s="1"/>
  <c r="G22" i="6" s="1"/>
  <c r="G23" i="6" s="1"/>
  <c r="G50" i="5"/>
  <c r="G51" i="5" s="1"/>
  <c r="G52" i="5" s="1"/>
  <c r="G53" i="5" s="1"/>
  <c r="G54" i="5" s="1"/>
  <c r="G55" i="5" s="1"/>
  <c r="G56" i="5" s="1"/>
  <c r="G57" i="5" s="1"/>
  <c r="G58" i="5" s="1"/>
  <c r="G59" i="5" s="1"/>
  <c r="G60" i="5" s="1"/>
  <c r="G61" i="5" s="1"/>
  <c r="G62" i="5" s="1"/>
  <c r="G63" i="5" s="1"/>
  <c r="G64" i="5" s="1"/>
  <c r="G65" i="5" s="1"/>
  <c r="G66" i="5" s="1"/>
  <c r="G67" i="5" s="1"/>
  <c r="G68" i="5" s="1"/>
  <c r="G69" i="5" s="1"/>
  <c r="G70" i="5" s="1"/>
  <c r="G71" i="5" s="1"/>
  <c r="G72" i="5" s="1"/>
  <c r="G73" i="5" s="1"/>
  <c r="G74" i="5" s="1"/>
  <c r="G75" i="5" s="1"/>
  <c r="G76" i="5" s="1"/>
  <c r="G24" i="6" l="1"/>
  <c r="G25" i="6" s="1"/>
  <c r="E6" i="9" s="1"/>
  <c r="G77" i="5"/>
  <c r="D2" i="6" s="1"/>
  <c r="G31" i="6" s="1"/>
  <c r="G32" i="6" s="1"/>
  <c r="G33" i="6" s="1"/>
  <c r="G34" i="6" s="1"/>
  <c r="G35" i="6" s="1"/>
  <c r="G36" i="6" s="1"/>
  <c r="G37" i="6" s="1"/>
  <c r="G38" i="6" s="1"/>
  <c r="G39" i="6" s="1"/>
  <c r="G40" i="6" s="1"/>
  <c r="G41" i="6" s="1"/>
  <c r="G42" i="6" s="1"/>
  <c r="G43" i="6" s="1"/>
  <c r="D1" i="7" l="1"/>
  <c r="G7" i="7" s="1"/>
  <c r="G8" i="7" s="1"/>
  <c r="G9" i="7" s="1"/>
  <c r="G10" i="7" s="1"/>
  <c r="G11" i="7" s="1"/>
  <c r="G12" i="7" s="1"/>
  <c r="G13" i="7" s="1"/>
  <c r="G14" i="7" s="1"/>
  <c r="G15" i="7" s="1"/>
  <c r="G16" i="7" s="1"/>
  <c r="G17" i="7" s="1"/>
  <c r="G18" i="7" s="1"/>
  <c r="G19" i="7" s="1"/>
  <c r="G20" i="7" s="1"/>
  <c r="G21" i="7" s="1"/>
  <c r="G22" i="7" s="1"/>
  <c r="G23" i="7" s="1"/>
  <c r="G24" i="7" s="1"/>
  <c r="G25" i="7" s="1"/>
  <c r="G26" i="7" s="1"/>
  <c r="G27" i="7" s="1"/>
  <c r="G28" i="7" s="1"/>
  <c r="G29" i="7" s="1"/>
  <c r="G30" i="7" s="1"/>
  <c r="G31" i="7" s="1"/>
  <c r="G32" i="7" s="1"/>
  <c r="G33" i="7" s="1"/>
  <c r="G34" i="7" s="1"/>
  <c r="G35" i="7" s="1"/>
  <c r="G36" i="7" s="1"/>
  <c r="G37" i="7" s="1"/>
  <c r="G38" i="7" s="1"/>
  <c r="G39" i="7" s="1"/>
  <c r="G40" i="7" s="1"/>
  <c r="G41" i="7" s="1"/>
  <c r="G42" i="7" s="1"/>
  <c r="G43" i="7" s="1"/>
  <c r="G44" i="7" s="1"/>
  <c r="G45" i="7" s="1"/>
  <c r="G46" i="7" s="1"/>
  <c r="G47" i="7" s="1"/>
  <c r="G48" i="7" s="1"/>
  <c r="G49" i="7" s="1"/>
  <c r="G50" i="7" s="1"/>
  <c r="G44" i="6"/>
  <c r="G45" i="6" s="1"/>
  <c r="G46" i="6" s="1"/>
  <c r="G47" i="6" s="1"/>
  <c r="G48" i="6" s="1"/>
  <c r="G49" i="6" s="1"/>
  <c r="G50" i="6" s="1"/>
  <c r="G51" i="6" l="1"/>
  <c r="G52" i="6" l="1"/>
  <c r="G53" i="6" s="1"/>
  <c r="G54" i="6" s="1"/>
  <c r="G55" i="6" s="1"/>
  <c r="E7" i="9" s="1"/>
  <c r="E9" i="9" s="1"/>
  <c r="D1" i="8" l="1"/>
  <c r="G7" i="8" s="1"/>
  <c r="G8" i="8" s="1"/>
  <c r="G9" i="8" s="1"/>
  <c r="G10" i="8" s="1"/>
  <c r="G11" i="8" s="1"/>
  <c r="G12" i="8" s="1"/>
  <c r="G13" i="8" s="1"/>
  <c r="G14" i="8" s="1"/>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D1" i="13" s="1"/>
  <c r="G7" i="13" s="1"/>
  <c r="G8" i="13" s="1"/>
  <c r="G9" i="13" s="1"/>
  <c r="G10" i="13" s="1"/>
  <c r="G11" i="13" s="1"/>
  <c r="G12" i="13" s="1"/>
  <c r="G13" i="13" s="1"/>
  <c r="G14" i="13" s="1"/>
  <c r="G15" i="13" s="1"/>
  <c r="G16" i="13" s="1"/>
  <c r="G17" i="13" s="1"/>
  <c r="G18" i="13" s="1"/>
  <c r="G19" i="13" s="1"/>
  <c r="G20" i="13" s="1"/>
  <c r="G21" i="13" s="1"/>
  <c r="G22" i="13" s="1"/>
  <c r="G23" i="13" s="1"/>
  <c r="G24" i="13" s="1"/>
  <c r="G25" i="13" s="1"/>
  <c r="D2" i="7"/>
  <c r="G55" i="7" s="1"/>
  <c r="G56" i="7" s="1"/>
  <c r="G57" i="7" s="1"/>
  <c r="G58" i="7" s="1"/>
  <c r="G59" i="7" s="1"/>
  <c r="G60" i="7" s="1"/>
  <c r="G61" i="7" s="1"/>
  <c r="G63" i="7" s="1"/>
  <c r="G28" i="13" l="1"/>
  <c r="G29" i="13" s="1"/>
  <c r="G26" i="13"/>
  <c r="G62" i="7"/>
  <c r="G64" i="7" s="1"/>
  <c r="G65" i="7" s="1"/>
  <c r="G66" i="7" s="1"/>
  <c r="G67" i="7" s="1"/>
  <c r="G73" i="7" s="1"/>
  <c r="D2" i="8" s="1"/>
  <c r="G41" i="8" s="1"/>
  <c r="G42" i="8" s="1"/>
  <c r="G43" i="8" s="1"/>
  <c r="G44" i="8" s="1"/>
  <c r="G45" i="8" s="1"/>
  <c r="G46" i="8" s="1"/>
  <c r="G47" i="8" l="1"/>
  <c r="G48" i="8" s="1"/>
  <c r="G49" i="8" s="1"/>
  <c r="H7" i="6"/>
  <c r="H8" i="6"/>
  <c r="H9" i="6" s="1"/>
  <c r="H10" i="6" s="1"/>
  <c r="H11" i="6" s="1"/>
  <c r="H12" i="6" s="1"/>
  <c r="H13" i="6" s="1"/>
  <c r="H14" i="6" s="1"/>
  <c r="H15" i="6" s="1"/>
  <c r="H17" i="6" s="1"/>
  <c r="H18" i="6" s="1"/>
  <c r="H19" i="6" s="1"/>
  <c r="H20" i="6" s="1"/>
  <c r="H21" i="6" s="1"/>
  <c r="H22" i="6" s="1"/>
  <c r="H23" i="6" s="1"/>
  <c r="D2" i="13" l="1"/>
  <c r="G34" i="13" s="1"/>
  <c r="G35" i="13" s="1"/>
  <c r="G36" i="13" s="1"/>
  <c r="G37" i="13" s="1"/>
  <c r="G39" i="13" s="1"/>
  <c r="G40" i="13" s="1"/>
  <c r="H25" i="6"/>
  <c r="E16" i="9" s="1"/>
  <c r="H24" i="6"/>
  <c r="G38" i="13" l="1"/>
  <c r="G41" i="13"/>
  <c r="D3" i="7"/>
  <c r="H7" i="7" s="1"/>
  <c r="H8" i="7" s="1"/>
  <c r="H9" i="7" s="1"/>
  <c r="H10" i="7" s="1"/>
  <c r="H11" i="7" s="1"/>
  <c r="H12" i="7" s="1"/>
  <c r="H13" i="7" s="1"/>
  <c r="H14" i="7" s="1"/>
  <c r="H15" i="7" s="1"/>
  <c r="E5" i="9"/>
  <c r="G42" i="13" l="1"/>
  <c r="G43" i="13" s="1"/>
  <c r="G44" i="13" s="1"/>
  <c r="G45" i="13" s="1"/>
  <c r="G46" i="13" s="1"/>
  <c r="G47" i="13" s="1"/>
  <c r="G48" i="13" s="1"/>
  <c r="G49" i="13" s="1"/>
  <c r="G50" i="13" s="1"/>
  <c r="G51" i="13" s="1"/>
  <c r="G52" i="13" s="1"/>
  <c r="G53" i="13" s="1"/>
  <c r="G54" i="13" s="1"/>
  <c r="G55" i="13" s="1"/>
  <c r="G56" i="13" s="1"/>
  <c r="G57" i="13" s="1"/>
  <c r="G58" i="13" s="1"/>
  <c r="G59" i="13" s="1"/>
  <c r="G60" i="13" s="1"/>
  <c r="G61" i="13" s="1"/>
  <c r="H16" i="7"/>
  <c r="H17" i="7" s="1"/>
  <c r="H18" i="7" s="1"/>
  <c r="H19" i="7" s="1"/>
  <c r="H20" i="7" s="1"/>
  <c r="H21" i="7" s="1"/>
  <c r="H22" i="7" s="1"/>
  <c r="H23" i="7" s="1"/>
  <c r="H24" i="7" l="1"/>
  <c r="H25" i="7" s="1"/>
  <c r="H26" i="7" s="1"/>
  <c r="H27" i="7" s="1"/>
  <c r="H28" i="7" s="1"/>
  <c r="H29" i="7" s="1"/>
  <c r="H30" i="7" s="1"/>
  <c r="H31" i="7" s="1"/>
  <c r="H32" i="7" s="1"/>
  <c r="H33" i="7" s="1"/>
  <c r="H34" i="7" s="1"/>
  <c r="H35" i="7" s="1"/>
  <c r="H36" i="7" s="1"/>
  <c r="H37" i="7" s="1"/>
  <c r="H38" i="7" s="1"/>
  <c r="H39" i="7" s="1"/>
  <c r="H40" i="7" s="1"/>
  <c r="H41" i="7" s="1"/>
  <c r="H42" i="7" s="1"/>
  <c r="H43" i="7" s="1"/>
  <c r="H44" i="7" s="1"/>
  <c r="H45" i="7" s="1"/>
  <c r="H46" i="7" s="1"/>
  <c r="H47" i="7" s="1"/>
  <c r="H48" i="7" s="1"/>
  <c r="H49" i="7" s="1"/>
  <c r="H50" i="7"/>
  <c r="D3" i="8" l="1"/>
  <c r="D3" i="13"/>
  <c r="H13" i="13" l="1"/>
  <c r="H8" i="13"/>
  <c r="H14" i="13"/>
  <c r="H18" i="13"/>
  <c r="H22" i="13"/>
  <c r="H11" i="13"/>
  <c r="H10" i="13"/>
  <c r="H20" i="13"/>
  <c r="H24" i="13"/>
  <c r="H9" i="13"/>
  <c r="H7" i="13"/>
  <c r="H23" i="13"/>
  <c r="H19" i="13"/>
  <c r="H15" i="13"/>
  <c r="H25" i="13"/>
  <c r="H26" i="13" s="1"/>
  <c r="H27" i="13" s="1"/>
  <c r="H28" i="13" s="1"/>
  <c r="H29" i="13" s="1"/>
  <c r="H17" i="13"/>
  <c r="H21" i="13"/>
  <c r="H12" i="13"/>
  <c r="H16" i="13"/>
  <c r="H26" i="8"/>
  <c r="H34" i="8"/>
  <c r="H18" i="8"/>
  <c r="H13" i="8"/>
  <c r="H24" i="8"/>
  <c r="H31" i="8"/>
  <c r="H9" i="8"/>
  <c r="H25" i="8"/>
  <c r="H29" i="8"/>
  <c r="H22" i="8"/>
  <c r="H28" i="8"/>
  <c r="H30" i="8"/>
  <c r="H12" i="8"/>
  <c r="H16" i="8"/>
  <c r="H17" i="8"/>
  <c r="H20" i="8"/>
  <c r="H10" i="8"/>
  <c r="H14" i="8"/>
  <c r="H21" i="8"/>
  <c r="H32" i="8"/>
  <c r="H11" i="8"/>
  <c r="H33" i="8"/>
  <c r="H27" i="8"/>
  <c r="H19" i="8"/>
  <c r="H35" i="8"/>
  <c r="H36" i="8" s="1"/>
  <c r="H8" i="8"/>
  <c r="H15" i="8"/>
  <c r="H7" i="8"/>
  <c r="H23" i="8"/>
</calcChain>
</file>

<file path=xl/sharedStrings.xml><?xml version="1.0" encoding="utf-8"?>
<sst xmlns="http://schemas.openxmlformats.org/spreadsheetml/2006/main" count="3458" uniqueCount="1385">
  <si>
    <t>113/12/31</t>
    <phoneticPr fontId="2" type="noConversion"/>
  </si>
  <si>
    <t>銀行餘額</t>
    <phoneticPr fontId="2" type="noConversion"/>
  </si>
  <si>
    <t>零用金</t>
    <phoneticPr fontId="2" type="noConversion"/>
  </si>
  <si>
    <t>基金銀行餘額</t>
    <phoneticPr fontId="2" type="noConversion"/>
  </si>
  <si>
    <t>日幣金額</t>
    <phoneticPr fontId="2" type="noConversion"/>
  </si>
  <si>
    <t>日期</t>
    <phoneticPr fontId="2" type="noConversion"/>
  </si>
  <si>
    <t>憑證編號</t>
    <phoneticPr fontId="2" type="noConversion"/>
  </si>
  <si>
    <t>收支</t>
    <phoneticPr fontId="2" type="noConversion"/>
  </si>
  <si>
    <t>類別</t>
    <phoneticPr fontId="2" type="noConversion"/>
  </si>
  <si>
    <t>項目</t>
    <phoneticPr fontId="2" type="noConversion"/>
  </si>
  <si>
    <t>委託案</t>
    <phoneticPr fontId="2" type="noConversion"/>
  </si>
  <si>
    <t>專案</t>
    <phoneticPr fontId="2" type="noConversion"/>
  </si>
  <si>
    <t>收入</t>
    <phoneticPr fontId="2" type="noConversion"/>
  </si>
  <si>
    <t>支出2</t>
  </si>
  <si>
    <t>用途</t>
    <phoneticPr fontId="2" type="noConversion"/>
  </si>
  <si>
    <t>餘額</t>
    <phoneticPr fontId="2" type="noConversion"/>
  </si>
  <si>
    <t>備註</t>
    <phoneticPr fontId="2" type="noConversion"/>
  </si>
  <si>
    <t>欄1</t>
    <phoneticPr fontId="2" type="noConversion"/>
  </si>
  <si>
    <t>收入4</t>
  </si>
  <si>
    <t>支出5</t>
  </si>
  <si>
    <t>用途6</t>
  </si>
  <si>
    <t>餘額7</t>
    <phoneticPr fontId="2" type="noConversion"/>
  </si>
  <si>
    <t>欄2</t>
    <phoneticPr fontId="2" type="noConversion"/>
  </si>
  <si>
    <t>欄3</t>
    <phoneticPr fontId="2" type="noConversion"/>
  </si>
  <si>
    <t>113/1/1</t>
    <phoneticPr fontId="2" type="noConversion"/>
  </si>
  <si>
    <t>預收款</t>
    <phoneticPr fontId="2" type="noConversion"/>
  </si>
  <si>
    <t>會員捐款</t>
    <phoneticPr fontId="2" type="noConversion"/>
  </si>
  <si>
    <t>職務捐</t>
    <phoneticPr fontId="2" type="noConversion"/>
  </si>
  <si>
    <t>林萬益理事2024職務捐</t>
    <phoneticPr fontId="2" type="noConversion"/>
  </si>
  <si>
    <t>*</t>
    <phoneticPr fontId="2" type="noConversion"/>
  </si>
  <si>
    <t>高繼祖常務理事2024職務捐</t>
    <phoneticPr fontId="2" type="noConversion"/>
  </si>
  <si>
    <t>林萬益2024職務捐</t>
    <phoneticPr fontId="2" type="noConversion"/>
  </si>
  <si>
    <t>高繼祖常務理事捐款</t>
    <phoneticPr fontId="2" type="noConversion"/>
  </si>
  <si>
    <t>113/1/2</t>
    <phoneticPr fontId="2" type="noConversion"/>
  </si>
  <si>
    <t>支出</t>
    <phoneticPr fontId="2" type="noConversion"/>
  </si>
  <si>
    <t>辦公費</t>
    <phoneticPr fontId="2" type="noConversion"/>
  </si>
  <si>
    <t>印刷費</t>
    <phoneticPr fontId="2" type="noConversion"/>
  </si>
  <si>
    <t>名片二盒-陳昱維</t>
    <phoneticPr fontId="2" type="noConversion"/>
  </si>
  <si>
    <t>113/1/4</t>
    <phoneticPr fontId="2" type="noConversion"/>
  </si>
  <si>
    <t>郵電費</t>
    <phoneticPr fontId="2" type="noConversion"/>
  </si>
  <si>
    <t>會費收據28元X21封=588</t>
    <phoneticPr fontId="2" type="noConversion"/>
  </si>
  <si>
    <t>會費收據(回郵信封28+掛號28)-台灣保來得</t>
    <phoneticPr fontId="2" type="noConversion"/>
  </si>
  <si>
    <t>113/1/5</t>
    <phoneticPr fontId="2" type="noConversion"/>
  </si>
  <si>
    <t>會費</t>
    <phoneticPr fontId="2" type="noConversion"/>
  </si>
  <si>
    <t>個人</t>
    <phoneticPr fontId="2" type="noConversion"/>
  </si>
  <si>
    <t>林佳添常年會費</t>
    <phoneticPr fontId="2" type="noConversion"/>
  </si>
  <si>
    <t>余吉政常年會費</t>
    <phoneticPr fontId="2" type="noConversion"/>
  </si>
  <si>
    <t>113/1/7</t>
    <phoneticPr fontId="2" type="noConversion"/>
  </si>
  <si>
    <t>張志良常年會費</t>
    <phoneticPr fontId="2" type="noConversion"/>
  </si>
  <si>
    <t>113/1/8</t>
    <phoneticPr fontId="2" type="noConversion"/>
  </si>
  <si>
    <t>會費收據-神腦電腦</t>
    <phoneticPr fontId="2" type="noConversion"/>
  </si>
  <si>
    <t>團體</t>
    <phoneticPr fontId="2" type="noConversion"/>
  </si>
  <si>
    <t>劦井實業常年會費</t>
    <phoneticPr fontId="2" type="noConversion"/>
  </si>
  <si>
    <t>賢昇科技常年會費</t>
    <phoneticPr fontId="2" type="noConversion"/>
  </si>
  <si>
    <t>吳連富常年會費</t>
    <phoneticPr fontId="2" type="noConversion"/>
  </si>
  <si>
    <t>113/1/9</t>
    <phoneticPr fontId="2" type="noConversion"/>
  </si>
  <si>
    <t>會費收據-蕭陳泳</t>
    <phoneticPr fontId="2" type="noConversion"/>
  </si>
  <si>
    <t>亞洲日信常年會費</t>
    <phoneticPr fontId="2" type="noConversion"/>
  </si>
  <si>
    <t>林武璋常年會費</t>
    <phoneticPr fontId="2" type="noConversion"/>
  </si>
  <si>
    <t>113/1/10</t>
    <phoneticPr fontId="2" type="noConversion"/>
  </si>
  <si>
    <t>日商日鐵常年會費</t>
    <phoneticPr fontId="2" type="noConversion"/>
  </si>
  <si>
    <t>台灣宇部常年會費</t>
    <phoneticPr fontId="2" type="noConversion"/>
  </si>
  <si>
    <t>113/1/11</t>
    <phoneticPr fontId="2" type="noConversion"/>
  </si>
  <si>
    <t>會費收據-臺鍍科技</t>
    <phoneticPr fontId="2" type="noConversion"/>
  </si>
  <si>
    <t>莊國欽常年會費</t>
    <phoneticPr fontId="2" type="noConversion"/>
  </si>
  <si>
    <t>113/1/12</t>
    <phoneticPr fontId="2" type="noConversion"/>
  </si>
  <si>
    <t>常在國際常年會費</t>
    <phoneticPr fontId="2" type="noConversion"/>
  </si>
  <si>
    <t>洪芳興常年會費</t>
    <phoneticPr fontId="2" type="noConversion"/>
  </si>
  <si>
    <t>代收轉付</t>
    <phoneticPr fontId="2" type="noConversion"/>
  </si>
  <si>
    <t>台灣向大能登賑災捐款</t>
    <phoneticPr fontId="2" type="noConversion"/>
  </si>
  <si>
    <t>113/1/14</t>
    <phoneticPr fontId="2" type="noConversion"/>
  </si>
  <si>
    <t>余吉政能登賑災捐款</t>
    <phoneticPr fontId="2" type="noConversion"/>
  </si>
  <si>
    <t>113/1/15</t>
    <phoneticPr fontId="2" type="noConversion"/>
  </si>
  <si>
    <t>會費收據-王安亞</t>
    <phoneticPr fontId="2" type="noConversion"/>
  </si>
  <si>
    <t>張志良能登賑災捐款</t>
    <phoneticPr fontId="2" type="noConversion"/>
  </si>
  <si>
    <t>陳文智能登賑災捐款</t>
    <phoneticPr fontId="2" type="noConversion"/>
  </si>
  <si>
    <t>勝方實業能登賑災捐款</t>
    <phoneticPr fontId="2" type="noConversion"/>
  </si>
  <si>
    <t>113/1/16</t>
    <phoneticPr fontId="2" type="noConversion"/>
  </si>
  <si>
    <t>會費收據-安侯建業</t>
    <phoneticPr fontId="2" type="noConversion"/>
  </si>
  <si>
    <t>113/1/17</t>
    <phoneticPr fontId="2" type="noConversion"/>
  </si>
  <si>
    <t>理律法律常年會費</t>
    <phoneticPr fontId="2" type="noConversion"/>
  </si>
  <si>
    <t>凱士達常年會費</t>
    <phoneticPr fontId="2" type="noConversion"/>
  </si>
  <si>
    <t>洪堯昆理事捐款</t>
    <phoneticPr fontId="2" type="noConversion"/>
  </si>
  <si>
    <t>東方線上能登賑災捐款</t>
    <phoneticPr fontId="2" type="noConversion"/>
  </si>
  <si>
    <t>林峻暉能登賑災捐款</t>
    <phoneticPr fontId="2" type="noConversion"/>
  </si>
  <si>
    <t>黃重球能登賑災捐款</t>
    <phoneticPr fontId="2" type="noConversion"/>
  </si>
  <si>
    <t>113/1/18</t>
    <phoneticPr fontId="2" type="noConversion"/>
  </si>
  <si>
    <t>業務費</t>
    <phoneticPr fontId="2" type="noConversion"/>
  </si>
  <si>
    <t>業務拓展費</t>
    <phoneticPr fontId="2" type="noConversion"/>
  </si>
  <si>
    <t>第89次講師-陳蜜順副署長獎牌</t>
    <phoneticPr fontId="2" type="noConversion"/>
  </si>
  <si>
    <t>永眾科技常年會費</t>
    <phoneticPr fontId="2" type="noConversion"/>
  </si>
  <si>
    <t>113/1/19</t>
    <phoneticPr fontId="2" type="noConversion"/>
  </si>
  <si>
    <t>臺鍍科技常年會費</t>
    <phoneticPr fontId="2" type="noConversion"/>
  </si>
  <si>
    <t>新武常年會費</t>
    <phoneticPr fontId="2" type="noConversion"/>
  </si>
  <si>
    <t>王安亞常年會費</t>
    <phoneticPr fontId="2" type="noConversion"/>
  </si>
  <si>
    <t>戚國福常年會費</t>
  </si>
  <si>
    <t>州巧科技能登賑災捐款</t>
    <phoneticPr fontId="2" type="noConversion"/>
  </si>
  <si>
    <t>113/1/22</t>
    <phoneticPr fontId="2" type="noConversion"/>
  </si>
  <si>
    <t>勝方實業常年會費</t>
    <phoneticPr fontId="2" type="noConversion"/>
  </si>
  <si>
    <t>林宏明、林峻暉、唐靖憲、井上剛、旭昇、江泰槿、王正立、賴梅花常年會費</t>
    <phoneticPr fontId="2" type="noConversion"/>
  </si>
  <si>
    <t>陳文智常年會費</t>
    <phoneticPr fontId="2" type="noConversion"/>
  </si>
  <si>
    <t>旅運費</t>
    <phoneticPr fontId="2" type="noConversion"/>
  </si>
  <si>
    <t>1/22第89次懇親演講會交通費</t>
    <phoneticPr fontId="2" type="noConversion"/>
  </si>
  <si>
    <t>113/1/24</t>
    <phoneticPr fontId="2" type="noConversion"/>
  </si>
  <si>
    <t>凱靖科技常年會費</t>
    <phoneticPr fontId="2" type="noConversion"/>
  </si>
  <si>
    <t>王坤山、王正一常年會費</t>
    <phoneticPr fontId="2" type="noConversion"/>
  </si>
  <si>
    <t>洪堯昆常年會費</t>
    <phoneticPr fontId="2" type="noConversion"/>
  </si>
  <si>
    <t>113/1/24</t>
  </si>
  <si>
    <t>會費</t>
  </si>
  <si>
    <t>個人</t>
  </si>
  <si>
    <t>黃瑞耀常年會費</t>
    <phoneticPr fontId="2" type="noConversion"/>
  </si>
  <si>
    <t>*</t>
  </si>
  <si>
    <t>業務費</t>
  </si>
  <si>
    <t>聯誼活動費</t>
    <phoneticPr fontId="2" type="noConversion"/>
  </si>
  <si>
    <t>第89次懇親演講會啤酒</t>
    <phoneticPr fontId="2" type="noConversion"/>
  </si>
  <si>
    <t>預付款</t>
    <phoneticPr fontId="2" type="noConversion"/>
  </si>
  <si>
    <t>第89次懇親演講會餐費訂金</t>
    <phoneticPr fontId="2" type="noConversion"/>
  </si>
  <si>
    <t>113/1/25</t>
    <phoneticPr fontId="2" type="noConversion"/>
  </si>
  <si>
    <t>西九州常年會費</t>
    <phoneticPr fontId="2" type="noConversion"/>
  </si>
  <si>
    <t>上洋產業常年會費</t>
    <phoneticPr fontId="2" type="noConversion"/>
  </si>
  <si>
    <t>華福食品常年會費</t>
    <phoneticPr fontId="2" type="noConversion"/>
  </si>
  <si>
    <t>資騰科技常年會費</t>
    <phoneticPr fontId="2" type="noConversion"/>
  </si>
  <si>
    <t>陳勁初常年會費</t>
    <phoneticPr fontId="2" type="noConversion"/>
  </si>
  <si>
    <t>林萬益常年會費</t>
    <phoneticPr fontId="2" type="noConversion"/>
  </si>
  <si>
    <t>簡剛民常年會費</t>
    <phoneticPr fontId="2" type="noConversion"/>
  </si>
  <si>
    <t>光田岳史常年會費</t>
    <phoneticPr fontId="2" type="noConversion"/>
  </si>
  <si>
    <t>113/1/26</t>
    <phoneticPr fontId="2" type="noConversion"/>
  </si>
  <si>
    <t>神腦國際常年會費</t>
    <phoneticPr fontId="2" type="noConversion"/>
  </si>
  <si>
    <t>1/26拜訪新北市產發局長-秘書長、陳昱維</t>
    <phoneticPr fontId="2" type="noConversion"/>
  </si>
  <si>
    <t>113/1/29</t>
    <phoneticPr fontId="2" type="noConversion"/>
  </si>
  <si>
    <t>陳俞安常年會費</t>
    <phoneticPr fontId="2" type="noConversion"/>
  </si>
  <si>
    <t>黃茂雄常年會費</t>
    <phoneticPr fontId="2" type="noConversion"/>
  </si>
  <si>
    <t>名片2盒-張心蕙</t>
    <phoneticPr fontId="2" type="noConversion"/>
  </si>
  <si>
    <t>113/1/30</t>
    <phoneticPr fontId="2" type="noConversion"/>
  </si>
  <si>
    <t>東方線上常年會費</t>
    <phoneticPr fontId="2" type="noConversion"/>
  </si>
  <si>
    <t>保來得常年會費</t>
    <phoneticPr fontId="2" type="noConversion"/>
  </si>
  <si>
    <t>劉如華常年會費</t>
    <phoneticPr fontId="2" type="noConversion"/>
  </si>
  <si>
    <t>李思穎常年會費</t>
    <phoneticPr fontId="2" type="noConversion"/>
  </si>
  <si>
    <t>林隆毅常年會費</t>
    <phoneticPr fontId="2" type="noConversion"/>
  </si>
  <si>
    <t>113/1/31</t>
    <phoneticPr fontId="2" type="noConversion"/>
  </si>
  <si>
    <t>進期科技常年會費</t>
    <phoneticPr fontId="2" type="noConversion"/>
  </si>
  <si>
    <t>台灣向大常年會費</t>
    <phoneticPr fontId="2" type="noConversion"/>
  </si>
  <si>
    <t>羅姆半導體常年會費</t>
    <phoneticPr fontId="2" type="noConversion"/>
  </si>
  <si>
    <t>開南大學常年會費</t>
    <phoneticPr fontId="2" type="noConversion"/>
  </si>
  <si>
    <t>優貝克科技常年會費</t>
    <phoneticPr fontId="2" type="noConversion"/>
  </si>
  <si>
    <t>黃重球常年會費</t>
    <phoneticPr fontId="2" type="noConversion"/>
  </si>
  <si>
    <t>周政龍常年會費</t>
    <phoneticPr fontId="2" type="noConversion"/>
  </si>
  <si>
    <t>張上賢常年會費</t>
    <phoneticPr fontId="2" type="noConversion"/>
  </si>
  <si>
    <t>宋慧玲常年會費</t>
    <phoneticPr fontId="2" type="noConversion"/>
  </si>
  <si>
    <t>蕭陳泳常年會費</t>
    <phoneticPr fontId="2" type="noConversion"/>
  </si>
  <si>
    <t>蘇顯揚常年會費</t>
    <phoneticPr fontId="2" type="noConversion"/>
  </si>
  <si>
    <t>會費收據-日信商事</t>
    <phoneticPr fontId="2" type="noConversion"/>
  </si>
  <si>
    <t>1/22第89次懇親演講會餐費</t>
    <phoneticPr fontId="2" type="noConversion"/>
  </si>
  <si>
    <t>1/22第89次懇親演講會餐費匯費</t>
    <phoneticPr fontId="2" type="noConversion"/>
  </si>
  <si>
    <t>113/2/1</t>
    <phoneticPr fontId="2" type="noConversion"/>
  </si>
  <si>
    <t>陳添枝常年會費</t>
    <phoneticPr fontId="2" type="noConversion"/>
  </si>
  <si>
    <t>113/2/5</t>
    <phoneticPr fontId="2" type="noConversion"/>
  </si>
  <si>
    <t>名片16盒</t>
    <phoneticPr fontId="2" type="noConversion"/>
  </si>
  <si>
    <t>安侯建業常年會費</t>
    <phoneticPr fontId="2" type="noConversion"/>
  </si>
  <si>
    <t>113/2/6</t>
    <phoneticPr fontId="2" type="noConversion"/>
  </si>
  <si>
    <t>會費收據-能率</t>
    <phoneticPr fontId="2" type="noConversion"/>
  </si>
  <si>
    <t>工研院-機械電系研所常年會費</t>
    <phoneticPr fontId="2" type="noConversion"/>
  </si>
  <si>
    <t>圜達實業常年會費</t>
    <phoneticPr fontId="2" type="noConversion"/>
  </si>
  <si>
    <t>113/2/7</t>
    <phoneticPr fontId="2" type="noConversion"/>
  </si>
  <si>
    <t>台灣工研新創常年會費</t>
    <phoneticPr fontId="2" type="noConversion"/>
  </si>
  <si>
    <t>113/2/14</t>
    <phoneticPr fontId="2" type="noConversion"/>
  </si>
  <si>
    <t>黃敏男入會費、常年會費</t>
    <phoneticPr fontId="2" type="noConversion"/>
  </si>
  <si>
    <t>113/2/15</t>
    <phoneticPr fontId="2" type="noConversion"/>
  </si>
  <si>
    <t>郵寄理、監事名片X8($44X1+$56X6+$68X1)</t>
    <phoneticPr fontId="2" type="noConversion"/>
  </si>
  <si>
    <t>113/2/16</t>
    <phoneticPr fontId="2" type="noConversion"/>
  </si>
  <si>
    <t>楊馬田常年會費</t>
    <phoneticPr fontId="2" type="noConversion"/>
  </si>
  <si>
    <t>113/2/19</t>
    <phoneticPr fontId="2" type="noConversion"/>
  </si>
  <si>
    <t>工研院-產科所常年會費</t>
    <phoneticPr fontId="2" type="noConversion"/>
  </si>
  <si>
    <t>藍信晟常年會費</t>
    <phoneticPr fontId="2" type="noConversion"/>
  </si>
  <si>
    <t>113/2/23</t>
    <phoneticPr fontId="2" type="noConversion"/>
  </si>
  <si>
    <t>志聖工業常年會費</t>
    <phoneticPr fontId="2" type="noConversion"/>
  </si>
  <si>
    <t>113/2/24</t>
    <phoneticPr fontId="2" type="noConversion"/>
  </si>
  <si>
    <t>碧蓮母親告別式致哀花禮一對</t>
    <phoneticPr fontId="2" type="noConversion"/>
  </si>
  <si>
    <t>113/2/26</t>
    <phoneticPr fontId="2" type="noConversion"/>
  </si>
  <si>
    <t>能率創新常年會費</t>
    <phoneticPr fontId="2" type="noConversion"/>
  </si>
  <si>
    <t>113/2/27</t>
    <phoneticPr fontId="2" type="noConversion"/>
  </si>
  <si>
    <t>林桓億入會費1000、常年會費5000</t>
    <phoneticPr fontId="2" type="noConversion"/>
  </si>
  <si>
    <t>113/2/29</t>
    <phoneticPr fontId="2" type="noConversion"/>
  </si>
  <si>
    <t>歐元韻常年會費</t>
    <phoneticPr fontId="2" type="noConversion"/>
  </si>
  <si>
    <t>113/3/6</t>
    <phoneticPr fontId="2" type="noConversion"/>
  </si>
  <si>
    <t>春於實業常年會費</t>
    <phoneticPr fontId="2" type="noConversion"/>
  </si>
  <si>
    <t>張文志、張志良、陳文智、蔡鴻賢、林峻暉、余吉政、李樹裔、黃如雪、黃重球-能登半島捐款退款</t>
    <phoneticPr fontId="2" type="noConversion"/>
  </si>
  <si>
    <t>能登半島捐款退款匯費X9=$270</t>
    <phoneticPr fontId="2" type="noConversion"/>
  </si>
  <si>
    <t>113/3/7</t>
    <phoneticPr fontId="2" type="noConversion"/>
  </si>
  <si>
    <t>文具用品</t>
    <phoneticPr fontId="2" type="noConversion"/>
  </si>
  <si>
    <t>A4象牙紙X1包</t>
    <phoneticPr fontId="2" type="noConversion"/>
  </si>
  <si>
    <t>3/7理監事臨時會議-酒</t>
    <phoneticPr fontId="2" type="noConversion"/>
  </si>
  <si>
    <t>113/3/12</t>
    <phoneticPr fontId="2" type="noConversion"/>
  </si>
  <si>
    <t>其他收入</t>
    <phoneticPr fontId="2" type="noConversion"/>
  </si>
  <si>
    <t>3/25第90次懇親演講會-長阿紀良</t>
    <phoneticPr fontId="2" type="noConversion"/>
  </si>
  <si>
    <t>113/3/15</t>
    <phoneticPr fontId="2" type="noConversion"/>
  </si>
  <si>
    <t>會費收據-洪芳興</t>
    <phoneticPr fontId="2" type="noConversion"/>
  </si>
  <si>
    <t>志旭國際常年會費</t>
    <phoneticPr fontId="2" type="noConversion"/>
  </si>
  <si>
    <t>3/25第90次懇親演講會-河村剛</t>
    <phoneticPr fontId="2" type="noConversion"/>
  </si>
  <si>
    <t>113/3/18</t>
    <phoneticPr fontId="2" type="noConversion"/>
  </si>
  <si>
    <t>歡送日台交流協會經濟部出口主任餐敘</t>
    <phoneticPr fontId="2" type="noConversion"/>
  </si>
  <si>
    <t>113/3/19</t>
    <phoneticPr fontId="2" type="noConversion"/>
  </si>
  <si>
    <t>3/25 90次懇親演講會講師-竹田總經理獎牌</t>
    <phoneticPr fontId="2" type="noConversion"/>
  </si>
  <si>
    <t>吳明機入會費1000、常年會費5000</t>
    <phoneticPr fontId="2" type="noConversion"/>
  </si>
  <si>
    <t>113/3/20</t>
    <phoneticPr fontId="2" type="noConversion"/>
  </si>
  <si>
    <t>2/26熊本MOU簽署暨企業參訪團費用</t>
    <phoneticPr fontId="2" type="noConversion"/>
  </si>
  <si>
    <t>2/26-3/1熊本MOU簽署暨企業參訪團費用(180,188*0.21515=38,768元)</t>
    <phoneticPr fontId="2" type="noConversion"/>
  </si>
  <si>
    <t>2/26-3/1熊本MOU簽署暨企業參訪團費用剩餘捐回本會(7320*0.2116=1549)</t>
    <phoneticPr fontId="2" type="noConversion"/>
  </si>
  <si>
    <t>113/3/25</t>
    <phoneticPr fontId="2" type="noConversion"/>
  </si>
  <si>
    <t>林意潔常年會費</t>
    <phoneticPr fontId="2" type="noConversion"/>
  </si>
  <si>
    <t>3/25第90次懇親演講會餐費-鈴木治年、長野純一</t>
    <phoneticPr fontId="2" type="noConversion"/>
  </si>
  <si>
    <t>3/25第90次懇親演講會餐費開南大學白忠哲</t>
    <phoneticPr fontId="2" type="noConversion"/>
  </si>
  <si>
    <t>3/25第90次懇親演講會交通費</t>
    <phoneticPr fontId="2" type="noConversion"/>
  </si>
  <si>
    <t>113/3/27</t>
    <phoneticPr fontId="2" type="noConversion"/>
  </si>
  <si>
    <t>3/25第90次懇親演講會餐費</t>
    <phoneticPr fontId="2" type="noConversion"/>
  </si>
  <si>
    <t>3/25第90次懇親演講會餐費</t>
  </si>
  <si>
    <t>3/25第90次懇親演講會匯費</t>
    <phoneticPr fontId="2" type="noConversion"/>
  </si>
  <si>
    <t>113/4/9</t>
    <phoneticPr fontId="2" type="noConversion"/>
  </si>
  <si>
    <t>洪裕玲常年會費</t>
    <phoneticPr fontId="2" type="noConversion"/>
  </si>
  <si>
    <t>113/4/12</t>
    <phoneticPr fontId="2" type="noConversion"/>
  </si>
  <si>
    <t>促進會官方網站中文網域租用費</t>
    <phoneticPr fontId="2" type="noConversion"/>
  </si>
  <si>
    <t>113/4/15</t>
    <phoneticPr fontId="2" type="noConversion"/>
  </si>
  <si>
    <t>4/15勘查第九屆第一次會員大會場地交通費</t>
    <phoneticPr fontId="2" type="noConversion"/>
  </si>
  <si>
    <t>113/4/17</t>
    <phoneticPr fontId="2" type="noConversion"/>
  </si>
  <si>
    <t>會議費</t>
    <phoneticPr fontId="2" type="noConversion"/>
  </si>
  <si>
    <t>4/18第九屆第一次會員大會暨理監事會礦泉水</t>
    <phoneticPr fontId="2" type="noConversion"/>
  </si>
  <si>
    <t>翁建一入會費、常年會費</t>
    <phoneticPr fontId="2" type="noConversion"/>
  </si>
  <si>
    <t>113/4/18</t>
    <phoneticPr fontId="2" type="noConversion"/>
  </si>
  <si>
    <t>4/18辦理第九屆第一次會員大會場地交通費</t>
    <phoneticPr fontId="2" type="noConversion"/>
  </si>
  <si>
    <t>創新工業常年會費</t>
    <phoneticPr fontId="2" type="noConversion"/>
  </si>
  <si>
    <t>113/4/24</t>
    <phoneticPr fontId="2" type="noConversion"/>
  </si>
  <si>
    <t>林峻暉秘書長卸任禮物</t>
    <phoneticPr fontId="2" type="noConversion"/>
  </si>
  <si>
    <t>4/18第九屆第1次會員大會紅布條、指引牌(場佈)</t>
    <phoneticPr fontId="2" type="noConversion"/>
  </si>
  <si>
    <t>4/18第九屆第1次會員大會TICC場地費</t>
    <phoneticPr fontId="2" type="noConversion"/>
  </si>
  <si>
    <t>4/18第9屆第1次會員大會場地費-匯費</t>
    <phoneticPr fontId="2" type="noConversion"/>
  </si>
  <si>
    <t>4/2州巧科技李樹裔董事長母親告別式花籃一對</t>
    <phoneticPr fontId="2" type="noConversion"/>
  </si>
  <si>
    <t>第九屆第1次會員大會暨理監事會紅酒12瓶</t>
    <phoneticPr fontId="2" type="noConversion"/>
  </si>
  <si>
    <t>秘書處陳碧蓮獎勵禮物</t>
    <phoneticPr fontId="2" type="noConversion"/>
  </si>
  <si>
    <t>第9屆第1次會員大會演講禮物、第8屆理事長卸任禮物</t>
    <phoneticPr fontId="2" type="noConversion"/>
  </si>
  <si>
    <t>第九屆第1次會員大會餐費</t>
    <phoneticPr fontId="2" type="noConversion"/>
  </si>
  <si>
    <t>第9屆第1次會員大會餐費、第8屆理事長卸任禮物-匯費</t>
    <phoneticPr fontId="2" type="noConversion"/>
  </si>
  <si>
    <t>4/25高知縣廳交流餐會送禮-共9位</t>
    <phoneticPr fontId="2" type="noConversion"/>
  </si>
  <si>
    <t>名片-吳明機X2、翁建一X2、林宏明X2</t>
    <phoneticPr fontId="2" type="noConversion"/>
  </si>
  <si>
    <t>寄送會員手冊給戚國福總監郵資</t>
    <phoneticPr fontId="2" type="noConversion"/>
  </si>
  <si>
    <t>轉帳</t>
    <phoneticPr fontId="2" type="noConversion"/>
  </si>
  <si>
    <t>銀行轉零用金</t>
    <phoneticPr fontId="2" type="noConversion"/>
  </si>
  <si>
    <t>轉日幣</t>
    <phoneticPr fontId="2" type="noConversion"/>
  </si>
  <si>
    <t>東京事務所採購辦公用品</t>
    <phoneticPr fontId="2" type="noConversion"/>
  </si>
  <si>
    <t>匯率0.2135</t>
    <phoneticPr fontId="2" type="noConversion"/>
  </si>
  <si>
    <t>日本業務專案費</t>
    <phoneticPr fontId="2" type="noConversion"/>
  </si>
  <si>
    <t>日本業務專案費 東京辦事處印表機(14242)</t>
    <phoneticPr fontId="2" type="noConversion"/>
  </si>
  <si>
    <t>東京辦事處公務用手機(14902)</t>
    <phoneticPr fontId="2" type="noConversion"/>
  </si>
  <si>
    <t>113/4/25</t>
    <phoneticPr fontId="2" type="noConversion"/>
  </si>
  <si>
    <t>名片郵資-林宏明</t>
    <phoneticPr fontId="2" type="noConversion"/>
  </si>
  <si>
    <t>113/4/29</t>
    <phoneticPr fontId="2" type="noConversion"/>
  </si>
  <si>
    <t>名片-林宏明X1、黃瑞耀X2、蕭輔信X2、蔡鴻賢X2、高繼祖X2、簡剛民X2</t>
    <phoneticPr fontId="2" type="noConversion"/>
  </si>
  <si>
    <t>113/5/2</t>
    <phoneticPr fontId="2" type="noConversion"/>
  </si>
  <si>
    <t>名片郵資-簡剛民、蔡鴻賢、高繼祖、黃瑞耀、蕭輔信 共5人</t>
    <phoneticPr fontId="2" type="noConversion"/>
  </si>
  <si>
    <t>名片-林錫埼X2、陳曜芳X2、林武璋X2</t>
    <phoneticPr fontId="2" type="noConversion"/>
  </si>
  <si>
    <t>印章-理事長吳明機、秘書長翁建一</t>
    <phoneticPr fontId="2" type="noConversion"/>
  </si>
  <si>
    <t>113/5/6</t>
    <phoneticPr fontId="2" type="noConversion"/>
  </si>
  <si>
    <t>從中經院至TJPO開促進會會議-陳碧蓮、陳昱維、張心蕙</t>
    <phoneticPr fontId="2" type="noConversion"/>
  </si>
  <si>
    <t>至TJPO返回中經院計程車費-陳昱維、張心蕙</t>
    <phoneticPr fontId="2" type="noConversion"/>
  </si>
  <si>
    <t>至TJPO開促進會未來發展會議便當-吳明機、翁建一、林峻暉、張淑芬、張容彰、陳碧蓮、陳昱維、張心蕙共8人</t>
    <phoneticPr fontId="2" type="noConversion"/>
  </si>
  <si>
    <t>名片郵資-林錫埼、陳曜芳、林武璋</t>
    <phoneticPr fontId="2" type="noConversion"/>
  </si>
  <si>
    <t>113/5/8</t>
    <phoneticPr fontId="2" type="noConversion"/>
  </si>
  <si>
    <t>名片-洪堯昆X2、林峻暉X2</t>
    <phoneticPr fontId="2" type="noConversion"/>
  </si>
  <si>
    <t>113/5/10</t>
    <phoneticPr fontId="2" type="noConversion"/>
  </si>
  <si>
    <t>名片-林琇宜X2、楊馬田X2</t>
    <phoneticPr fontId="2" type="noConversion"/>
  </si>
  <si>
    <t>113/5/14</t>
    <phoneticPr fontId="2" type="noConversion"/>
  </si>
  <si>
    <t>名片郵資-洪堯昆、林琇宜、楊馬田&amp;送內政部公文郵資-會員大會</t>
    <phoneticPr fontId="2" type="noConversion"/>
  </si>
  <si>
    <t>113/5/15</t>
    <phoneticPr fontId="2" type="noConversion"/>
  </si>
  <si>
    <t>名片-黃敏男X2</t>
    <phoneticPr fontId="2" type="noConversion"/>
  </si>
  <si>
    <t>116/5/15</t>
    <phoneticPr fontId="2" type="noConversion"/>
  </si>
  <si>
    <t>名片郵資-黃敏男</t>
    <phoneticPr fontId="2" type="noConversion"/>
  </si>
  <si>
    <t>11305/15</t>
    <phoneticPr fontId="2" type="noConversion"/>
  </si>
  <si>
    <t>JTB熊本住宿補助款(日幣230,000元)</t>
    <phoneticPr fontId="2" type="noConversion"/>
  </si>
  <si>
    <t>113/5/22</t>
    <phoneticPr fontId="2" type="noConversion"/>
  </si>
  <si>
    <t>林主任日本出差補助</t>
    <phoneticPr fontId="2" type="noConversion"/>
  </si>
  <si>
    <t>基金</t>
    <phoneticPr fontId="2" type="noConversion"/>
  </si>
  <si>
    <t>提撥基金轉基金帳戶</t>
    <phoneticPr fontId="2" type="noConversion"/>
  </si>
  <si>
    <t>銀行轉基金</t>
    <phoneticPr fontId="2" type="noConversion"/>
  </si>
  <si>
    <t>5/28淨零低碳研討會送日本貴賓茶葉禮盒共4人</t>
    <phoneticPr fontId="2" type="noConversion"/>
  </si>
  <si>
    <t>113/5/23</t>
    <phoneticPr fontId="2" type="noConversion"/>
  </si>
  <si>
    <t>名片-張容彰X2盒</t>
    <phoneticPr fontId="2" type="noConversion"/>
  </si>
  <si>
    <t>熊本補助捐款促進會-簡剛民、黃瑞耀</t>
    <phoneticPr fontId="2" type="noConversion"/>
  </si>
  <si>
    <t>熊本補助捐款促進會-簡剛民7096、黃瑞耀4070</t>
    <phoneticPr fontId="2" type="noConversion"/>
  </si>
  <si>
    <t>113/5/24</t>
    <phoneticPr fontId="2" type="noConversion"/>
  </si>
  <si>
    <t>張容彰入會費、常年會費</t>
    <phoneticPr fontId="2" type="noConversion"/>
  </si>
  <si>
    <t>113/5/27</t>
    <phoneticPr fontId="2" type="noConversion"/>
  </si>
  <si>
    <t>4/2高千惠母親致哀花禮</t>
    <phoneticPr fontId="2" type="noConversion"/>
  </si>
  <si>
    <t>113/5/29</t>
    <phoneticPr fontId="2" type="noConversion"/>
  </si>
  <si>
    <t>6/21第91次懇親演講會台北國泰萬宜酒店場地訂金</t>
    <phoneticPr fontId="2" type="noConversion"/>
  </si>
  <si>
    <t>6/21第91次懇親演講會台北國泰萬宜酒店場地訂金-匯費</t>
    <phoneticPr fontId="2" type="noConversion"/>
  </si>
  <si>
    <t>113/6/12</t>
    <phoneticPr fontId="2" type="noConversion"/>
  </si>
  <si>
    <t>第9屆第1次會員大會手冊X63本</t>
    <phoneticPr fontId="2" type="noConversion"/>
  </si>
  <si>
    <t>第9屆第1次會員大會手冊匯費</t>
    <phoneticPr fontId="2" type="noConversion"/>
  </si>
  <si>
    <t>熊本住宿補助匯款-林桓億、林武璋、林宏明</t>
    <phoneticPr fontId="2" type="noConversion"/>
  </si>
  <si>
    <t>113/6/13</t>
    <phoneticPr fontId="2" type="noConversion"/>
  </si>
  <si>
    <t>第91次懇親演講會餐費-黑田陳俊成律師</t>
    <phoneticPr fontId="2" type="noConversion"/>
  </si>
  <si>
    <t>113/6/14</t>
    <phoneticPr fontId="2" type="noConversion"/>
  </si>
  <si>
    <t>林彥亨理事名片X2</t>
    <phoneticPr fontId="2" type="noConversion"/>
  </si>
  <si>
    <t>113/6/20</t>
    <phoneticPr fontId="2" type="noConversion"/>
  </si>
  <si>
    <t>來回南港展覽館協助TAMA協會商談會-陳昱維</t>
    <phoneticPr fontId="2" type="noConversion"/>
  </si>
  <si>
    <t>113/6/21</t>
    <phoneticPr fontId="2" type="noConversion"/>
  </si>
  <si>
    <t>至台北國泰萬怡酒店辦理第91次懇親演講會-陳碧蓮、張心蕙</t>
    <phoneticPr fontId="2" type="noConversion"/>
  </si>
  <si>
    <t>第91次懇親演講會-工作人員餐盒(陳昱維、陳碧蓮、張心蕙)</t>
    <phoneticPr fontId="2" type="noConversion"/>
  </si>
  <si>
    <t>第91次懇親演講會會員餐費X4人-蕭陳泳、簡剛民、余吉政、賴梅花)</t>
    <phoneticPr fontId="2" type="noConversion"/>
  </si>
  <si>
    <t>第91次懇親演講會貴賓餐費-日商日輝(日本工商會)、歐必士(周士閎:周政龍公子)</t>
    <phoneticPr fontId="2" type="noConversion"/>
  </si>
  <si>
    <t>人事費</t>
    <phoneticPr fontId="2" type="noConversion"/>
  </si>
  <si>
    <t>其他人事費</t>
    <phoneticPr fontId="2" type="noConversion"/>
  </si>
  <si>
    <t>第91次懇親演講會演講費-陳耀昌醫師</t>
  </si>
  <si>
    <t>至南港展覽館協辦TAMA商談會-陳昱維</t>
    <phoneticPr fontId="2" type="noConversion"/>
  </si>
  <si>
    <t>熊本住宿補助-張淑芬副秘書長</t>
    <phoneticPr fontId="2" type="noConversion"/>
  </si>
  <si>
    <t>熊本住宿補助捐款-張淑芬副秘書長</t>
    <phoneticPr fontId="2" type="noConversion"/>
  </si>
  <si>
    <t>利息收入</t>
    <phoneticPr fontId="2" type="noConversion"/>
  </si>
  <si>
    <t>銀行利息收入</t>
    <phoneticPr fontId="2" type="noConversion"/>
  </si>
  <si>
    <t>113/6/23</t>
    <phoneticPr fontId="2" type="noConversion"/>
  </si>
  <si>
    <t>辦理6/24研討會會前討論</t>
    <phoneticPr fontId="2" type="noConversion"/>
  </si>
  <si>
    <t>113/6/26</t>
    <phoneticPr fontId="2" type="noConversion"/>
  </si>
  <si>
    <t>第91次懇親演講會餐費</t>
    <phoneticPr fontId="2" type="noConversion"/>
  </si>
  <si>
    <t>第91次懇親演講會貴賓餐費</t>
  </si>
  <si>
    <t>第91次懇親演講會餐費匯費</t>
    <phoneticPr fontId="2" type="noConversion"/>
  </si>
  <si>
    <t>第91次懇親演講會禮品-陳耀昌醫師書籍X40本</t>
    <phoneticPr fontId="2" type="noConversion"/>
  </si>
  <si>
    <t>第91次懇親演講會禮品-陳耀昌醫師書籍X40本匯費</t>
    <phoneticPr fontId="2" type="noConversion"/>
  </si>
  <si>
    <t>6/24研討會會前歡迎晚宴</t>
    <phoneticPr fontId="2" type="noConversion"/>
  </si>
  <si>
    <t>6/24研討會會前歡迎晚宴匯費</t>
    <phoneticPr fontId="2" type="noConversion"/>
  </si>
  <si>
    <t>113/6/28</t>
    <phoneticPr fontId="2" type="noConversion"/>
  </si>
  <si>
    <t>郵寄6/24贈送講師書籍給陳俊成律師</t>
    <phoneticPr fontId="2" type="noConversion"/>
  </si>
  <si>
    <t>113/7/1</t>
    <phoneticPr fontId="2" type="noConversion"/>
  </si>
  <si>
    <t>郵寄資料至林峻暉理事辦公室(退回)</t>
    <phoneticPr fontId="2" type="noConversion"/>
  </si>
  <si>
    <t>113/7/5</t>
    <phoneticPr fontId="2" type="noConversion"/>
  </si>
  <si>
    <t>郵寄資料至林峻暉理事辦公室</t>
    <phoneticPr fontId="2" type="noConversion"/>
  </si>
  <si>
    <t>113/7/10</t>
    <phoneticPr fontId="2" type="noConversion"/>
  </si>
  <si>
    <t>經濟部連錦潭常務次長及發展署楊志清署長升任花盆</t>
    <phoneticPr fontId="2" type="noConversion"/>
  </si>
  <si>
    <t>經濟部連錦潭常務次長及發展署楊志清署長升任花盆匯費</t>
    <phoneticPr fontId="2" type="noConversion"/>
  </si>
  <si>
    <t>113/7/12</t>
    <phoneticPr fontId="2" type="noConversion"/>
  </si>
  <si>
    <t>至信義國稅局辦理負責任變更作業交通費</t>
    <phoneticPr fontId="2" type="noConversion"/>
  </si>
  <si>
    <t>吳明機理事長名片(雙面)2盒</t>
    <phoneticPr fontId="2" type="noConversion"/>
  </si>
  <si>
    <t>113/7/13</t>
  </si>
  <si>
    <t>銀行存摺、印鑑變更作業手續費-兩本</t>
    <phoneticPr fontId="2" type="noConversion"/>
  </si>
  <si>
    <t>113/7/14</t>
  </si>
  <si>
    <t>東昇應材入會費10000常年會費10000</t>
    <phoneticPr fontId="2" type="noConversion"/>
  </si>
  <si>
    <t>113/7/17</t>
    <phoneticPr fontId="2" type="noConversion"/>
  </si>
  <si>
    <t>李睿為入會費1000、常年會費5000</t>
    <phoneticPr fontId="2" type="noConversion"/>
  </si>
  <si>
    <t>113/7/18</t>
    <phoneticPr fontId="2" type="noConversion"/>
  </si>
  <si>
    <t>廖順榮入會費1000、常年會費5000</t>
    <phoneticPr fontId="2" type="noConversion"/>
  </si>
  <si>
    <t>113/7/23</t>
    <phoneticPr fontId="2" type="noConversion"/>
  </si>
  <si>
    <t>第91次懇親演講會餐費-林武璋</t>
    <phoneticPr fontId="2" type="noConversion"/>
  </si>
  <si>
    <t>113/7/25</t>
    <phoneticPr fontId="2" type="noConversion"/>
  </si>
  <si>
    <t>愛知和男前眾議員告別式致贈花籃</t>
    <phoneticPr fontId="2" type="noConversion"/>
  </si>
  <si>
    <t>113/7/26</t>
    <phoneticPr fontId="2" type="noConversion"/>
  </si>
  <si>
    <t>113072601</t>
    <phoneticPr fontId="1" type="noConversion"/>
  </si>
  <si>
    <t>數產署</t>
    <phoneticPr fontId="1" type="noConversion"/>
  </si>
  <si>
    <t>台灣票據交換所查詢協進會第一類票據信用資料</t>
    <phoneticPr fontId="1" type="noConversion"/>
  </si>
  <si>
    <t>113/7/29</t>
    <phoneticPr fontId="2" type="noConversion"/>
  </si>
  <si>
    <t>113072901</t>
    <phoneticPr fontId="1" type="noConversion"/>
  </si>
  <si>
    <t>寄回秘書處資料之郵資</t>
    <phoneticPr fontId="1" type="noConversion"/>
  </si>
  <si>
    <t>113/8/1</t>
    <phoneticPr fontId="2" type="noConversion"/>
  </si>
  <si>
    <t xml:space="preserve">張容彰副秘長至出席林前理事長父親公祭往返台中高鐵票
(台北至台中525元/台中至台北700元)
</t>
    <phoneticPr fontId="2" type="noConversion"/>
  </si>
  <si>
    <t>113/7/4</t>
    <phoneticPr fontId="1" type="noConversion"/>
  </si>
  <si>
    <t>113080202</t>
    <phoneticPr fontId="1" type="noConversion"/>
  </si>
  <si>
    <t>業務費</t>
    <phoneticPr fontId="1" type="noConversion"/>
  </si>
  <si>
    <t>至TJPO開促進會未來發展會議便當-吳明機、翁建一、張淑芬、張容彰、謝健美共5人(119元*5=595)</t>
    <phoneticPr fontId="1" type="noConversion"/>
  </si>
  <si>
    <t>113080101</t>
    <phoneticPr fontId="2" type="noConversion"/>
  </si>
  <si>
    <t>余吉政理事2024年職務捐</t>
    <phoneticPr fontId="2" type="noConversion"/>
  </si>
  <si>
    <t>113/8/2</t>
    <phoneticPr fontId="2" type="noConversion"/>
  </si>
  <si>
    <t>113080201</t>
    <phoneticPr fontId="2" type="noConversion"/>
  </si>
  <si>
    <t>林錫埼副理事長2024年職務捐</t>
    <phoneticPr fontId="2" type="noConversion"/>
  </si>
  <si>
    <t>113/8/4</t>
    <phoneticPr fontId="2" type="noConversion"/>
  </si>
  <si>
    <t>113080502</t>
    <phoneticPr fontId="2" type="noConversion"/>
  </si>
  <si>
    <t>亞瑪達會計師事務所入會費10,000及常年會費10,000</t>
    <phoneticPr fontId="2" type="noConversion"/>
  </si>
  <si>
    <t>113/8/5</t>
    <phoneticPr fontId="1" type="noConversion"/>
  </si>
  <si>
    <t>113080501</t>
    <phoneticPr fontId="2" type="noConversion"/>
  </si>
  <si>
    <t>寄會費收據-亞瑪達會計師事務所</t>
    <phoneticPr fontId="1" type="noConversion"/>
  </si>
  <si>
    <t>113/08/06</t>
    <phoneticPr fontId="2" type="noConversion"/>
  </si>
  <si>
    <t>林萬益理事2024年職務捐</t>
    <phoneticPr fontId="2" type="noConversion"/>
  </si>
  <si>
    <t>蕭輔信監事2024年職務捐</t>
    <phoneticPr fontId="2" type="noConversion"/>
  </si>
  <si>
    <t>113/8/7</t>
    <phoneticPr fontId="2" type="noConversion"/>
  </si>
  <si>
    <t>名片二盒-張淑芬副秘書長</t>
    <phoneticPr fontId="2" type="noConversion"/>
  </si>
  <si>
    <t>113/8/7</t>
    <phoneticPr fontId="1" type="noConversion"/>
  </si>
  <si>
    <t>113080702</t>
    <phoneticPr fontId="2" type="noConversion"/>
  </si>
  <si>
    <t>郵寄名片二盒-張淑芬副秘書長</t>
    <phoneticPr fontId="2" type="noConversion"/>
  </si>
  <si>
    <t>113/7/29</t>
    <phoneticPr fontId="1" type="noConversion"/>
  </si>
  <si>
    <t>113080601</t>
    <phoneticPr fontId="2" type="noConversion"/>
  </si>
  <si>
    <t>致贈林前理事長父親公祭花禮</t>
    <phoneticPr fontId="2" type="noConversion"/>
  </si>
  <si>
    <t>113/08/09</t>
    <phoneticPr fontId="2" type="noConversion"/>
  </si>
  <si>
    <t>113080901</t>
    <phoneticPr fontId="2" type="noConversion"/>
  </si>
  <si>
    <t>兌換￥27,000*0.2239=6045台幣</t>
    <phoneticPr fontId="1" type="noConversion"/>
  </si>
  <si>
    <r>
      <t>兌換</t>
    </r>
    <r>
      <rPr>
        <sz val="10"/>
        <rFont val="Microsoft JhengHei Light"/>
        <family val="2"/>
        <charset val="136"/>
      </rPr>
      <t>￥</t>
    </r>
    <r>
      <rPr>
        <sz val="10"/>
        <color theme="1"/>
        <rFont val="Microsoft JhengHei Light"/>
        <family val="2"/>
        <charset val="136"/>
      </rPr>
      <t>27,000*0.2239=6045台幣</t>
    </r>
    <phoneticPr fontId="2" type="noConversion"/>
  </si>
  <si>
    <t>113/08/08</t>
    <phoneticPr fontId="2" type="noConversion"/>
  </si>
  <si>
    <t>林宏明理事2024年職務捐</t>
    <phoneticPr fontId="2" type="noConversion"/>
  </si>
  <si>
    <t>113/8/8</t>
    <phoneticPr fontId="2" type="noConversion"/>
  </si>
  <si>
    <t>張志良監事2024年職務捐</t>
    <phoneticPr fontId="2" type="noConversion"/>
  </si>
  <si>
    <t>113/8/9</t>
    <phoneticPr fontId="2" type="noConversion"/>
  </si>
  <si>
    <t>愛知和男前眾議員告別式致贈花籃預付款沖帳</t>
    <phoneticPr fontId="2" type="noConversion"/>
  </si>
  <si>
    <t>致贈愛知和男告別式供花(合計日幣27,500，兌換27,000*0.2239=6045台幣,餘日幣500*0.2135)</t>
    <phoneticPr fontId="2" type="noConversion"/>
  </si>
  <si>
    <t>113080902</t>
    <phoneticPr fontId="2" type="noConversion"/>
  </si>
  <si>
    <t>致贈愛知和男告別式致贈花籃匯費220*0.2135)</t>
    <phoneticPr fontId="2" type="noConversion"/>
  </si>
  <si>
    <t>113/8/9</t>
    <phoneticPr fontId="1" type="noConversion"/>
  </si>
  <si>
    <t>113080903</t>
    <phoneticPr fontId="2" type="noConversion"/>
  </si>
  <si>
    <t>寄愛知和男花籃費用收據至林峻暉理事辦公室</t>
    <phoneticPr fontId="1" type="noConversion"/>
  </si>
  <si>
    <t>113/8/12</t>
    <phoneticPr fontId="2" type="noConversion"/>
  </si>
  <si>
    <t>名片二盒-王正立理事</t>
    <phoneticPr fontId="2" type="noConversion"/>
  </si>
  <si>
    <t>113/08/16</t>
    <phoneticPr fontId="2" type="noConversion"/>
  </si>
  <si>
    <t>林彥亨理事2024年職務捐</t>
    <phoneticPr fontId="2" type="noConversion"/>
  </si>
  <si>
    <t>113/8/20</t>
    <phoneticPr fontId="2" type="noConversion"/>
  </si>
  <si>
    <t>113/8/21</t>
    <phoneticPr fontId="2" type="noConversion"/>
  </si>
  <si>
    <t>至數位產業署開會車資</t>
    <phoneticPr fontId="2" type="noConversion"/>
  </si>
  <si>
    <t>洪堯昆常務理事2024職務捐</t>
    <phoneticPr fontId="2" type="noConversion"/>
  </si>
  <si>
    <t>113/08/22</t>
    <phoneticPr fontId="2" type="noConversion"/>
  </si>
  <si>
    <t>蔡鴻賢常務理事2024職務捐</t>
    <phoneticPr fontId="2" type="noConversion"/>
  </si>
  <si>
    <t>王正立理事2024職務捐</t>
    <phoneticPr fontId="2" type="noConversion"/>
  </si>
  <si>
    <t>113/08/23</t>
    <phoneticPr fontId="2" type="noConversion"/>
  </si>
  <si>
    <t>周政龍理事2024職務捐</t>
    <phoneticPr fontId="2" type="noConversion"/>
  </si>
  <si>
    <t>113/8/27</t>
    <phoneticPr fontId="2" type="noConversion"/>
  </si>
  <si>
    <t>莊月清常務監事2024職務捐</t>
    <phoneticPr fontId="2" type="noConversion"/>
  </si>
  <si>
    <t>113/08/30</t>
    <phoneticPr fontId="2" type="noConversion"/>
  </si>
  <si>
    <t>黃敏男理事2024職務捐</t>
    <phoneticPr fontId="2" type="noConversion"/>
  </si>
  <si>
    <t>113/09/02</t>
    <phoneticPr fontId="2" type="noConversion"/>
  </si>
  <si>
    <t>蕭陳泳理事2024職務捐</t>
    <phoneticPr fontId="2" type="noConversion"/>
  </si>
  <si>
    <t>113/9/10</t>
    <phoneticPr fontId="1" type="noConversion"/>
  </si>
  <si>
    <t>113091001</t>
    <phoneticPr fontId="2" type="noConversion"/>
  </si>
  <si>
    <t>秘書長公文函送內部政之郵資</t>
    <phoneticPr fontId="2" type="noConversion"/>
  </si>
  <si>
    <t>113/09/13</t>
    <phoneticPr fontId="1" type="noConversion"/>
  </si>
  <si>
    <t>113091301</t>
    <phoneticPr fontId="1" type="noConversion"/>
  </si>
  <si>
    <t>旅運費</t>
    <phoneticPr fontId="1" type="noConversion"/>
  </si>
  <si>
    <t>現勘10/22台日系統整合AI智慧應用交流會場地(民生科服大樓至北科大億光大樓)去程:160元/返程:175元</t>
    <phoneticPr fontId="1" type="noConversion"/>
  </si>
  <si>
    <t>113091302</t>
    <phoneticPr fontId="1" type="noConversion"/>
  </si>
  <si>
    <t>業務拓展費</t>
    <phoneticPr fontId="1" type="noConversion"/>
  </si>
  <si>
    <t>預付10/22活動場地費三成</t>
    <phoneticPr fontId="1" type="noConversion"/>
  </si>
  <si>
    <t>113/09/20</t>
    <phoneticPr fontId="1" type="noConversion"/>
  </si>
  <si>
    <t>113092001</t>
    <phoneticPr fontId="1" type="noConversion"/>
  </si>
  <si>
    <t>提領零用金</t>
    <phoneticPr fontId="1" type="noConversion"/>
  </si>
  <si>
    <t>零用金</t>
    <phoneticPr fontId="1" type="noConversion"/>
  </si>
  <si>
    <t xml:space="preserve">113/09/20 </t>
    <phoneticPr fontId="1" type="noConversion"/>
  </si>
  <si>
    <t>第92次懇親會萬怡酒店預付費用</t>
    <phoneticPr fontId="1" type="noConversion"/>
  </si>
  <si>
    <t>92次懇親會萬怡酒店電匯手續費</t>
    <phoneticPr fontId="1" type="noConversion"/>
  </si>
  <si>
    <t>113/09/30</t>
    <phoneticPr fontId="1" type="noConversion"/>
  </si>
  <si>
    <t>113093001</t>
    <phoneticPr fontId="1" type="noConversion"/>
  </si>
  <si>
    <t>員工薪資</t>
    <phoneticPr fontId="1" type="noConversion"/>
  </si>
  <si>
    <t>張容彰及曾奕霖9月薪資</t>
    <phoneticPr fontId="1" type="noConversion"/>
  </si>
  <si>
    <t>6.41</t>
    <phoneticPr fontId="2" type="noConversion"/>
  </si>
  <si>
    <t>張容彰及曾奕霖9月薪資電匯費</t>
    <phoneticPr fontId="1" type="noConversion"/>
  </si>
  <si>
    <t>113093002</t>
    <phoneticPr fontId="1" type="noConversion"/>
  </si>
  <si>
    <t>其他業務費</t>
    <phoneticPr fontId="1" type="noConversion"/>
  </si>
  <si>
    <t>10/22活動保險費</t>
    <phoneticPr fontId="1" type="noConversion"/>
  </si>
  <si>
    <t>113/10/01</t>
    <phoneticPr fontId="1" type="noConversion"/>
  </si>
  <si>
    <t>113100101</t>
    <phoneticPr fontId="1" type="noConversion"/>
  </si>
  <si>
    <t>陳昱維出席本會10月工作會議計乘費車資</t>
    <phoneticPr fontId="1" type="noConversion"/>
  </si>
  <si>
    <t>113/10/03</t>
    <phoneticPr fontId="1" type="noConversion"/>
  </si>
  <si>
    <t>113100103</t>
    <phoneticPr fontId="1" type="noConversion"/>
  </si>
  <si>
    <t>林桓億理事2024職務捐</t>
    <phoneticPr fontId="1" type="noConversion"/>
  </si>
  <si>
    <t>113年7-9月收支總表</t>
    <phoneticPr fontId="2" type="noConversion"/>
  </si>
  <si>
    <t>113/9/30</t>
    <phoneticPr fontId="15"/>
  </si>
  <si>
    <t>秘書長</t>
    <phoneticPr fontId="15"/>
  </si>
  <si>
    <t>副秘書長</t>
    <phoneticPr fontId="15"/>
  </si>
  <si>
    <t>制表</t>
    <phoneticPr fontId="15"/>
  </si>
  <si>
    <t>1.</t>
    <phoneticPr fontId="15"/>
  </si>
  <si>
    <t>◆</t>
  </si>
  <si>
    <t>基金專戶</t>
  </si>
  <si>
    <t>銀行餘額</t>
  </si>
  <si>
    <t>現金餘額</t>
  </si>
  <si>
    <t>現金日幣餘額</t>
  </si>
  <si>
    <t>換算臺幣</t>
  </si>
  <si>
    <t>銀行存摺＋現金(含日幣)</t>
  </si>
  <si>
    <t>(熊本市住宿補助代收轉付18316)</t>
    <phoneticPr fontId="15"/>
  </si>
  <si>
    <t>2.</t>
    <phoneticPr fontId="15"/>
  </si>
  <si>
    <t>7-9月支出</t>
    <rPh sb="0" eb="2">
      <t>コンゲツ</t>
    </rPh>
    <rPh sb="3" eb="5">
      <t>ヒヨウ</t>
    </rPh>
    <phoneticPr fontId="15"/>
  </si>
  <si>
    <t>(113.7.01-113.9.30)</t>
    <phoneticPr fontId="2" type="noConversion"/>
  </si>
  <si>
    <t>7-9月收入</t>
    <rPh sb="0" eb="2">
      <t>コンゲツ</t>
    </rPh>
    <rPh sb="3" eb="5">
      <t>シュウニュウ</t>
    </rPh>
    <phoneticPr fontId="15"/>
  </si>
  <si>
    <t>3.</t>
    <phoneticPr fontId="15"/>
  </si>
  <si>
    <t>◆</t>
    <phoneticPr fontId="2" type="noConversion"/>
  </si>
  <si>
    <t>113年9月底總額</t>
    <phoneticPr fontId="15"/>
  </si>
  <si>
    <t>(前期餘額+本期收入-本期支出)</t>
    <phoneticPr fontId="2" type="noConversion"/>
  </si>
  <si>
    <t>銀行存摺＋現金(含日幣)</t>
    <phoneticPr fontId="15"/>
  </si>
  <si>
    <t>113年6月底銀行餘額</t>
    <phoneticPr fontId="2" type="noConversion"/>
  </si>
  <si>
    <t>113年6月底現金餘額</t>
    <phoneticPr fontId="2" type="noConversion"/>
  </si>
  <si>
    <t>編號</t>
    <phoneticPr fontId="2" type="noConversion"/>
  </si>
  <si>
    <t>科目</t>
    <phoneticPr fontId="2" type="noConversion"/>
  </si>
  <si>
    <t>銀行轉帳</t>
    <phoneticPr fontId="2" type="noConversion"/>
  </si>
  <si>
    <t>小計</t>
    <phoneticPr fontId="2" type="noConversion"/>
  </si>
  <si>
    <t>113-7-1</t>
    <phoneticPr fontId="1" type="noConversion"/>
  </si>
  <si>
    <t>支出</t>
  </si>
  <si>
    <t>辦公費</t>
  </si>
  <si>
    <t>郵電費</t>
  </si>
  <si>
    <t>郵寄資料至林峻暉理事辦公室(退回)</t>
  </si>
  <si>
    <t>113-7-5</t>
    <phoneticPr fontId="1" type="noConversion"/>
  </si>
  <si>
    <t>郵寄資料至林峻暉理事辦公室</t>
  </si>
  <si>
    <t>113/7/10</t>
  </si>
  <si>
    <t>業務拓展費</t>
  </si>
  <si>
    <t>經濟部連錦潭常務次長及發展署楊志清署長升任花盆</t>
  </si>
  <si>
    <t>經濟部連錦潭常務次長及發展署楊志清署長升任花盆匯費</t>
  </si>
  <si>
    <t>113/7/12</t>
  </si>
  <si>
    <t>旅運費</t>
  </si>
  <si>
    <t>至信義國稅局辦理負責任變更作業交通費</t>
  </si>
  <si>
    <t>印刷費</t>
  </si>
  <si>
    <t>吳明機理事長名片(雙面)2盒</t>
  </si>
  <si>
    <t>銀行存摺、印鑑變更作業手續費-兩本</t>
  </si>
  <si>
    <t>113072601</t>
  </si>
  <si>
    <t>113/7/26</t>
  </si>
  <si>
    <t>台灣票據交換所查詢協進會第一類票據信用資料</t>
  </si>
  <si>
    <t>113072901</t>
  </si>
  <si>
    <t>113/7/29</t>
  </si>
  <si>
    <t>寄回秘書處資料之郵資</t>
  </si>
  <si>
    <t>113/8/1</t>
  </si>
  <si>
    <t>張容彰副秘長至出席林前理事長父親公祭往返台中高鐵票
(台北至台中525元/台中至台北700元)</t>
    <phoneticPr fontId="2" type="noConversion"/>
  </si>
  <si>
    <t>113080202</t>
  </si>
  <si>
    <t>113/7/4</t>
  </si>
  <si>
    <t>至TJPO開促進會未來發展會議便當-吳明機、翁建一、張淑芬、張容彰、謝健美共5人(119元*5=595)</t>
  </si>
  <si>
    <t>113080501</t>
  </si>
  <si>
    <t>113/8/5</t>
  </si>
  <si>
    <t>寄會費收據-亞瑪達會計師事務所</t>
  </si>
  <si>
    <t>113/8/7</t>
  </si>
  <si>
    <t>名片二盒-張淑芬副秘書長</t>
  </si>
  <si>
    <t>113080702</t>
  </si>
  <si>
    <t>郵寄名片二盒-張淑芬副秘書長</t>
  </si>
  <si>
    <t>113080601</t>
  </si>
  <si>
    <t>致贈林前理事長父親公祭花禮</t>
  </si>
  <si>
    <t>113080903</t>
  </si>
  <si>
    <t>113/8/9</t>
  </si>
  <si>
    <t>寄愛知和男花籃費用收據至林峻暉理事辦公室</t>
  </si>
  <si>
    <t>113/8/12</t>
  </si>
  <si>
    <t>名片二盒-王正立理事</t>
  </si>
  <si>
    <t>113/8/21</t>
  </si>
  <si>
    <t>至數位產業署開會車資</t>
  </si>
  <si>
    <t>113091001</t>
  </si>
  <si>
    <t>113/9/10</t>
  </si>
  <si>
    <t>秘書長公文函送內部政之郵資</t>
  </si>
  <si>
    <t>113091301</t>
  </si>
  <si>
    <t>113/09/13</t>
  </si>
  <si>
    <t>現勘10/22台日系統整合AI智慧應用交流會場地(民生科服大樓至北科大億光大樓)去程:160元/返程:175元</t>
  </si>
  <si>
    <t>113091302</t>
  </si>
  <si>
    <t>預付10/22活動場地費三成</t>
  </si>
  <si>
    <t>113092001</t>
  </si>
  <si>
    <t xml:space="preserve">113/09/20 </t>
  </si>
  <si>
    <t>聯誼活動費</t>
  </si>
  <si>
    <t>92次懇親會萬怡酒店預付費用</t>
  </si>
  <si>
    <t>113/09/20</t>
  </si>
  <si>
    <t>92次懇親會萬怡酒店電匯手續費</t>
  </si>
  <si>
    <t>113093001</t>
  </si>
  <si>
    <t>113/09/30</t>
  </si>
  <si>
    <t>員工薪資</t>
  </si>
  <si>
    <t>張容彰及曾奕霖9月薪資電匯費</t>
  </si>
  <si>
    <t>113093002</t>
  </si>
  <si>
    <t>保險費</t>
  </si>
  <si>
    <t>10/22活動保險費</t>
  </si>
  <si>
    <t>總計</t>
    <phoneticPr fontId="1" type="noConversion"/>
  </si>
  <si>
    <t>收入</t>
    <phoneticPr fontId="1" type="noConversion"/>
  </si>
  <si>
    <t>銀行</t>
    <phoneticPr fontId="2" type="noConversion"/>
  </si>
  <si>
    <t>收入</t>
  </si>
  <si>
    <t>團體</t>
  </si>
  <si>
    <t>113/7/17</t>
  </si>
  <si>
    <t>113/7/18</t>
  </si>
  <si>
    <t>113/7/23</t>
  </si>
  <si>
    <t>其他收入</t>
  </si>
  <si>
    <t>113080101</t>
  </si>
  <si>
    <t>職務捐</t>
  </si>
  <si>
    <t>113080201</t>
  </si>
  <si>
    <t>113/8/2</t>
  </si>
  <si>
    <t>113080502</t>
  </si>
  <si>
    <t>113/8/4</t>
  </si>
  <si>
    <t>收人</t>
  </si>
  <si>
    <t>113080601</t>
    <phoneticPr fontId="1" type="noConversion"/>
  </si>
  <si>
    <t>113/08/06</t>
  </si>
  <si>
    <t>113080602</t>
  </si>
  <si>
    <t>113080801</t>
    <phoneticPr fontId="1" type="noConversion"/>
  </si>
  <si>
    <t>113/08/08</t>
  </si>
  <si>
    <t>113080802</t>
    <phoneticPr fontId="1" type="noConversion"/>
  </si>
  <si>
    <t>113/8/8</t>
  </si>
  <si>
    <t>113081601</t>
    <phoneticPr fontId="1" type="noConversion"/>
  </si>
  <si>
    <t>113/08/16</t>
  </si>
  <si>
    <t>113082001</t>
    <phoneticPr fontId="1" type="noConversion"/>
  </si>
  <si>
    <t>113/8/20</t>
  </si>
  <si>
    <t>113082101</t>
    <phoneticPr fontId="1" type="noConversion"/>
  </si>
  <si>
    <t>113082201</t>
    <phoneticPr fontId="1" type="noConversion"/>
  </si>
  <si>
    <t>113/08/22</t>
  </si>
  <si>
    <t>113082202</t>
  </si>
  <si>
    <t>113082301</t>
    <phoneticPr fontId="1" type="noConversion"/>
  </si>
  <si>
    <t>113/08/23</t>
  </si>
  <si>
    <t>113082701</t>
    <phoneticPr fontId="1" type="noConversion"/>
  </si>
  <si>
    <t>113/8/27</t>
  </si>
  <si>
    <t>莊月清常務監事2024職務捐</t>
  </si>
  <si>
    <t>113083001</t>
    <phoneticPr fontId="1" type="noConversion"/>
  </si>
  <si>
    <t>113/08/30</t>
  </si>
  <si>
    <t>113/09/02</t>
  </si>
  <si>
    <t>總支出</t>
    <phoneticPr fontId="1" type="noConversion"/>
  </si>
  <si>
    <t>總收入</t>
    <phoneticPr fontId="1" type="noConversion"/>
  </si>
  <si>
    <t>113年9月底銀行餘額</t>
    <phoneticPr fontId="2" type="noConversion"/>
  </si>
  <si>
    <t>113年9月底現金餘額</t>
    <phoneticPr fontId="2" type="noConversion"/>
  </si>
  <si>
    <t>113年9月底基金餘額</t>
    <phoneticPr fontId="1" type="noConversion"/>
  </si>
  <si>
    <t>銀行</t>
    <phoneticPr fontId="1" type="noConversion"/>
  </si>
  <si>
    <t>日期</t>
    <phoneticPr fontId="1" type="noConversion"/>
  </si>
  <si>
    <t>憑證編號</t>
    <phoneticPr fontId="1" type="noConversion"/>
  </si>
  <si>
    <t>科目</t>
    <phoneticPr fontId="1" type="noConversion"/>
  </si>
  <si>
    <t>摘要</t>
    <phoneticPr fontId="1" type="noConversion"/>
  </si>
  <si>
    <t>支出</t>
    <phoneticPr fontId="1" type="noConversion"/>
  </si>
  <si>
    <t>餘額</t>
    <phoneticPr fontId="1" type="noConversion"/>
  </si>
  <si>
    <t>基金餘額</t>
    <phoneticPr fontId="1" type="noConversion"/>
  </si>
  <si>
    <t>備註</t>
  </si>
  <si>
    <t>1131003A01</t>
    <phoneticPr fontId="1" type="noConversion"/>
  </si>
  <si>
    <t>業務收入</t>
    <phoneticPr fontId="1" type="noConversion"/>
  </si>
  <si>
    <t>林桓億職務捐</t>
    <phoneticPr fontId="1" type="noConversion"/>
  </si>
  <si>
    <t>零用金提領</t>
  </si>
  <si>
    <t>1131018A01</t>
    <phoneticPr fontId="1" type="noConversion"/>
  </si>
  <si>
    <t>16張辦公椅</t>
    <phoneticPr fontId="1" type="noConversion"/>
  </si>
  <si>
    <t>1131018A02</t>
    <phoneticPr fontId="1" type="noConversion"/>
  </si>
  <si>
    <t>原木辦公櫃</t>
    <phoneticPr fontId="1" type="noConversion"/>
  </si>
  <si>
    <t>1131022A01</t>
    <phoneticPr fontId="1" type="noConversion"/>
  </si>
  <si>
    <t>林武璋職務捐</t>
    <phoneticPr fontId="1" type="noConversion"/>
  </si>
  <si>
    <t>1131023A01</t>
    <phoneticPr fontId="1" type="noConversion"/>
  </si>
  <si>
    <t>王聖雄職務捐</t>
  </si>
  <si>
    <t>1131024A01</t>
    <phoneticPr fontId="1" type="noConversion"/>
  </si>
  <si>
    <t>代收轉付</t>
    <phoneticPr fontId="1" type="noConversion"/>
  </si>
  <si>
    <t>林桓億訪日團費</t>
    <phoneticPr fontId="1" type="noConversion"/>
  </si>
  <si>
    <t>1131024A02</t>
    <phoneticPr fontId="1" type="noConversion"/>
  </si>
  <si>
    <t>1022資策會會議訂金違約金</t>
    <phoneticPr fontId="1" type="noConversion"/>
  </si>
  <si>
    <t>1131024A03</t>
    <phoneticPr fontId="1" type="noConversion"/>
  </si>
  <si>
    <t>1022"台日數位產業基礎建置與前瞻應用策略研討交流活動"-印刷輸出</t>
    <phoneticPr fontId="1" type="noConversion"/>
  </si>
  <si>
    <t>1131024A04</t>
    <phoneticPr fontId="1" type="noConversion"/>
  </si>
  <si>
    <t>1022"台日數位產業基礎建置與前瞻應用策略研討交流活動"-場租</t>
    <phoneticPr fontId="1" type="noConversion"/>
  </si>
  <si>
    <t>1131024A05</t>
    <phoneticPr fontId="1" type="noConversion"/>
  </si>
  <si>
    <t>1131024A06</t>
    <phoneticPr fontId="1" type="noConversion"/>
  </si>
  <si>
    <t>1018第92次懇親演講會講師費匯入</t>
    <phoneticPr fontId="1" type="noConversion"/>
  </si>
  <si>
    <t>1131024A07</t>
    <phoneticPr fontId="1" type="noConversion"/>
  </si>
  <si>
    <t>1018第92次懇親演講會餐費匯入</t>
    <phoneticPr fontId="1" type="noConversion"/>
  </si>
  <si>
    <t>1131024A08</t>
    <phoneticPr fontId="1" type="noConversion"/>
  </si>
  <si>
    <t>林宏明訪日團費</t>
    <phoneticPr fontId="1" type="noConversion"/>
  </si>
  <si>
    <t>1131025A01</t>
    <phoneticPr fontId="1" type="noConversion"/>
  </si>
  <si>
    <t>秘書長1118第92次懇親演講會餐費代墊款</t>
    <phoneticPr fontId="1" type="noConversion"/>
  </si>
  <si>
    <t>1131025A02</t>
    <phoneticPr fontId="1" type="noConversion"/>
  </si>
  <si>
    <t>秘書長代墊款55,455.匯費</t>
    <phoneticPr fontId="1" type="noConversion"/>
  </si>
  <si>
    <t>1131030A01</t>
    <phoneticPr fontId="1" type="noConversion"/>
  </si>
  <si>
    <t>薪資</t>
    <phoneticPr fontId="1" type="noConversion"/>
  </si>
  <si>
    <t>曾奕霖10月薪資</t>
    <phoneticPr fontId="1" type="noConversion"/>
  </si>
  <si>
    <t>1131030A02</t>
    <phoneticPr fontId="1" type="noConversion"/>
  </si>
  <si>
    <t>副秘書長10月薪資</t>
    <phoneticPr fontId="1" type="noConversion"/>
  </si>
  <si>
    <t>1131030A03</t>
  </si>
  <si>
    <t>理事長10月薪資</t>
    <phoneticPr fontId="1" type="noConversion"/>
  </si>
  <si>
    <t>1131030A04</t>
    <phoneticPr fontId="1" type="noConversion"/>
  </si>
  <si>
    <t>1022"台日數位產業基礎建置與前瞻應用策略研討交流活動"-翻譯費</t>
    <phoneticPr fontId="1" type="noConversion"/>
  </si>
  <si>
    <t>1131030A05</t>
    <phoneticPr fontId="1" type="noConversion"/>
  </si>
  <si>
    <t>其他收入</t>
    <phoneticPr fontId="1" type="noConversion"/>
  </si>
  <si>
    <t>吳明機理事長捐款</t>
    <phoneticPr fontId="1" type="noConversion"/>
  </si>
  <si>
    <t>銀行餘額</t>
    <phoneticPr fontId="1" type="noConversion"/>
  </si>
  <si>
    <t>現金</t>
    <phoneticPr fontId="1" type="noConversion"/>
  </si>
  <si>
    <t>日期</t>
  </si>
  <si>
    <t>摘要</t>
  </si>
  <si>
    <t>1131001B01</t>
    <phoneticPr fontId="1" type="noConversion"/>
  </si>
  <si>
    <t>陳昱維出席本會10月工作會議計程車費車資(中經院至民生科服大樓)</t>
    <phoneticPr fontId="1" type="noConversion"/>
  </si>
  <si>
    <t>1131011B01</t>
    <phoneticPr fontId="1" type="noConversion"/>
  </si>
  <si>
    <t>印製名片</t>
    <phoneticPr fontId="1" type="noConversion"/>
  </si>
  <si>
    <t>1131011B02</t>
    <phoneticPr fontId="1" type="noConversion"/>
  </si>
  <si>
    <t>郵電費</t>
    <phoneticPr fontId="1" type="noConversion"/>
  </si>
  <si>
    <t>郵寄費</t>
    <phoneticPr fontId="1" type="noConversion"/>
  </si>
  <si>
    <t>健美姊交付11529</t>
    <phoneticPr fontId="1" type="noConversion"/>
  </si>
  <si>
    <t>1131015B01</t>
    <phoneticPr fontId="1" type="noConversion"/>
  </si>
  <si>
    <t>數產署1022"台日數位產業基礎建置與前瞻應用策略研討交流活動"-會議車資.</t>
    <phoneticPr fontId="1" type="noConversion"/>
  </si>
  <si>
    <t>1131015B02</t>
    <phoneticPr fontId="1" type="noConversion"/>
  </si>
  <si>
    <t>數產署1022"台日數位產業基礎建置與前瞻應用策略研討交流活動"-會議飲品</t>
    <phoneticPr fontId="1" type="noConversion"/>
  </si>
  <si>
    <t>1131016B01</t>
    <phoneticPr fontId="1" type="noConversion"/>
  </si>
  <si>
    <t>辦公費</t>
    <phoneticPr fontId="1" type="noConversion"/>
  </si>
  <si>
    <t>辦公室鑰匙10把</t>
    <phoneticPr fontId="1" type="noConversion"/>
  </si>
  <si>
    <t>1131017B01</t>
    <phoneticPr fontId="1" type="noConversion"/>
  </si>
  <si>
    <t>1022"台日數位產業基礎建置與前瞻應用策略研討交流活動"-工讀生電訪便當</t>
    <phoneticPr fontId="1" type="noConversion"/>
  </si>
  <si>
    <t>1131017B02</t>
    <phoneticPr fontId="1" type="noConversion"/>
  </si>
  <si>
    <t>辦公室延長線</t>
    <phoneticPr fontId="1" type="noConversion"/>
  </si>
  <si>
    <t>原預計支付餐費轉為零用金</t>
    <phoneticPr fontId="1" type="noConversion"/>
  </si>
  <si>
    <t>1131018B01</t>
    <phoneticPr fontId="1" type="noConversion"/>
  </si>
  <si>
    <t>第92次懇親演講會車資(碧蓮、昱維)</t>
    <phoneticPr fontId="1" type="noConversion"/>
  </si>
  <si>
    <t>1131018B02</t>
    <phoneticPr fontId="1" type="noConversion"/>
  </si>
  <si>
    <t>餐費</t>
    <phoneticPr fontId="1" type="noConversion"/>
  </si>
  <si>
    <t>第93次懇親演講會車資便當費</t>
    <phoneticPr fontId="1" type="noConversion"/>
  </si>
  <si>
    <t>1131020B01</t>
    <phoneticPr fontId="1" type="noConversion"/>
  </si>
  <si>
    <t>台日數位產業基礎建置與前瞻應用策略研討交流活動-辦公文具</t>
    <phoneticPr fontId="1" type="noConversion"/>
  </si>
  <si>
    <t>1131022B01</t>
    <phoneticPr fontId="1" type="noConversion"/>
  </si>
  <si>
    <t>台日數位產業基礎建置與前瞻應用策略研討交流活動-攝影費</t>
    <phoneticPr fontId="1" type="noConversion"/>
  </si>
  <si>
    <t>1131022B02</t>
    <phoneticPr fontId="1" type="noConversion"/>
  </si>
  <si>
    <t>台日數位產業基礎建置與前瞻應用策略研討交流活動-活動餐點</t>
    <phoneticPr fontId="1" type="noConversion"/>
  </si>
  <si>
    <t>1131022B03</t>
    <phoneticPr fontId="1" type="noConversion"/>
  </si>
  <si>
    <t>台日數位產業基礎建置與前瞻應用策略研討交流活動-車資(副祕)</t>
    <phoneticPr fontId="1" type="noConversion"/>
  </si>
  <si>
    <t>1131022B04</t>
    <phoneticPr fontId="1" type="noConversion"/>
  </si>
  <si>
    <t>台日數位產業基礎建置與前瞻應用策略研討交流活動-車資(昱維)</t>
    <phoneticPr fontId="1" type="noConversion"/>
  </si>
  <si>
    <t>1131022B05</t>
    <phoneticPr fontId="1" type="noConversion"/>
  </si>
  <si>
    <t>台日數位產業基礎建置與前瞻應用策略研討交流活動-與日本講師車資</t>
    <phoneticPr fontId="1" type="noConversion"/>
  </si>
  <si>
    <t>1131022B06</t>
    <phoneticPr fontId="1" type="noConversion"/>
  </si>
  <si>
    <t>台日數位產業基礎建置與前瞻應用策略研討交流活動-午餐</t>
    <phoneticPr fontId="1" type="noConversion"/>
  </si>
  <si>
    <t>1131022B07</t>
    <phoneticPr fontId="1" type="noConversion"/>
  </si>
  <si>
    <t>台日數位產業基礎建置與前瞻應用策略研討交流活動-晚餐</t>
    <phoneticPr fontId="1" type="noConversion"/>
  </si>
  <si>
    <t>1131022B08</t>
    <phoneticPr fontId="1" type="noConversion"/>
  </si>
  <si>
    <t>台日數位產業基礎建置與前瞻應用策略研討交流活動-停車費</t>
    <phoneticPr fontId="1" type="noConversion"/>
  </si>
  <si>
    <t>1131022B09</t>
    <phoneticPr fontId="1" type="noConversion"/>
  </si>
  <si>
    <t>台日數位產業基礎建置與前瞻應用策略研討交流活動-簽到工讀生</t>
    <phoneticPr fontId="1" type="noConversion"/>
  </si>
  <si>
    <t>1131022B10</t>
    <phoneticPr fontId="1" type="noConversion"/>
  </si>
  <si>
    <t>台日數位產業基礎建置與前瞻應用策略研討交流活動-保險費</t>
    <phoneticPr fontId="1" type="noConversion"/>
  </si>
  <si>
    <t>1131022B11</t>
    <phoneticPr fontId="1" type="noConversion"/>
  </si>
  <si>
    <t>台日數位產業基礎建置與前瞻應用策略研討交流活動-車資(與日本講者午餐地點至集思會場)</t>
    <phoneticPr fontId="1" type="noConversion"/>
  </si>
  <si>
    <t>1131023B01</t>
    <phoneticPr fontId="1" type="noConversion"/>
  </si>
  <si>
    <t>副秘書長與嘉義產發處用餐</t>
    <phoneticPr fontId="1" type="noConversion"/>
  </si>
  <si>
    <t>1131023B02</t>
    <phoneticPr fontId="1" type="noConversion"/>
  </si>
  <si>
    <t>企業一日參訪活動-餐點費4,500(鳳梨酥)</t>
    <phoneticPr fontId="1" type="noConversion"/>
  </si>
  <si>
    <t>1131023B03</t>
    <phoneticPr fontId="1" type="noConversion"/>
  </si>
  <si>
    <t>稅費</t>
    <phoneticPr fontId="1" type="noConversion"/>
  </si>
  <si>
    <t>台日數位產業基礎建置與前瞻應用策略研討交流活動-第一期款210,000.稅費</t>
    <phoneticPr fontId="1" type="noConversion"/>
  </si>
  <si>
    <t>1131024B01</t>
    <phoneticPr fontId="1" type="noConversion"/>
  </si>
  <si>
    <t>企業一日參訪活動保險費</t>
    <phoneticPr fontId="1" type="noConversion"/>
  </si>
  <si>
    <t>1131024B02</t>
    <phoneticPr fontId="1" type="noConversion"/>
  </si>
  <si>
    <t>台日數位產業基礎建置與前瞻應用策略研討交流活動-會議餐點</t>
    <phoneticPr fontId="1" type="noConversion"/>
  </si>
  <si>
    <t>1131024B03</t>
    <phoneticPr fontId="1" type="noConversion"/>
  </si>
  <si>
    <t>企業一日參訪活動午餐費</t>
    <phoneticPr fontId="1" type="noConversion"/>
  </si>
  <si>
    <t>1131024B04</t>
    <phoneticPr fontId="1" type="noConversion"/>
  </si>
  <si>
    <t>台日數位產業基礎建置與前瞻應用策略研討交流活動-數發署會議車資</t>
    <phoneticPr fontId="1" type="noConversion"/>
  </si>
  <si>
    <t>1131024B05</t>
    <phoneticPr fontId="1" type="noConversion"/>
  </si>
  <si>
    <t>辦公室75吋簡報電視機</t>
    <phoneticPr fontId="1" type="noConversion"/>
  </si>
  <si>
    <t>1131024B06</t>
    <phoneticPr fontId="1" type="noConversion"/>
  </si>
  <si>
    <t>1131024B07</t>
    <phoneticPr fontId="1" type="noConversion"/>
  </si>
  <si>
    <t>台日數位產業基礎建置與前瞻應用策略研討交流活動-發署報告停車費</t>
    <phoneticPr fontId="1" type="noConversion"/>
  </si>
  <si>
    <t>1131024B08</t>
    <phoneticPr fontId="1" type="noConversion"/>
  </si>
  <si>
    <t>1131024B09</t>
    <phoneticPr fontId="1" type="noConversion"/>
  </si>
  <si>
    <t>企業一日參訪(1500/人，友野浩司、王聖雄、謝冠園、張耒、林武璋、吳翔媛、蕭輔信)</t>
    <phoneticPr fontId="1" type="noConversion"/>
  </si>
  <si>
    <t>提領</t>
    <phoneticPr fontId="1" type="noConversion"/>
  </si>
  <si>
    <t>1131025B01</t>
    <phoneticPr fontId="1" type="noConversion"/>
  </si>
  <si>
    <t>台日數位產業基礎建置與前瞻應用策略研討交流活動會議飲料4杯咖啡130</t>
    <phoneticPr fontId="1" type="noConversion"/>
  </si>
  <si>
    <t>1131025B02</t>
    <phoneticPr fontId="1" type="noConversion"/>
  </si>
  <si>
    <t>台日數位產業基礎建置與前瞻應用策略研討交流活動-專案用文具</t>
    <phoneticPr fontId="1" type="noConversion"/>
  </si>
  <si>
    <t>1131025B03</t>
  </si>
  <si>
    <t>台日數位產業基礎建置與前瞻應用策略研討交流活動車資</t>
    <phoneticPr fontId="1" type="noConversion"/>
  </si>
  <si>
    <t>1131026B01</t>
    <phoneticPr fontId="1" type="noConversion"/>
  </si>
  <si>
    <t>台日數位產業基礎建置與前瞻應用策略研討交流活動活動用辦公用品</t>
    <phoneticPr fontId="1" type="noConversion"/>
  </si>
  <si>
    <t>1131028B01</t>
    <phoneticPr fontId="1" type="noConversion"/>
  </si>
  <si>
    <t>電視支架</t>
  </si>
  <si>
    <t>1131029B01</t>
    <phoneticPr fontId="1" type="noConversion"/>
  </si>
  <si>
    <t>台日數位產業基礎建置與前瞻應用策略研討交流活動-辦公用品</t>
    <phoneticPr fontId="1" type="noConversion"/>
  </si>
  <si>
    <t>1131030B01</t>
    <phoneticPr fontId="1" type="noConversion"/>
  </si>
  <si>
    <t>1131030B02</t>
    <phoneticPr fontId="1" type="noConversion"/>
  </si>
  <si>
    <t>1131030B03</t>
    <phoneticPr fontId="1" type="noConversion"/>
  </si>
  <si>
    <t>1131030B04</t>
    <phoneticPr fontId="1" type="noConversion"/>
  </si>
  <si>
    <t>台日數位產業基礎建置與前瞻應用策略研討交流活動-輸出公司及餐點公司往返</t>
    <phoneticPr fontId="1" type="noConversion"/>
  </si>
  <si>
    <t>1131030B05</t>
    <phoneticPr fontId="1" type="noConversion"/>
  </si>
  <si>
    <t>匯費</t>
    <phoneticPr fontId="1" type="noConversion"/>
  </si>
  <si>
    <t>10月薪資及翻譯費匯費共四筆</t>
    <phoneticPr fontId="1" type="noConversion"/>
  </si>
  <si>
    <t>1131031B01</t>
    <phoneticPr fontId="1" type="noConversion"/>
  </si>
  <si>
    <t>台日數位產業基礎建置與前瞻應用策略研討交流活動-工作便當</t>
    <phoneticPr fontId="1" type="noConversion"/>
  </si>
  <si>
    <t>現金餘額</t>
    <phoneticPr fontId="1" type="noConversion"/>
  </si>
  <si>
    <t>113年10月底銀行餘額</t>
    <phoneticPr fontId="2" type="noConversion"/>
  </si>
  <si>
    <t>113年10月底現金餘額</t>
    <phoneticPr fontId="2" type="noConversion"/>
  </si>
  <si>
    <t>113年10月底基金餘額</t>
    <phoneticPr fontId="1" type="noConversion"/>
  </si>
  <si>
    <t>備註</t>
    <phoneticPr fontId="1" type="noConversion"/>
  </si>
  <si>
    <t>1131101A01</t>
    <phoneticPr fontId="1" type="noConversion"/>
  </si>
  <si>
    <t>捐贈收入</t>
    <phoneticPr fontId="1" type="noConversion"/>
  </si>
  <si>
    <t>尚立股份公司職務捐</t>
    <phoneticPr fontId="1" type="noConversion"/>
  </si>
  <si>
    <t>1131105A01</t>
    <phoneticPr fontId="1" type="noConversion"/>
  </si>
  <si>
    <t>台日數位產業基礎建置與前瞻應用策略研討交流活動-計畫第一期款項匯入</t>
    <phoneticPr fontId="1" type="noConversion"/>
  </si>
  <si>
    <t>1131105A02</t>
    <phoneticPr fontId="1" type="noConversion"/>
  </si>
  <si>
    <t>租金</t>
    <phoneticPr fontId="1" type="noConversion"/>
  </si>
  <si>
    <t>1.5月租金+1.5月服務費 9.15-10.30</t>
  </si>
  <si>
    <t>匯費30</t>
    <phoneticPr fontId="1" type="noConversion"/>
  </si>
  <si>
    <t>1131105A03</t>
    <phoneticPr fontId="1" type="noConversion"/>
  </si>
  <si>
    <t>會議桌</t>
    <phoneticPr fontId="1" type="noConversion"/>
  </si>
  <si>
    <t>匯費30</t>
  </si>
  <si>
    <t>1131105A04</t>
    <phoneticPr fontId="1" type="noConversion"/>
  </si>
  <si>
    <t>租押息</t>
    <phoneticPr fontId="1" type="noConversion"/>
  </si>
  <si>
    <t>1131105A05</t>
  </si>
  <si>
    <t>11月服務費</t>
    <phoneticPr fontId="1" type="noConversion"/>
  </si>
  <si>
    <t>1131105A06</t>
  </si>
  <si>
    <t>小馬租車匯款</t>
  </si>
  <si>
    <t>1131105A07</t>
  </si>
  <si>
    <t>台日數位產業基礎建置與前瞻應用策略研討交流活動-文具用品及事務費用支出</t>
    <phoneticPr fontId="1" type="noConversion"/>
  </si>
  <si>
    <t>1131105A08</t>
  </si>
  <si>
    <t>台日數位產業基礎建置與前瞻應用策略研討交流活動-數產署計畫印刷費用支出</t>
    <phoneticPr fontId="1" type="noConversion"/>
  </si>
  <si>
    <t>1131105A09</t>
    <phoneticPr fontId="1" type="noConversion"/>
  </si>
  <si>
    <t>台日數位產業基礎建置與前瞻應用策略研討交流活動-1022場租</t>
    <phoneticPr fontId="1" type="noConversion"/>
  </si>
  <si>
    <t>1131105A10</t>
    <phoneticPr fontId="1" type="noConversion"/>
  </si>
  <si>
    <t>台日數位產業基礎建置與前瞻應用策略研討交流活動-辦公室計畫支出</t>
    <phoneticPr fontId="1" type="noConversion"/>
  </si>
  <si>
    <t>1131105A11</t>
    <phoneticPr fontId="1" type="noConversion"/>
  </si>
  <si>
    <t>辦公室裝修費</t>
    <phoneticPr fontId="1" type="noConversion"/>
  </si>
  <si>
    <t>1131105A12</t>
  </si>
  <si>
    <t>台日數位產業基礎建置與前瞻應用策略研討交流活動-計畫第二期稅費</t>
    <phoneticPr fontId="1" type="noConversion"/>
  </si>
  <si>
    <t>1131105A13</t>
  </si>
  <si>
    <t>亞瑪達訪日團費</t>
  </si>
  <si>
    <t>1131105A14</t>
    <phoneticPr fontId="1" type="noConversion"/>
  </si>
  <si>
    <t>賢昇科技訪日團費</t>
    <phoneticPr fontId="1" type="noConversion"/>
  </si>
  <si>
    <t>1131105A15</t>
  </si>
  <si>
    <t>1131112A01</t>
    <phoneticPr fontId="1" type="noConversion"/>
  </si>
  <si>
    <t>簡剛民訪日團費</t>
    <phoneticPr fontId="1" type="noConversion"/>
  </si>
  <si>
    <t>1131112A02</t>
  </si>
  <si>
    <t>蕭陳泳訪日團費</t>
    <phoneticPr fontId="1" type="noConversion"/>
  </si>
  <si>
    <t>1131118A01</t>
    <phoneticPr fontId="1" type="noConversion"/>
  </si>
  <si>
    <t>促進會門口壓克力看板</t>
    <phoneticPr fontId="1" type="noConversion"/>
  </si>
  <si>
    <t>1131118A02</t>
  </si>
  <si>
    <t>感謝狀及理監事新名片印刷</t>
    <phoneticPr fontId="1" type="noConversion"/>
  </si>
  <si>
    <t>1131118A03</t>
    <phoneticPr fontId="1" type="noConversion"/>
  </si>
  <si>
    <t>11.14開幕印刷海報費(8張+珍珠板)</t>
    <phoneticPr fontId="1" type="noConversion"/>
  </si>
  <si>
    <t>1131118A04</t>
  </si>
  <si>
    <t>1131122A01</t>
    <phoneticPr fontId="1" type="noConversion"/>
  </si>
  <si>
    <t>訪日團日本11/18住宿費</t>
    <phoneticPr fontId="1" type="noConversion"/>
  </si>
  <si>
    <t>1131122A02</t>
  </si>
  <si>
    <t>電信費</t>
    <phoneticPr fontId="1" type="noConversion"/>
  </si>
  <si>
    <t>1131126A01</t>
    <phoneticPr fontId="1" type="noConversion"/>
  </si>
  <si>
    <t>仲本海輝1114開幕工作回程車資</t>
    <phoneticPr fontId="1" type="noConversion"/>
  </si>
  <si>
    <t>1131126A02</t>
  </si>
  <si>
    <t>曾奕霖11月薪資</t>
  </si>
  <si>
    <t>1131127A01</t>
    <phoneticPr fontId="1" type="noConversion"/>
  </si>
  <si>
    <t>捐款</t>
    <phoneticPr fontId="1" type="noConversion"/>
  </si>
  <si>
    <r>
      <t>蕭輔信監事捐款(贊助</t>
    </r>
    <r>
      <rPr>
        <sz val="10"/>
        <color theme="1"/>
        <rFont val="Microsoft JhengHei UI"/>
        <family val="2"/>
        <charset val="136"/>
      </rPr>
      <t>電話主機</t>
    </r>
    <r>
      <rPr>
        <sz val="10"/>
        <color theme="1"/>
        <rFont val="Microsoft JhengHei Light"/>
        <family val="2"/>
        <charset val="136"/>
      </rPr>
      <t>)</t>
    </r>
    <phoneticPr fontId="1" type="noConversion"/>
  </si>
  <si>
    <t>1131127A02</t>
  </si>
  <si>
    <t>何顧問11.17訪日團機票費</t>
    <phoneticPr fontId="1" type="noConversion"/>
  </si>
  <si>
    <t>1131128A01</t>
    <phoneticPr fontId="1" type="noConversion"/>
  </si>
  <si>
    <t>訪日團餐費</t>
  </si>
  <si>
    <t>1131129A01</t>
    <phoneticPr fontId="1" type="noConversion"/>
  </si>
  <si>
    <t>轉入基金</t>
    <phoneticPr fontId="1" type="noConversion"/>
  </si>
  <si>
    <t>網銀測試櫃台轉1000至基金會</t>
    <phoneticPr fontId="1" type="noConversion"/>
  </si>
  <si>
    <t>1131101B01</t>
    <phoneticPr fontId="1" type="noConversion"/>
  </si>
  <si>
    <t>113年11月14日訪日團拜訪禮品，葛瑪蘭No.1酒品共10瓶，$1100打85折，單瓶935元</t>
    <phoneticPr fontId="1" type="noConversion"/>
  </si>
  <si>
    <t>1131103B01</t>
    <phoneticPr fontId="1" type="noConversion"/>
  </si>
  <si>
    <t>電視用固定膠條、束帶、膠帶</t>
  </si>
  <si>
    <t>1131103B02</t>
  </si>
  <si>
    <t>台日數位產業基礎建置與前瞻應用策略研討交流活動-餐點費</t>
    <phoneticPr fontId="1" type="noConversion"/>
  </si>
  <si>
    <r>
      <t>1131105</t>
    </r>
    <r>
      <rPr>
        <b/>
        <sz val="10"/>
        <color theme="1"/>
        <rFont val="Microsoft JhengHei Light"/>
        <family val="2"/>
        <charset val="136"/>
      </rPr>
      <t>B</t>
    </r>
    <r>
      <rPr>
        <sz val="10"/>
        <color theme="1"/>
        <rFont val="Microsoft JhengHei Light"/>
        <family val="2"/>
        <charset val="136"/>
      </rPr>
      <t>01</t>
    </r>
    <phoneticPr fontId="1" type="noConversion"/>
  </si>
  <si>
    <t>副祕書長與黃敏男理事等企業一日參訪明星科大車資。</t>
    <phoneticPr fontId="1" type="noConversion"/>
  </si>
  <si>
    <t>1131106B01</t>
    <phoneticPr fontId="1" type="noConversion"/>
  </si>
  <si>
    <t>印章5副</t>
    <phoneticPr fontId="1" type="noConversion"/>
  </si>
  <si>
    <t>1131108B01</t>
    <phoneticPr fontId="1" type="noConversion"/>
  </si>
  <si>
    <t>辦公文具</t>
    <phoneticPr fontId="1" type="noConversion"/>
  </si>
  <si>
    <t>1131109B01</t>
    <phoneticPr fontId="1" type="noConversion"/>
  </si>
  <si>
    <t>昱維高知縣訪日禮品</t>
    <phoneticPr fontId="1" type="noConversion"/>
  </si>
  <si>
    <t>1131110B01</t>
    <phoneticPr fontId="1" type="noConversion"/>
  </si>
  <si>
    <t>保險費</t>
    <phoneticPr fontId="1" type="noConversion"/>
  </si>
  <si>
    <t>1117訪日團旅平險。被保險人何美玥等共8人，每人894元。</t>
  </si>
  <si>
    <t>1131111B01</t>
    <phoneticPr fontId="1" type="noConversion"/>
  </si>
  <si>
    <t>辦公室門禁4張，1張+1鑰匙給理事長。</t>
    <phoneticPr fontId="1" type="noConversion"/>
  </si>
  <si>
    <t>1131111B02</t>
    <phoneticPr fontId="1" type="noConversion"/>
  </si>
  <si>
    <t>1117訪日團行前說明會便當。</t>
    <phoneticPr fontId="1" type="noConversion"/>
  </si>
  <si>
    <t>1131113B01</t>
    <phoneticPr fontId="1" type="noConversion"/>
  </si>
  <si>
    <t>郵寄東方線上收據。</t>
  </si>
  <si>
    <t>1131113B02</t>
  </si>
  <si>
    <t>辦公室衛生紙及用品。</t>
    <phoneticPr fontId="1" type="noConversion"/>
  </si>
  <si>
    <t>1131113B03</t>
  </si>
  <si>
    <t>副秘書長拜會威盛電子與威盛電子餐費。</t>
    <phoneticPr fontId="1" type="noConversion"/>
  </si>
  <si>
    <t>1131114B01</t>
    <phoneticPr fontId="1" type="noConversion"/>
  </si>
  <si>
    <t>1114開幕工作人員會議便當費</t>
    <phoneticPr fontId="1" type="noConversion"/>
  </si>
  <si>
    <t>1131114B02</t>
  </si>
  <si>
    <t>會計姓名及電話印章。</t>
    <phoneticPr fontId="1" type="noConversion"/>
  </si>
  <si>
    <t>1131114B03</t>
  </si>
  <si>
    <t>仲本海輝開幕協助高鐵旅費1,115元及副祕書長載運油資180元。</t>
    <phoneticPr fontId="1" type="noConversion"/>
  </si>
  <si>
    <t>1131114B04</t>
  </si>
  <si>
    <t>充電線、辦公室清潔用品。</t>
  </si>
  <si>
    <t>1131116B01</t>
    <phoneticPr fontId="1" type="noConversion"/>
  </si>
  <si>
    <t>副秘書長協助高知縣訪日團會議車資</t>
    <phoneticPr fontId="1" type="noConversion"/>
  </si>
  <si>
    <t>1131116B02</t>
    <phoneticPr fontId="1" type="noConversion"/>
  </si>
  <si>
    <t>副秘書長師大活動停車費。</t>
  </si>
  <si>
    <t>1131118B01</t>
    <phoneticPr fontId="1" type="noConversion"/>
  </si>
  <si>
    <t>郵寄理事收據。</t>
    <phoneticPr fontId="1" type="noConversion"/>
  </si>
  <si>
    <t>1131118B02</t>
    <phoneticPr fontId="1" type="noConversion"/>
  </si>
  <si>
    <t>行動碟1個378(攝影師存11.14開幕相片紀錄)</t>
    <phoneticPr fontId="1" type="noConversion"/>
  </si>
  <si>
    <t>1131120B01</t>
    <phoneticPr fontId="1" type="noConversion"/>
  </si>
  <si>
    <t>搬運費</t>
    <phoneticPr fontId="1" type="noConversion"/>
  </si>
  <si>
    <t>搬運陳曜芳理事捐出一大兩中三小鐵櫃運費。</t>
    <phoneticPr fontId="1" type="noConversion"/>
  </si>
  <si>
    <t>1131122B02</t>
    <phoneticPr fontId="1" type="noConversion"/>
  </si>
  <si>
    <t>林琇宜理事捐贈辦公家具停車費。</t>
    <phoneticPr fontId="1" type="noConversion"/>
  </si>
  <si>
    <t>1131123B01</t>
    <phoneticPr fontId="1" type="noConversion"/>
  </si>
  <si>
    <t>林琇宜理事捐贈辦公家具搬運費。</t>
    <phoneticPr fontId="1" type="noConversion"/>
  </si>
  <si>
    <t>1131123B02</t>
  </si>
  <si>
    <t>林琇宜理事捐贈辦公家具搬運費及停車費。</t>
    <phoneticPr fontId="1" type="noConversion"/>
  </si>
  <si>
    <t>1131123B03</t>
  </si>
  <si>
    <t>辦公室用具及資料夾</t>
    <phoneticPr fontId="1" type="noConversion"/>
  </si>
  <si>
    <t>1131124B01</t>
    <phoneticPr fontId="1" type="noConversion"/>
  </si>
  <si>
    <t>副秘書長至辦公室接待工研醋</t>
    <phoneticPr fontId="1" type="noConversion"/>
  </si>
  <si>
    <t>1131126B01</t>
    <phoneticPr fontId="1" type="noConversion"/>
  </si>
  <si>
    <t>拜訪比捷會計師事務所停車費</t>
    <phoneticPr fontId="1" type="noConversion"/>
  </si>
  <si>
    <t>1131126B02</t>
  </si>
  <si>
    <t>郵寄蕭陳泳理事收據</t>
    <phoneticPr fontId="1" type="noConversion"/>
  </si>
  <si>
    <t>1131128B01</t>
    <phoneticPr fontId="1" type="noConversion"/>
  </si>
  <si>
    <t>郵寄訪日團收據郵資。</t>
    <phoneticPr fontId="1" type="noConversion"/>
  </si>
  <si>
    <t>1117訪日團日本餐飲費。合計日幣31217，台幣按1117匯率為0.2139=6677。</t>
    <phoneticPr fontId="1" type="noConversion"/>
  </si>
  <si>
    <t>1131128B02</t>
  </si>
  <si>
    <t>113年11月底銀行餘額</t>
    <phoneticPr fontId="2" type="noConversion"/>
  </si>
  <si>
    <t>113年11月底現金餘額</t>
    <phoneticPr fontId="2" type="noConversion"/>
  </si>
  <si>
    <t>113年11月底基金餘額</t>
    <phoneticPr fontId="1" type="noConversion"/>
  </si>
  <si>
    <t>113-12-04</t>
    <phoneticPr fontId="1" type="noConversion"/>
  </si>
  <si>
    <t>1131204A01</t>
    <phoneticPr fontId="1" type="noConversion"/>
  </si>
  <si>
    <t>113年11月份管理費</t>
    <phoneticPr fontId="1" type="noConversion"/>
  </si>
  <si>
    <t>15元匯費</t>
    <phoneticPr fontId="1" type="noConversion"/>
  </si>
  <si>
    <t>113-12-05</t>
    <phoneticPr fontId="1" type="noConversion"/>
  </si>
  <si>
    <t>1131205A01</t>
    <phoneticPr fontId="1" type="noConversion"/>
  </si>
  <si>
    <t>台日數位產業基礎建置與前瞻應用策略研討交流活動-第二期款</t>
    <phoneticPr fontId="1" type="noConversion"/>
  </si>
  <si>
    <t>1131205A02</t>
  </si>
  <si>
    <t>113年12月租金及服務費</t>
    <phoneticPr fontId="1" type="noConversion"/>
  </si>
  <si>
    <t>113-12-06</t>
    <phoneticPr fontId="1" type="noConversion"/>
  </si>
  <si>
    <t>1131206A01</t>
    <phoneticPr fontId="1" type="noConversion"/>
  </si>
  <si>
    <t>東方線上蔡鴻賢報名93次懇親演講會餐費</t>
    <phoneticPr fontId="1" type="noConversion"/>
  </si>
  <si>
    <t>113-12-10</t>
    <phoneticPr fontId="1" type="noConversion"/>
  </si>
  <si>
    <t>1131210A01</t>
    <phoneticPr fontId="1" type="noConversion"/>
  </si>
  <si>
    <t>1.12月辦公室租金48,159.
2.服務費9,179.+15元匯費</t>
    <phoneticPr fontId="1" type="noConversion"/>
  </si>
  <si>
    <t>1131210A02</t>
  </si>
  <si>
    <t>113年12月管理費</t>
    <phoneticPr fontId="1" type="noConversion"/>
  </si>
  <si>
    <t>1131210A03</t>
  </si>
  <si>
    <t>理事長11.17訪日團日本機票費</t>
    <phoneticPr fontId="1" type="noConversion"/>
  </si>
  <si>
    <t>113-12-20</t>
    <phoneticPr fontId="1" type="noConversion"/>
  </si>
  <si>
    <t>1131220A01</t>
    <phoneticPr fontId="1" type="noConversion"/>
  </si>
  <si>
    <t>零用金提領</t>
    <phoneticPr fontId="1" type="noConversion"/>
  </si>
  <si>
    <t>113-12-21</t>
    <phoneticPr fontId="1" type="noConversion"/>
  </si>
  <si>
    <t>1131221A01</t>
    <phoneticPr fontId="1" type="noConversion"/>
  </si>
  <si>
    <t>利息收入</t>
    <phoneticPr fontId="1" type="noConversion"/>
  </si>
  <si>
    <t>活期帳戶利息</t>
    <phoneticPr fontId="1" type="noConversion"/>
  </si>
  <si>
    <t>1131221A02</t>
    <phoneticPr fontId="1" type="noConversion"/>
  </si>
  <si>
    <t>基金戶利息</t>
    <phoneticPr fontId="1" type="noConversion"/>
  </si>
  <si>
    <t>113-12-24</t>
    <phoneticPr fontId="1" type="noConversion"/>
  </si>
  <si>
    <t>1131224A01</t>
    <phoneticPr fontId="1" type="noConversion"/>
  </si>
  <si>
    <t xml:space="preserve">1.11.17訪日團日本交通費216,064，
2.手續費420.
</t>
    <phoneticPr fontId="1" type="noConversion"/>
  </si>
  <si>
    <t>1131224A02</t>
    <phoneticPr fontId="1" type="noConversion"/>
  </si>
  <si>
    <t>1.匯款秘書長代墊之日本住宿費及懇親演講餐費匯費
2.訪日團交通費匯費</t>
    <phoneticPr fontId="1" type="noConversion"/>
  </si>
  <si>
    <t>1131224A03</t>
  </si>
  <si>
    <t>演講稿費</t>
    <phoneticPr fontId="1" type="noConversion"/>
  </si>
  <si>
    <t>1.匯款秘書長代墊之日本住宿費總計147,012.
2.第93次懇親演講會餐費54,400.
3.退回一日未住宿4,492.收據
4.為因應代付費用之信用卡手續費，先行匯款150,000.待信用卡帳單結算後多退少補(餘款2,988.)</t>
    <phoneticPr fontId="1" type="noConversion"/>
  </si>
  <si>
    <t>第93次懇親演講會總費用為54,400，刷卡50,400，4,000元為貴賓2位之收據使用。</t>
    <phoneticPr fontId="1" type="noConversion"/>
  </si>
  <si>
    <t>1131224A04</t>
    <phoneticPr fontId="1" type="noConversion"/>
  </si>
  <si>
    <t>水電費</t>
    <phoneticPr fontId="1" type="noConversion"/>
  </si>
  <si>
    <t>113年11月水電費</t>
    <phoneticPr fontId="1" type="noConversion"/>
  </si>
  <si>
    <t>1131224A05</t>
    <phoneticPr fontId="1" type="noConversion"/>
  </si>
  <si>
    <t>113年11月電信費</t>
    <phoneticPr fontId="1" type="noConversion"/>
  </si>
  <si>
    <t>113-12-25</t>
    <phoneticPr fontId="1" type="noConversion"/>
  </si>
  <si>
    <t>1131225A01</t>
    <phoneticPr fontId="1" type="noConversion"/>
  </si>
  <si>
    <t>曾奕霖12月份薪資</t>
    <phoneticPr fontId="1" type="noConversion"/>
  </si>
  <si>
    <t>1131225A02</t>
    <phoneticPr fontId="1" type="noConversion"/>
  </si>
  <si>
    <t>清潔費</t>
    <phoneticPr fontId="1" type="noConversion"/>
  </si>
  <si>
    <t>11月份3次及12月份清潔費</t>
    <phoneticPr fontId="1" type="noConversion"/>
  </si>
  <si>
    <t>113-12-31</t>
    <phoneticPr fontId="1" type="noConversion"/>
  </si>
  <si>
    <t>1131231A01</t>
    <phoneticPr fontId="1" type="noConversion"/>
  </si>
  <si>
    <t>第93次懇親會餐費</t>
    <phoneticPr fontId="1" type="noConversion"/>
  </si>
  <si>
    <t>應匯款項17,000，扣除多匯之1000.</t>
    <phoneticPr fontId="1" type="noConversion"/>
  </si>
  <si>
    <t>113-12-03</t>
    <phoneticPr fontId="1" type="noConversion"/>
  </si>
  <si>
    <t>1131203B01</t>
    <phoneticPr fontId="1" type="noConversion"/>
  </si>
  <si>
    <t>郵寄訪日團收據郵資</t>
    <phoneticPr fontId="1" type="noConversion"/>
  </si>
  <si>
    <t>1131206B01</t>
    <phoneticPr fontId="1" type="noConversion"/>
  </si>
  <si>
    <t>仲本海輝車資高雄-台北(11/06秘書處會議及討論工作進度)</t>
    <phoneticPr fontId="1" type="noConversion"/>
  </si>
  <si>
    <t>113-12-07</t>
    <phoneticPr fontId="1" type="noConversion"/>
  </si>
  <si>
    <t>1131207B01</t>
    <phoneticPr fontId="1" type="noConversion"/>
  </si>
  <si>
    <t>仲本海輝車資台北-高雄</t>
    <phoneticPr fontId="1" type="noConversion"/>
  </si>
  <si>
    <t>113-12-09</t>
    <phoneticPr fontId="1" type="noConversion"/>
  </si>
  <si>
    <t>1131209B01</t>
    <phoneticPr fontId="1" type="noConversion"/>
  </si>
  <si>
    <t>副秘書長會議車資</t>
    <phoneticPr fontId="1" type="noConversion"/>
  </si>
  <si>
    <t>1131209B02</t>
  </si>
  <si>
    <t>辦公室活頁夾3個、桌上文件傳票抽屜1個</t>
    <phoneticPr fontId="1" type="noConversion"/>
  </si>
  <si>
    <t>1131210B01</t>
    <phoneticPr fontId="1" type="noConversion"/>
  </si>
  <si>
    <t>1131210B02</t>
  </si>
  <si>
    <t>餐費</t>
  </si>
  <si>
    <t>高知縣四國淨管來訪餐費</t>
    <phoneticPr fontId="1" type="noConversion"/>
  </si>
  <si>
    <t>113-12-13</t>
    <phoneticPr fontId="1" type="noConversion"/>
  </si>
  <si>
    <t>1131213B01</t>
    <phoneticPr fontId="1" type="noConversion"/>
  </si>
  <si>
    <t>郵寄訪日團日本企業感謝狀9份(含感謝狀證書夾480g國際郵資)
EMS郵寄500公克以下為400元</t>
    <phoneticPr fontId="1" type="noConversion"/>
  </si>
  <si>
    <t>113-12-16</t>
    <phoneticPr fontId="1" type="noConversion"/>
  </si>
  <si>
    <t>1131216B01</t>
    <phoneticPr fontId="1" type="noConversion"/>
  </si>
  <si>
    <t>副秘書長數產數會議車資</t>
    <phoneticPr fontId="1" type="noConversion"/>
  </si>
  <si>
    <t>1131216B02</t>
  </si>
  <si>
    <t>113-12-17</t>
    <phoneticPr fontId="1" type="noConversion"/>
  </si>
  <si>
    <t>1131217B01</t>
    <phoneticPr fontId="1" type="noConversion"/>
  </si>
  <si>
    <t>辦公室門口外出吊牌90及標籤39.</t>
    <phoneticPr fontId="1" type="noConversion"/>
  </si>
  <si>
    <t>113-12-18</t>
    <phoneticPr fontId="1" type="noConversion"/>
  </si>
  <si>
    <t>1131218B01</t>
    <phoneticPr fontId="1" type="noConversion"/>
  </si>
  <si>
    <t>副秘書長名片雙面5盒(每盒210,背面重新設計改版500元)</t>
    <phoneticPr fontId="1" type="noConversion"/>
  </si>
  <si>
    <t>1131220B01</t>
    <phoneticPr fontId="1" type="noConversion"/>
  </si>
  <si>
    <t>副秘書長懇親會停車費車資</t>
    <phoneticPr fontId="1" type="noConversion"/>
  </si>
  <si>
    <t>1131220B02</t>
  </si>
  <si>
    <t>仲本海輝左營-台北第93次懇親會協助車資</t>
    <phoneticPr fontId="1" type="noConversion"/>
  </si>
  <si>
    <t>1131220B03</t>
  </si>
  <si>
    <t>第93次懇親會收據郵寄</t>
    <phoneticPr fontId="1" type="noConversion"/>
  </si>
  <si>
    <t>1131220B04</t>
  </si>
  <si>
    <t>演講稿費</t>
  </si>
  <si>
    <t>第93次懇親會講師費(矢板明夫)</t>
    <phoneticPr fontId="1" type="noConversion"/>
  </si>
  <si>
    <t>1131220B05</t>
    <phoneticPr fontId="1" type="noConversion"/>
  </si>
  <si>
    <t>第93次懇親會攝影費</t>
    <phoneticPr fontId="1" type="noConversion"/>
  </si>
  <si>
    <t>1131225B01</t>
    <phoneticPr fontId="1" type="noConversion"/>
  </si>
  <si>
    <t>代收轉付</t>
  </si>
  <si>
    <t>秘書長訪日團代墊款(日幣7200*0.219)</t>
    <phoneticPr fontId="1" type="noConversion"/>
  </si>
  <si>
    <t>113-12-28</t>
    <phoneticPr fontId="1" type="noConversion"/>
  </si>
  <si>
    <t>11311228B01</t>
    <phoneticPr fontId="1" type="noConversion"/>
  </si>
  <si>
    <t>發票工作日付章及公事夾3個</t>
    <phoneticPr fontId="1" type="noConversion"/>
  </si>
  <si>
    <t>1131231B01</t>
    <phoneticPr fontId="1" type="noConversion"/>
  </si>
  <si>
    <t>副秘書長安裝電話主機品項確認車資(來回235+225)</t>
    <phoneticPr fontId="1" type="noConversion"/>
  </si>
  <si>
    <t>1131231B02</t>
    <phoneticPr fontId="1" type="noConversion"/>
  </si>
  <si>
    <t>寄送職務捐收據</t>
    <phoneticPr fontId="1" type="noConversion"/>
  </si>
  <si>
    <t>1131231B03</t>
  </si>
  <si>
    <t>沖正</t>
    <phoneticPr fontId="1" type="noConversion"/>
  </si>
  <si>
    <t>113-12-32</t>
  </si>
  <si>
    <t>1131231B04</t>
  </si>
  <si>
    <t>咖啡粉</t>
    <phoneticPr fontId="1" type="noConversion"/>
  </si>
  <si>
    <t>113年9-12月收支總表</t>
    <phoneticPr fontId="2" type="noConversion"/>
  </si>
  <si>
    <t>113/12/31</t>
    <phoneticPr fontId="15"/>
  </si>
  <si>
    <t>9-12月支出</t>
    <rPh sb="0" eb="2">
      <t>コンゲツ</t>
    </rPh>
    <rPh sb="3" eb="5">
      <t>ヒヨウ</t>
    </rPh>
    <phoneticPr fontId="15"/>
  </si>
  <si>
    <t>(113.9.01-113.12.30)</t>
    <phoneticPr fontId="2" type="noConversion"/>
  </si>
  <si>
    <t>9-12月收入</t>
    <rPh sb="0" eb="2">
      <t>コンゲツ</t>
    </rPh>
    <rPh sb="3" eb="5">
      <t>シュウニュウ</t>
    </rPh>
    <phoneticPr fontId="15"/>
  </si>
  <si>
    <t>113年12月底總額</t>
    <phoneticPr fontId="15"/>
  </si>
  <si>
    <t>113年12月底銀行餘額</t>
    <phoneticPr fontId="2" type="noConversion"/>
  </si>
  <si>
    <t>113年12月底現金餘額</t>
    <phoneticPr fontId="2" type="noConversion"/>
  </si>
  <si>
    <t>113年12月底基金餘額</t>
    <phoneticPr fontId="1" type="noConversion"/>
  </si>
  <si>
    <t>114-01-04</t>
    <phoneticPr fontId="1" type="noConversion"/>
  </si>
  <si>
    <t>1140104A01</t>
    <phoneticPr fontId="1" type="noConversion"/>
  </si>
  <si>
    <t>會費收入</t>
    <phoneticPr fontId="1" type="noConversion"/>
  </si>
  <si>
    <t>余吉政114年常年會費(會員編號：0061)</t>
    <phoneticPr fontId="1" type="noConversion"/>
  </si>
  <si>
    <t>114-01-06</t>
    <phoneticPr fontId="1" type="noConversion"/>
  </si>
  <si>
    <t>1140106A01</t>
    <phoneticPr fontId="1" type="noConversion"/>
  </si>
  <si>
    <t>陳文智114年常年會費(會員編號：0194)</t>
    <phoneticPr fontId="1" type="noConversion"/>
  </si>
  <si>
    <t>114-01-07</t>
    <phoneticPr fontId="1" type="noConversion"/>
  </si>
  <si>
    <t>1140107A01</t>
    <phoneticPr fontId="1" type="noConversion"/>
  </si>
  <si>
    <t>賢昇科技114年常年會費(會員編號：G055)</t>
    <phoneticPr fontId="1" type="noConversion"/>
  </si>
  <si>
    <t>114-01-08</t>
    <phoneticPr fontId="1" type="noConversion"/>
  </si>
  <si>
    <t>1140108A01</t>
    <phoneticPr fontId="1" type="noConversion"/>
  </si>
  <si>
    <t>林家添114年常年會費(會員編號：0066)</t>
    <phoneticPr fontId="1" type="noConversion"/>
  </si>
  <si>
    <t>114-01-10</t>
    <phoneticPr fontId="1" type="noConversion"/>
  </si>
  <si>
    <t>1140110A01</t>
    <phoneticPr fontId="1" type="noConversion"/>
  </si>
  <si>
    <t>保來得114年常年會費(會員編號：G059)</t>
    <phoneticPr fontId="1" type="noConversion"/>
  </si>
  <si>
    <t>1140110A02</t>
    <phoneticPr fontId="1" type="noConversion"/>
  </si>
  <si>
    <t>林桓億114年常年會費(會員編號：0195)</t>
    <phoneticPr fontId="1" type="noConversion"/>
  </si>
  <si>
    <t>1140110A03</t>
    <phoneticPr fontId="1" type="noConversion"/>
  </si>
  <si>
    <t>1月租金</t>
    <phoneticPr fontId="1" type="noConversion"/>
  </si>
  <si>
    <t>1140110A04</t>
  </si>
  <si>
    <t>1月大樓服務費</t>
    <phoneticPr fontId="1" type="noConversion"/>
  </si>
  <si>
    <t>1140110A05</t>
  </si>
  <si>
    <t>秘書長名片2盒</t>
    <phoneticPr fontId="1" type="noConversion"/>
  </si>
  <si>
    <t>1140110A06</t>
  </si>
  <si>
    <t>交換機尾款</t>
    <phoneticPr fontId="1" type="noConversion"/>
  </si>
  <si>
    <t>114-01-13</t>
    <phoneticPr fontId="1" type="noConversion"/>
  </si>
  <si>
    <t>1140113A01</t>
    <phoneticPr fontId="1" type="noConversion"/>
  </si>
  <si>
    <t>林武璋114年常年會費(會員編號：0128)</t>
    <phoneticPr fontId="1" type="noConversion"/>
  </si>
  <si>
    <t>1140113A02</t>
  </si>
  <si>
    <t>張容彰114年常年會費(會員編號：0200)</t>
    <phoneticPr fontId="1" type="noConversion"/>
  </si>
  <si>
    <t>114-01-14</t>
    <phoneticPr fontId="1" type="noConversion"/>
  </si>
  <si>
    <t>1140114A01</t>
    <phoneticPr fontId="1" type="noConversion"/>
  </si>
  <si>
    <t>唐靖憲114年常年會費(會員編號：0063)抬頭:今凱科技</t>
    <phoneticPr fontId="1" type="noConversion"/>
  </si>
  <si>
    <t>114-01-16</t>
    <phoneticPr fontId="1" type="noConversion"/>
  </si>
  <si>
    <t>1140116A01</t>
    <phoneticPr fontId="1" type="noConversion"/>
  </si>
  <si>
    <t>凱士達國際114年常年會費(會員編號：G087)</t>
    <phoneticPr fontId="1" type="noConversion"/>
  </si>
  <si>
    <t>114-01-17</t>
    <phoneticPr fontId="1" type="noConversion"/>
  </si>
  <si>
    <t>1140117A01</t>
    <phoneticPr fontId="1" type="noConversion"/>
  </si>
  <si>
    <t>王安亞114年常年會費(會員編號：0118)抬頭：東騰創新</t>
    <phoneticPr fontId="1" type="noConversion"/>
  </si>
  <si>
    <t>1140117A02</t>
  </si>
  <si>
    <t>周政龍114年常年會費(會員編號：0191)</t>
    <phoneticPr fontId="1" type="noConversion"/>
  </si>
  <si>
    <t>1140117A03</t>
  </si>
  <si>
    <t>常在法律114年常年會費(會員編號：G010)</t>
    <phoneticPr fontId="1" type="noConversion"/>
  </si>
  <si>
    <t>1140117A04</t>
  </si>
  <si>
    <t>理律法律114年常年會費(會員編號：G080)</t>
    <phoneticPr fontId="1" type="noConversion"/>
  </si>
  <si>
    <t>114-01-20</t>
    <phoneticPr fontId="1" type="noConversion"/>
  </si>
  <si>
    <t>1140120A01</t>
    <phoneticPr fontId="1" type="noConversion"/>
  </si>
  <si>
    <t>日商日鐵化114年常年會費(會員編號：G102)</t>
    <phoneticPr fontId="1" type="noConversion"/>
  </si>
  <si>
    <t>1140120A02</t>
  </si>
  <si>
    <t>新武股份114年常年會費(會員編號：G114)</t>
    <phoneticPr fontId="1" type="noConversion"/>
  </si>
  <si>
    <t>114-01-21</t>
  </si>
  <si>
    <t>1140120A03</t>
  </si>
  <si>
    <t>東方線上114年常年會費(會員編號：G076)</t>
    <phoneticPr fontId="1" type="noConversion"/>
  </si>
  <si>
    <t>1140120A04</t>
  </si>
  <si>
    <t>臺鍍科技114年常年會費(會員編號：G108)</t>
    <phoneticPr fontId="1" type="noConversion"/>
  </si>
  <si>
    <t>1140120A05</t>
  </si>
  <si>
    <t>洪堯昆114年常年會費(會員編號：0133)抬頭：福壽實業</t>
    <phoneticPr fontId="1" type="noConversion"/>
  </si>
  <si>
    <t>114-01-22</t>
    <phoneticPr fontId="1" type="noConversion"/>
  </si>
  <si>
    <t>1140122A01</t>
    <phoneticPr fontId="1" type="noConversion"/>
  </si>
  <si>
    <t>優貝克114年常年會費(會員編號：G079)</t>
    <phoneticPr fontId="1" type="noConversion"/>
  </si>
  <si>
    <t>1140122A02</t>
  </si>
  <si>
    <t>能率創新114年常年會費(會員編號：G063)</t>
    <phoneticPr fontId="1" type="noConversion"/>
  </si>
  <si>
    <t>114-01-22</t>
  </si>
  <si>
    <t>1140122A03</t>
  </si>
  <si>
    <t>王坤山、王正一114年常年會費(會員編號：0033、0002)抬頭：桂冠實業</t>
    <phoneticPr fontId="1" type="noConversion"/>
  </si>
  <si>
    <t>1140122A04</t>
    <phoneticPr fontId="1" type="noConversion"/>
  </si>
  <si>
    <t>黃茂雄114年常年會費(會員編號：0041)抬頭：東元電機</t>
    <phoneticPr fontId="1" type="noConversion"/>
  </si>
  <si>
    <t>114-01-23</t>
    <phoneticPr fontId="1" type="noConversion"/>
  </si>
  <si>
    <t>1140123A01</t>
    <phoneticPr fontId="1" type="noConversion"/>
  </si>
  <si>
    <t>資騰科技114年常年會費(團體-資騰+個人-林萬益)(會員編號：G012+0007)</t>
    <phoneticPr fontId="1" type="noConversion"/>
  </si>
  <si>
    <t>1140123A02</t>
    <phoneticPr fontId="1" type="noConversion"/>
  </si>
  <si>
    <t>永眾科技114年常年會費(會員編號：G004)</t>
    <phoneticPr fontId="1" type="noConversion"/>
  </si>
  <si>
    <t>1140123A03</t>
    <phoneticPr fontId="1" type="noConversion"/>
  </si>
  <si>
    <t>致贈數發部數產署林俊秀署長榮昇花籃</t>
    <phoneticPr fontId="1" type="noConversion"/>
  </si>
  <si>
    <t>3000+匯費15元</t>
    <phoneticPr fontId="1" type="noConversion"/>
  </si>
  <si>
    <t>114-01-23</t>
  </si>
  <si>
    <t>1140123A04</t>
    <phoneticPr fontId="1" type="noConversion"/>
  </si>
  <si>
    <t>宇部公司114年常年會費(會員編號：G116)</t>
    <phoneticPr fontId="1" type="noConversion"/>
  </si>
  <si>
    <t>1140123A05</t>
    <phoneticPr fontId="1" type="noConversion"/>
  </si>
  <si>
    <t>莊國欽114年常年會費(會員編號：0131)抬頭：宇銘投資</t>
    <phoneticPr fontId="1" type="noConversion"/>
  </si>
  <si>
    <t>1140123A06</t>
    <phoneticPr fontId="1" type="noConversion"/>
  </si>
  <si>
    <t>業務支出</t>
    <phoneticPr fontId="1" type="noConversion"/>
  </si>
  <si>
    <t>TJCIT徽章100個+200個徽章盒</t>
    <phoneticPr fontId="1" type="noConversion"/>
  </si>
  <si>
    <t>14018+匯費15元</t>
    <phoneticPr fontId="1" type="noConversion"/>
  </si>
  <si>
    <t>1140123A07</t>
  </si>
  <si>
    <t>1月清潔費</t>
    <phoneticPr fontId="1" type="noConversion"/>
  </si>
  <si>
    <t>3500+匯費15元</t>
    <phoneticPr fontId="1" type="noConversion"/>
  </si>
  <si>
    <t>114-01-24</t>
    <phoneticPr fontId="1" type="noConversion"/>
  </si>
  <si>
    <t>1140124A01</t>
    <phoneticPr fontId="1" type="noConversion"/>
  </si>
  <si>
    <t>曾奕霖1月薪資</t>
    <phoneticPr fontId="1" type="noConversion"/>
  </si>
  <si>
    <t>40000+匯費15元</t>
    <phoneticPr fontId="1" type="noConversion"/>
  </si>
  <si>
    <t>1140124A02</t>
  </si>
  <si>
    <t>西九州114年常年會費(會員編號：G058)</t>
    <phoneticPr fontId="1" type="noConversion"/>
  </si>
  <si>
    <t>1140124A03</t>
    <phoneticPr fontId="1" type="noConversion"/>
  </si>
  <si>
    <t>安侯建業114年常年會費(會員編號：G057)</t>
    <phoneticPr fontId="1" type="noConversion"/>
  </si>
  <si>
    <t>114-01-24</t>
  </si>
  <si>
    <t>1140124A04</t>
  </si>
  <si>
    <t>上洋產業114年常年會費(會員編號：G099)</t>
    <phoneticPr fontId="1" type="noConversion"/>
  </si>
  <si>
    <t>1140124A05</t>
  </si>
  <si>
    <t>神腦國際114年常年會費(會員編號：G101)</t>
    <phoneticPr fontId="1" type="noConversion"/>
  </si>
  <si>
    <t>1140124A06</t>
    <phoneticPr fontId="1" type="noConversion"/>
  </si>
  <si>
    <t>春於實業114年常年會費(會員編號：G113)</t>
    <phoneticPr fontId="1" type="noConversion"/>
  </si>
  <si>
    <t>1140124A07</t>
  </si>
  <si>
    <t>宋慧玲114年常年會費(會員編號：G0186)</t>
    <phoneticPr fontId="1" type="noConversion"/>
  </si>
  <si>
    <t>1140124A08</t>
  </si>
  <si>
    <t>致贈數發部數產署黃雅萍副署長榮昇花籃</t>
    <phoneticPr fontId="1" type="noConversion"/>
  </si>
  <si>
    <t>114-01-31</t>
    <phoneticPr fontId="1" type="noConversion"/>
  </si>
  <si>
    <t>1140131A01</t>
    <phoneticPr fontId="1" type="noConversion"/>
  </si>
  <si>
    <t>黃敏男114年常年會費(會員編號：G0196)</t>
    <phoneticPr fontId="1" type="noConversion"/>
  </si>
  <si>
    <t>114-01-02</t>
    <phoneticPr fontId="1" type="noConversion"/>
  </si>
  <si>
    <t>1140102B01</t>
    <phoneticPr fontId="1" type="noConversion"/>
  </si>
  <si>
    <t>台日旗徽胸針100(40元/只)</t>
    <phoneticPr fontId="1" type="noConversion"/>
  </si>
  <si>
    <t>1140107B01</t>
    <phoneticPr fontId="1" type="noConversion"/>
  </si>
  <si>
    <t>電腦列印標籤及與正本相符、發票已附印章</t>
    <phoneticPr fontId="1" type="noConversion"/>
  </si>
  <si>
    <t>114-01-07</t>
  </si>
  <si>
    <t>台日桌旗2副(帶去熊本及辦公室使用)$598</t>
    <phoneticPr fontId="1" type="noConversion"/>
  </si>
  <si>
    <t>1140108B01</t>
    <phoneticPr fontId="1" type="noConversion"/>
  </si>
  <si>
    <t>常年會費請款單及收據共26份</t>
    <phoneticPr fontId="1" type="noConversion"/>
  </si>
  <si>
    <t>1140108B02</t>
    <phoneticPr fontId="1" type="noConversion"/>
  </si>
  <si>
    <t>交換機主機訂金(總價57750，訂金(現金)13000。辦公室交換機尾款，兩張電話8線電話卡、9部電話機及施工。)</t>
  </si>
  <si>
    <t>114-01-09</t>
    <phoneticPr fontId="1" type="noConversion"/>
  </si>
  <si>
    <t>1140109B01</t>
    <phoneticPr fontId="1" type="noConversion"/>
  </si>
  <si>
    <t>郵寄常年會費請款單及收據(資騰)</t>
  </si>
  <si>
    <t>1140110B01</t>
    <phoneticPr fontId="1" type="noConversion"/>
  </si>
  <si>
    <t>會計師事務所開會確認社團法人及稅務車資(往返)</t>
  </si>
  <si>
    <t>副秘書長出席黃敏男理事春酒停車費</t>
    <phoneticPr fontId="1" type="noConversion"/>
  </si>
  <si>
    <t>1140110B02</t>
  </si>
  <si>
    <t>收據作廢印章</t>
    <phoneticPr fontId="1" type="noConversion"/>
  </si>
  <si>
    <t>1140113B01</t>
    <phoneticPr fontId="1" type="noConversion"/>
  </si>
  <si>
    <t>常年會費請款單及收據(G012及G25)</t>
    <phoneticPr fontId="1" type="noConversion"/>
  </si>
  <si>
    <t>1140114B01</t>
    <phoneticPr fontId="1" type="noConversion"/>
  </si>
  <si>
    <t>會議室延長線</t>
    <phoneticPr fontId="1" type="noConversion"/>
  </si>
  <si>
    <t>114-01-15</t>
    <phoneticPr fontId="1" type="noConversion"/>
  </si>
  <si>
    <t>1140115B01</t>
    <phoneticPr fontId="1" type="noConversion"/>
  </si>
  <si>
    <t>常年會費請款單及收據(賢昇及武璋貿易)</t>
    <phoneticPr fontId="1" type="noConversion"/>
  </si>
  <si>
    <t>1140116B01</t>
    <phoneticPr fontId="1" type="noConversion"/>
  </si>
  <si>
    <t>海輝-台北協助秘書處會議</t>
    <phoneticPr fontId="1" type="noConversion"/>
  </si>
  <si>
    <t>114-01-18</t>
    <phoneticPr fontId="1" type="noConversion"/>
  </si>
  <si>
    <t>1140118B01</t>
    <phoneticPr fontId="1" type="noConversion"/>
  </si>
  <si>
    <t>快遞費-中經院</t>
    <phoneticPr fontId="1" type="noConversion"/>
  </si>
  <si>
    <t>114-01-21</t>
    <phoneticPr fontId="1" type="noConversion"/>
  </si>
  <si>
    <t>1140121B01</t>
    <phoneticPr fontId="1" type="noConversion"/>
  </si>
  <si>
    <t>常年會費收據(東方線上)</t>
    <phoneticPr fontId="1" type="noConversion"/>
  </si>
  <si>
    <t>114-01-30</t>
    <phoneticPr fontId="1" type="noConversion"/>
  </si>
  <si>
    <t>1140130B01</t>
    <phoneticPr fontId="1" type="noConversion"/>
  </si>
  <si>
    <t>修正帶及簡便式證件夾24個(當選證書用)</t>
    <phoneticPr fontId="1" type="noConversion"/>
  </si>
  <si>
    <t>114-01-31</t>
  </si>
  <si>
    <t>1140131B01</t>
    <phoneticPr fontId="1" type="noConversion"/>
  </si>
  <si>
    <t>辦公室用咖啡豆3包</t>
    <phoneticPr fontId="1" type="noConversion"/>
  </si>
  <si>
    <t>114-02-06</t>
    <phoneticPr fontId="1" type="noConversion"/>
  </si>
  <si>
    <t>香川縣來訪禮品</t>
    <phoneticPr fontId="1" type="noConversion"/>
  </si>
  <si>
    <t>114年1月底基金餘額</t>
    <phoneticPr fontId="1" type="noConversion"/>
  </si>
  <si>
    <t>114年1月底現金餘額</t>
    <phoneticPr fontId="2" type="noConversion"/>
  </si>
  <si>
    <t>114年1月底銀行餘額</t>
    <phoneticPr fontId="2" type="noConversion"/>
  </si>
  <si>
    <t>114-02-02</t>
    <phoneticPr fontId="1" type="noConversion"/>
  </si>
  <si>
    <t>114-02-03</t>
    <phoneticPr fontId="1" type="noConversion"/>
  </si>
  <si>
    <t>114-02-04</t>
    <phoneticPr fontId="1" type="noConversion"/>
  </si>
  <si>
    <t>114-02-05</t>
    <phoneticPr fontId="1" type="noConversion"/>
  </si>
  <si>
    <t>114-02-07</t>
    <phoneticPr fontId="1" type="noConversion"/>
  </si>
  <si>
    <t>114-02-10</t>
    <phoneticPr fontId="1" type="noConversion"/>
  </si>
  <si>
    <t>114-02-13</t>
    <phoneticPr fontId="1" type="noConversion"/>
  </si>
  <si>
    <t>114-02-17</t>
    <phoneticPr fontId="1" type="noConversion"/>
  </si>
  <si>
    <t>114-02-19</t>
    <phoneticPr fontId="1" type="noConversion"/>
  </si>
  <si>
    <t>114-02-20</t>
    <phoneticPr fontId="1" type="noConversion"/>
  </si>
  <si>
    <t>114-02-25</t>
  </si>
  <si>
    <t>114-02-25</t>
    <phoneticPr fontId="1" type="noConversion"/>
  </si>
  <si>
    <t>1140202A01</t>
    <phoneticPr fontId="1" type="noConversion"/>
  </si>
  <si>
    <t>1140219A01</t>
  </si>
  <si>
    <t>1140220A01</t>
  </si>
  <si>
    <t>1140203A01</t>
    <phoneticPr fontId="1" type="noConversion"/>
  </si>
  <si>
    <t>1140203A02</t>
    <phoneticPr fontId="1" type="noConversion"/>
  </si>
  <si>
    <t>1140204A01</t>
    <phoneticPr fontId="1" type="noConversion"/>
  </si>
  <si>
    <t>1140204A02</t>
    <phoneticPr fontId="1" type="noConversion"/>
  </si>
  <si>
    <t>1140204A03</t>
    <phoneticPr fontId="1" type="noConversion"/>
  </si>
  <si>
    <t>1140205A01</t>
    <phoneticPr fontId="1" type="noConversion"/>
  </si>
  <si>
    <t>1140205A02</t>
  </si>
  <si>
    <t>1140207A01</t>
    <phoneticPr fontId="1" type="noConversion"/>
  </si>
  <si>
    <t>1140210A01</t>
    <phoneticPr fontId="1" type="noConversion"/>
  </si>
  <si>
    <t>1140210A02</t>
  </si>
  <si>
    <t>1140213A01</t>
    <phoneticPr fontId="1" type="noConversion"/>
  </si>
  <si>
    <t>1140213A02</t>
  </si>
  <si>
    <t>1140217A01</t>
    <phoneticPr fontId="1" type="noConversion"/>
  </si>
  <si>
    <t>1140219A02</t>
  </si>
  <si>
    <t>1140220A02</t>
  </si>
  <si>
    <t>中華電信1月電信費</t>
    <phoneticPr fontId="1" type="noConversion"/>
  </si>
  <si>
    <t>2月租金</t>
    <phoneticPr fontId="1" type="noConversion"/>
  </si>
  <si>
    <t>申請社團法人手續費及113年審查帳務費</t>
    <phoneticPr fontId="1" type="noConversion"/>
  </si>
  <si>
    <t>30000+25000</t>
    <phoneticPr fontId="1" type="noConversion"/>
  </si>
  <si>
    <t>手續費15元</t>
  </si>
  <si>
    <t>手續費15元</t>
    <phoneticPr fontId="1" type="noConversion"/>
  </si>
  <si>
    <t>王聖雄理事捐贈飲水機及碎紙機(已給廠商發票)</t>
    <phoneticPr fontId="1" type="noConversion"/>
  </si>
  <si>
    <t>業務推展費</t>
    <phoneticPr fontId="1" type="noConversion"/>
  </si>
  <si>
    <t>購置費</t>
    <phoneticPr fontId="1" type="noConversion"/>
  </si>
  <si>
    <t>文具、書報、雜誌費</t>
    <phoneticPr fontId="1" type="noConversion"/>
  </si>
  <si>
    <t>雜費</t>
    <phoneticPr fontId="1" type="noConversion"/>
  </si>
  <si>
    <t>勞務費</t>
    <phoneticPr fontId="1" type="noConversion"/>
  </si>
  <si>
    <t>應付帳款</t>
    <phoneticPr fontId="1" type="noConversion"/>
  </si>
  <si>
    <t>2月服務費</t>
    <phoneticPr fontId="1" type="noConversion"/>
  </si>
  <si>
    <t>扣除13元匯費</t>
    <phoneticPr fontId="1" type="noConversion"/>
  </si>
  <si>
    <t>2月電信費</t>
    <phoneticPr fontId="1" type="noConversion"/>
  </si>
  <si>
    <t>飲水機及碎紙機(王聖雄捐贈發票已寄出)</t>
    <phoneticPr fontId="1" type="noConversion"/>
  </si>
  <si>
    <t>印刷費</t>
    <phoneticPr fontId="1" type="noConversion"/>
  </si>
  <si>
    <t>DM500張+海輝名片2盒</t>
    <phoneticPr fontId="1" type="noConversion"/>
  </si>
  <si>
    <t>林桓億名片2盒</t>
    <phoneticPr fontId="1" type="noConversion"/>
  </si>
  <si>
    <t>海輝會議往來車資</t>
    <phoneticPr fontId="1" type="noConversion"/>
  </si>
  <si>
    <t>熊本手冊</t>
    <phoneticPr fontId="1" type="noConversion"/>
  </si>
  <si>
    <t>海輝熊本機+酒</t>
    <phoneticPr fontId="1" type="noConversion"/>
  </si>
  <si>
    <t>曾奕霖2月薪資</t>
    <phoneticPr fontId="1" type="noConversion"/>
  </si>
  <si>
    <t>2月清潔費</t>
    <phoneticPr fontId="1" type="noConversion"/>
  </si>
  <si>
    <t>其他人事費</t>
    <phoneticPr fontId="1" type="noConversion"/>
  </si>
  <si>
    <t>海輝2月人事費</t>
    <phoneticPr fontId="1" type="noConversion"/>
  </si>
  <si>
    <t>114年2月底銀行餘額</t>
    <phoneticPr fontId="2" type="noConversion"/>
  </si>
  <si>
    <t>114年2月底現金餘額</t>
    <phoneticPr fontId="2" type="noConversion"/>
  </si>
  <si>
    <t>114年2月底基金餘額</t>
    <phoneticPr fontId="1" type="noConversion"/>
  </si>
  <si>
    <t>社團法人工研新創114常年會費(會員編號：)</t>
    <phoneticPr fontId="1" type="noConversion"/>
  </si>
  <si>
    <t>顏平和113及114年常年會費(會員編號：0141)</t>
    <phoneticPr fontId="1" type="noConversion"/>
  </si>
  <si>
    <t>向大114常年會費(會員編號：G085)</t>
    <phoneticPr fontId="1" type="noConversion"/>
  </si>
  <si>
    <t>進期科技114常年會費(會員編號：G033)</t>
    <phoneticPr fontId="1" type="noConversion"/>
  </si>
  <si>
    <t>蕭陳泳安傑特114常年會費(會員編號：0015)</t>
    <phoneticPr fontId="1" type="noConversion"/>
  </si>
  <si>
    <t>志聖工業114常年會費(會員編號：G14)</t>
    <phoneticPr fontId="1" type="noConversion"/>
  </si>
  <si>
    <t>李瑞媜114常年會費(會員編號：0187)</t>
    <phoneticPr fontId="1" type="noConversion"/>
  </si>
  <si>
    <t>工研院114常年會費(會員編號：G078)</t>
    <phoneticPr fontId="1" type="noConversion"/>
  </si>
  <si>
    <t>張上賢114常年會費(會員編號：0108)</t>
    <phoneticPr fontId="1" type="noConversion"/>
  </si>
  <si>
    <t>黃瑞耀114年常年會費(會員編號：0016)</t>
    <phoneticPr fontId="1" type="noConversion"/>
  </si>
  <si>
    <t>114-03-05</t>
    <phoneticPr fontId="1" type="noConversion"/>
  </si>
  <si>
    <t>亞洲日信114常年會費</t>
    <phoneticPr fontId="1" type="noConversion"/>
  </si>
  <si>
    <t>114-03-06</t>
    <phoneticPr fontId="1" type="noConversion"/>
  </si>
  <si>
    <t>114-03-07</t>
  </si>
  <si>
    <t>114-03-08</t>
  </si>
  <si>
    <t>114-03-11</t>
  </si>
  <si>
    <t>114-03-12</t>
  </si>
  <si>
    <t>1140305A01</t>
    <phoneticPr fontId="1" type="noConversion"/>
  </si>
  <si>
    <t>1140306A01</t>
    <phoneticPr fontId="1" type="noConversion"/>
  </si>
  <si>
    <t>1140306A02</t>
  </si>
  <si>
    <t>1140308A01</t>
    <phoneticPr fontId="1" type="noConversion"/>
  </si>
  <si>
    <t>胸針100個</t>
    <phoneticPr fontId="1" type="noConversion"/>
  </si>
  <si>
    <t>豐台特用半導體入會+114年常年會費(會員編號：G120)</t>
    <phoneticPr fontId="1" type="noConversion"/>
  </si>
  <si>
    <t>禾瑞貿易入會+114年常年會費(會員編號：G110)</t>
    <phoneticPr fontId="1" type="noConversion"/>
  </si>
  <si>
    <t>114-03-10</t>
    <phoneticPr fontId="1" type="noConversion"/>
  </si>
  <si>
    <t>1130310A01</t>
    <phoneticPr fontId="1" type="noConversion"/>
  </si>
  <si>
    <t>114-03-12</t>
    <phoneticPr fontId="1" type="noConversion"/>
  </si>
  <si>
    <t>114-03-13</t>
  </si>
  <si>
    <t>114-03-14</t>
  </si>
  <si>
    <t>114-03-15</t>
  </si>
  <si>
    <t>114-03-24</t>
    <phoneticPr fontId="1" type="noConversion"/>
  </si>
  <si>
    <t>114-03-25</t>
  </si>
  <si>
    <t>森建公司入會+年費6000、蘇顯揚114年常年會費</t>
    <phoneticPr fontId="1" type="noConversion"/>
  </si>
  <si>
    <t>劦井實業(G105)轉個人會籍-涂集勝114年常年會費(會員編號：0204)</t>
    <phoneticPr fontId="1" type="noConversion"/>
  </si>
  <si>
    <t>會議室白板</t>
    <phoneticPr fontId="1" type="noConversion"/>
  </si>
  <si>
    <t>資鼎中小企業入會+年費</t>
    <phoneticPr fontId="1" type="noConversion"/>
  </si>
  <si>
    <t>井上剛114年常年會費</t>
    <phoneticPr fontId="1" type="noConversion"/>
  </si>
  <si>
    <t>仲本海輝3月人事費</t>
    <phoneticPr fontId="1" type="noConversion"/>
  </si>
  <si>
    <t>曾奕霖3月薪資</t>
    <phoneticPr fontId="1" type="noConversion"/>
  </si>
  <si>
    <t>3月電信費</t>
    <phoneticPr fontId="1" type="noConversion"/>
  </si>
  <si>
    <t>114-03-26</t>
  </si>
  <si>
    <t>1130311A01</t>
    <phoneticPr fontId="1" type="noConversion"/>
  </si>
  <si>
    <t>1130311A02</t>
  </si>
  <si>
    <t>1130312A01</t>
    <phoneticPr fontId="1" type="noConversion"/>
  </si>
  <si>
    <t>1130311A03</t>
    <phoneticPr fontId="1" type="noConversion"/>
  </si>
  <si>
    <t>1130312A02</t>
  </si>
  <si>
    <t>1130312A03</t>
  </si>
  <si>
    <t>1130314A01</t>
    <phoneticPr fontId="1" type="noConversion"/>
  </si>
  <si>
    <t>1130314A02</t>
  </si>
  <si>
    <t>1130315A01</t>
    <phoneticPr fontId="1" type="noConversion"/>
  </si>
  <si>
    <t>1130324A01</t>
    <phoneticPr fontId="1" type="noConversion"/>
  </si>
  <si>
    <t>1130325A01</t>
    <phoneticPr fontId="1" type="noConversion"/>
  </si>
  <si>
    <t>1130325A02</t>
  </si>
  <si>
    <t>1130327A01</t>
    <phoneticPr fontId="1" type="noConversion"/>
  </si>
  <si>
    <t>114-03-25</t>
    <phoneticPr fontId="1" type="noConversion"/>
  </si>
  <si>
    <t>1130325A03</t>
  </si>
  <si>
    <t>113-03-29</t>
    <phoneticPr fontId="1" type="noConversion"/>
  </si>
  <si>
    <t>114年1-3月收支總表</t>
    <phoneticPr fontId="2" type="noConversion"/>
  </si>
  <si>
    <t>1-3月支出</t>
    <rPh sb="0" eb="2">
      <t>コンゲツ</t>
    </rPh>
    <rPh sb="3" eb="5">
      <t>ヒヨウ</t>
    </rPh>
    <phoneticPr fontId="15"/>
  </si>
  <si>
    <t>1-3月收入</t>
    <rPh sb="0" eb="2">
      <t>コンゲツ</t>
    </rPh>
    <rPh sb="3" eb="5">
      <t>シュウニュウ</t>
    </rPh>
    <phoneticPr fontId="15"/>
  </si>
  <si>
    <t>3月辦公室管理費</t>
    <phoneticPr fontId="1" type="noConversion"/>
  </si>
  <si>
    <t>1130329A01</t>
  </si>
  <si>
    <t>1130329A02</t>
  </si>
  <si>
    <t>3月清潔費</t>
    <phoneticPr fontId="1" type="noConversion"/>
  </si>
  <si>
    <t>綠映奈科半導體入會+114年常年會費(會員編號：G122)</t>
    <phoneticPr fontId="1" type="noConversion"/>
  </si>
  <si>
    <t>114-02-11</t>
    <phoneticPr fontId="1" type="noConversion"/>
  </si>
  <si>
    <t>熊本團禮品</t>
    <phoneticPr fontId="1" type="noConversion"/>
  </si>
  <si>
    <t>郵寄常會費收據</t>
    <phoneticPr fontId="1" type="noConversion"/>
  </si>
  <si>
    <t>郵寄數位憑證申請表</t>
    <phoneticPr fontId="1" type="noConversion"/>
  </si>
  <si>
    <t>快遞名片至中經院-林桓億名片</t>
    <phoneticPr fontId="1" type="noConversion"/>
  </si>
  <si>
    <t>豐台特用會議便當3個</t>
    <phoneticPr fontId="1" type="noConversion"/>
  </si>
  <si>
    <t>114-02-12</t>
    <phoneticPr fontId="1" type="noConversion"/>
  </si>
  <si>
    <t>組織數位憑證申請費</t>
    <phoneticPr fontId="1" type="noConversion"/>
  </si>
  <si>
    <t>熊本海報製作費(3大型海報+2張辦公室海報)</t>
    <phoneticPr fontId="1" type="noConversion"/>
  </si>
  <si>
    <t>1月水電費</t>
    <phoneticPr fontId="1" type="noConversion"/>
  </si>
  <si>
    <t>洪裕玲114年常年會費(會員編號：0198)</t>
    <phoneticPr fontId="1" type="noConversion"/>
  </si>
  <si>
    <t>張志良114年常年會費(會員編號：0113)</t>
    <phoneticPr fontId="1" type="noConversion"/>
  </si>
  <si>
    <t>林隆毅114年常年會費(會員編號：0133)</t>
    <phoneticPr fontId="1" type="noConversion"/>
  </si>
  <si>
    <t>致贈楊馬田母親花籃</t>
    <phoneticPr fontId="1" type="noConversion"/>
  </si>
  <si>
    <t>1130329A03</t>
  </si>
  <si>
    <t>3月租金+服務費</t>
    <phoneticPr fontId="1" type="noConversion"/>
  </si>
  <si>
    <t>會員大會場地費訂金</t>
    <phoneticPr fontId="1" type="noConversion"/>
  </si>
  <si>
    <t>聯誼費</t>
    <phoneticPr fontId="1" type="noConversion"/>
  </si>
  <si>
    <t>3月管理費</t>
    <phoneticPr fontId="1" type="noConversion"/>
  </si>
  <si>
    <t>1140206B01</t>
  </si>
  <si>
    <t>1140210B01</t>
  </si>
  <si>
    <t>1140211B01</t>
  </si>
  <si>
    <t>1140212B01</t>
  </si>
  <si>
    <t>1140213B01</t>
  </si>
  <si>
    <t>1140205B01</t>
    <phoneticPr fontId="1" type="noConversion"/>
  </si>
  <si>
    <t>1140210B02</t>
  </si>
  <si>
    <t>1140211B02</t>
  </si>
  <si>
    <t>1140213B02</t>
  </si>
  <si>
    <t>洽談企業一日參訪停車費-副祕</t>
    <phoneticPr fontId="1" type="noConversion"/>
  </si>
  <si>
    <t>1140225A01</t>
    <phoneticPr fontId="1" type="noConversion"/>
  </si>
  <si>
    <t>1140225A02</t>
  </si>
  <si>
    <t>1140225A03</t>
  </si>
  <si>
    <t>1140225A04</t>
  </si>
  <si>
    <t>1140225A05</t>
  </si>
  <si>
    <t>1140225A06</t>
  </si>
  <si>
    <t>1140225A07</t>
  </si>
  <si>
    <t>1140225A08</t>
  </si>
  <si>
    <t>1140225A09</t>
  </si>
  <si>
    <t>1140225A10</t>
  </si>
  <si>
    <t>1140225A11</t>
  </si>
  <si>
    <t>1140217B01</t>
    <phoneticPr fontId="1" type="noConversion"/>
  </si>
  <si>
    <t>海輝熊本訪日團攜帶大量物品乘車回家隔日直接送到機場</t>
    <phoneticPr fontId="1" type="noConversion"/>
  </si>
  <si>
    <t>1140117B01</t>
    <phoneticPr fontId="1" type="noConversion"/>
  </si>
  <si>
    <t>名片</t>
    <phoneticPr fontId="1" type="noConversion"/>
  </si>
  <si>
    <t>海輝印章</t>
    <phoneticPr fontId="1" type="noConversion"/>
  </si>
  <si>
    <t>停車費</t>
    <phoneticPr fontId="1" type="noConversion"/>
  </si>
  <si>
    <t>114-03-07</t>
    <phoneticPr fontId="1" type="noConversion"/>
  </si>
  <si>
    <t>郵寄勞健保投保單位</t>
    <phoneticPr fontId="1" type="noConversion"/>
  </si>
  <si>
    <t>會計師停車費</t>
    <phoneticPr fontId="1" type="noConversion"/>
  </si>
  <si>
    <t>墨水夾(黑X2)</t>
    <phoneticPr fontId="1" type="noConversion"/>
  </si>
  <si>
    <t>114-03-14</t>
    <phoneticPr fontId="1" type="noConversion"/>
  </si>
  <si>
    <t>郵寄熊本團車資及餐飲費收據</t>
    <phoneticPr fontId="1" type="noConversion"/>
  </si>
  <si>
    <t>94次懇親會(千歲宴車資)</t>
    <phoneticPr fontId="1" type="noConversion"/>
  </si>
  <si>
    <t>勘場千歲宴場地車資</t>
    <phoneticPr fontId="1" type="noConversion"/>
  </si>
  <si>
    <t>懇親會識別證套(60個)</t>
    <phoneticPr fontId="1" type="noConversion"/>
  </si>
  <si>
    <t>郵寄寧夏夜市周小姐現金券簽收單</t>
    <phoneticPr fontId="1" type="noConversion"/>
  </si>
  <si>
    <t>副秘書長至嘉義訪亞洲無人機場域交通費</t>
    <phoneticPr fontId="1" type="noConversion"/>
  </si>
  <si>
    <t>與明新工專院長討論人才培育交通費</t>
    <phoneticPr fontId="1" type="noConversion"/>
  </si>
  <si>
    <t>114-03-18</t>
    <phoneticPr fontId="1" type="noConversion"/>
  </si>
  <si>
    <t>114-13-19</t>
    <phoneticPr fontId="1" type="noConversion"/>
  </si>
  <si>
    <t>114-03-20</t>
    <phoneticPr fontId="1" type="noConversion"/>
  </si>
  <si>
    <t>114-03-21</t>
    <phoneticPr fontId="1" type="noConversion"/>
  </si>
  <si>
    <t>勘查418會員大會場地車資</t>
    <phoneticPr fontId="1" type="noConversion"/>
  </si>
  <si>
    <t>114-03-22</t>
    <phoneticPr fontId="1" type="noConversion"/>
  </si>
  <si>
    <t>快遞費用(現金券寄日本工商會)</t>
    <phoneticPr fontId="1" type="noConversion"/>
  </si>
  <si>
    <t>海輝出差熊本車資餐飲費(日幣8000)</t>
    <phoneticPr fontId="1" type="noConversion"/>
  </si>
  <si>
    <t>114-03-23</t>
    <phoneticPr fontId="1" type="noConversion"/>
  </si>
  <si>
    <t>郵寄國稅局繳稅證明($28)及購買30張15元限時專送郵票($485)</t>
    <phoneticPr fontId="1" type="noConversion"/>
  </si>
  <si>
    <t>明星科大洽談國科會人才培育計畫書</t>
    <phoneticPr fontId="1" type="noConversion"/>
  </si>
  <si>
    <t>114-03-26</t>
    <phoneticPr fontId="1" type="noConversion"/>
  </si>
  <si>
    <t>114-03-27</t>
    <phoneticPr fontId="1" type="noConversion"/>
  </si>
  <si>
    <t>辦公用品(交代、口紅膠及牛皮紙袋等)</t>
    <phoneticPr fontId="1" type="noConversion"/>
  </si>
  <si>
    <t>114-03-28</t>
    <phoneticPr fontId="1" type="noConversion"/>
  </si>
  <si>
    <t>會議餐飲費()</t>
    <phoneticPr fontId="1" type="noConversion"/>
  </si>
  <si>
    <t>114-03-29</t>
    <phoneticPr fontId="1" type="noConversion"/>
  </si>
  <si>
    <t>辦公用品(文件立架雜誌架、電池、時鐘等)</t>
    <phoneticPr fontId="1" type="noConversion"/>
  </si>
  <si>
    <t>CANVA編輯軟體年費</t>
    <phoneticPr fontId="1" type="noConversion"/>
  </si>
  <si>
    <t>1140206B01</t>
    <phoneticPr fontId="1" type="noConversion"/>
  </si>
  <si>
    <t>1140329B01</t>
  </si>
  <si>
    <t>1140306B02</t>
    <phoneticPr fontId="1" type="noConversion"/>
  </si>
  <si>
    <t>1140307B02</t>
    <phoneticPr fontId="1" type="noConversion"/>
  </si>
  <si>
    <t>1140307B01</t>
    <phoneticPr fontId="1" type="noConversion"/>
  </si>
  <si>
    <t>1140310B01</t>
    <phoneticPr fontId="1" type="noConversion"/>
  </si>
  <si>
    <t>1140307B03</t>
  </si>
  <si>
    <t>1140312B01</t>
    <phoneticPr fontId="1" type="noConversion"/>
  </si>
  <si>
    <t>1140312B02</t>
  </si>
  <si>
    <t>1140314B01</t>
    <phoneticPr fontId="1" type="noConversion"/>
  </si>
  <si>
    <t>1140314B02</t>
  </si>
  <si>
    <t>1140318B01</t>
    <phoneticPr fontId="1" type="noConversion"/>
  </si>
  <si>
    <t>1140318B02</t>
  </si>
  <si>
    <t>1140319B01</t>
    <phoneticPr fontId="1" type="noConversion"/>
  </si>
  <si>
    <t>1140320B01</t>
    <phoneticPr fontId="1" type="noConversion"/>
  </si>
  <si>
    <t>1140321B01</t>
    <phoneticPr fontId="1" type="noConversion"/>
  </si>
  <si>
    <t>1140321B02</t>
  </si>
  <si>
    <t>1140323B01</t>
    <phoneticPr fontId="1" type="noConversion"/>
  </si>
  <si>
    <t>1140322B01</t>
    <phoneticPr fontId="1" type="noConversion"/>
  </si>
  <si>
    <t>1140324B01</t>
    <phoneticPr fontId="1" type="noConversion"/>
  </si>
  <si>
    <t>1140325B01</t>
    <phoneticPr fontId="1" type="noConversion"/>
  </si>
  <si>
    <t>1140325B02</t>
  </si>
  <si>
    <t>1140326B02</t>
    <phoneticPr fontId="1" type="noConversion"/>
  </si>
  <si>
    <t>1140329B02</t>
  </si>
  <si>
    <t>1140327B01</t>
    <phoneticPr fontId="1" type="noConversion"/>
  </si>
  <si>
    <t>1140328B01</t>
    <phoneticPr fontId="1" type="noConversion"/>
  </si>
  <si>
    <t>文具費</t>
    <phoneticPr fontId="1" type="noConversion"/>
  </si>
  <si>
    <t>文具用品</t>
    <phoneticPr fontId="1" type="noConversion"/>
  </si>
  <si>
    <t>海輝出差熊本訪日團交通費(日幣1000)</t>
    <phoneticPr fontId="1" type="noConversion"/>
  </si>
  <si>
    <t>嚴家淦故居古蹟合作洽談研討會車資</t>
    <phoneticPr fontId="1" type="noConversion"/>
  </si>
  <si>
    <t>會計科目</t>
    <phoneticPr fontId="1" type="noConversion"/>
  </si>
  <si>
    <t>用                        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</si>
</sst>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76" formatCode="#,##0_ "/>
    <numFmt numFmtId="177" formatCode="_-* #,##0_-;\-* #,##0_-;_-* &quot;-&quot;??_-;_-@_-"/>
    <numFmt numFmtId="178" formatCode="m&quot;月&quot;d&quot;日&quot;"/>
    <numFmt numFmtId="179" formatCode="yyyy\-mm\-dd;@"/>
    <numFmt numFmtId="180" formatCode="[$-404]e\-m\-d;@"/>
    <numFmt numFmtId="181" formatCode="_-[$$-404]* #,##0.00_-;\-[$$-404]* #,##0.00_-;_-[$$-404]* &quot;-&quot;??_-;_-@_-"/>
    <numFmt numFmtId="182" formatCode="[$NTD]\ #,##0"/>
    <numFmt numFmtId="183" formatCode="[$¥-411]#,##0"/>
    <numFmt numFmtId="184" formatCode="&quot;\&quot;#,##0;[Red]&quot;\&quot;\-#,##0"/>
    <numFmt numFmtId="185" formatCode="[$JPY]\ #,##0"/>
    <numFmt numFmtId="186" formatCode="[$$-404]#,##0"/>
    <numFmt numFmtId="187" formatCode="[$$-404]#,##0.00"/>
    <numFmt numFmtId="188" formatCode="#,##0_);[Red]\(#,##0\)"/>
    <numFmt numFmtId="189" formatCode="yyyy\-m\-d"/>
  </numFmts>
  <fonts count="29">
    <font>
      <sz val="12"/>
      <color theme="1"/>
      <name val="新細明體"/>
      <family val="2"/>
      <charset val="136"/>
      <scheme val="minor"/>
    </font>
    <font>
      <sz val="9"/>
      <name val="新細明體"/>
      <family val="2"/>
      <charset val="136"/>
      <scheme val="minor"/>
    </font>
    <font>
      <sz val="9"/>
      <name val="新細明體"/>
      <family val="1"/>
      <charset val="136"/>
    </font>
    <font>
      <sz val="10"/>
      <color theme="1"/>
      <name val="Microsoft JhengHei Light"/>
      <family val="2"/>
      <charset val="136"/>
    </font>
    <font>
      <sz val="12"/>
      <color theme="1"/>
      <name val="新細明體"/>
      <family val="2"/>
      <charset val="136"/>
      <scheme val="minor"/>
    </font>
    <font>
      <b/>
      <sz val="10"/>
      <color theme="1"/>
      <name val="Microsoft JhengHei Light"/>
      <family val="2"/>
      <charset val="136"/>
    </font>
    <font>
      <sz val="10"/>
      <color theme="1"/>
      <name val="Microsoft JhengHei UI"/>
      <family val="2"/>
      <charset val="136"/>
    </font>
    <font>
      <sz val="10"/>
      <color theme="1"/>
      <name val="新細明體"/>
      <family val="1"/>
      <charset val="136"/>
    </font>
    <font>
      <sz val="10"/>
      <color theme="1"/>
      <name val="新細明體"/>
      <family val="2"/>
      <charset val="136"/>
      <scheme val="minor"/>
    </font>
    <font>
      <sz val="10"/>
      <color theme="1"/>
      <name val="新細明體"/>
      <family val="1"/>
      <charset val="136"/>
      <scheme val="minor"/>
    </font>
    <font>
      <sz val="10"/>
      <color rgb="FF000000"/>
      <name val="新細明體"/>
      <family val="1"/>
      <charset val="136"/>
      <scheme val="minor"/>
    </font>
    <font>
      <sz val="11"/>
      <color theme="1"/>
      <name val="Microsoft JhengHei Light"/>
      <family val="2"/>
      <charset val="136"/>
    </font>
    <font>
      <sz val="12"/>
      <color theme="1"/>
      <name val="Microsoft JhengHei Light"/>
      <family val="2"/>
      <charset val="136"/>
    </font>
    <font>
      <b/>
      <sz val="12"/>
      <color theme="1"/>
      <name val="Microsoft JhengHei Light"/>
      <family val="2"/>
      <charset val="136"/>
    </font>
    <font>
      <sz val="10"/>
      <color rgb="FF000000"/>
      <name val="Microsoft JhengHei Light"/>
      <family val="2"/>
      <charset val="136"/>
    </font>
    <font>
      <sz val="6"/>
      <name val="AR MinchoL JIS"/>
      <family val="3"/>
      <charset val="128"/>
    </font>
    <font>
      <sz val="12"/>
      <name val="Microsoft JhengHei Light"/>
      <family val="2"/>
      <charset val="136"/>
    </font>
    <font>
      <u/>
      <sz val="12"/>
      <name val="Microsoft JhengHei Light"/>
      <family val="2"/>
      <charset val="136"/>
    </font>
    <font>
      <u/>
      <sz val="12"/>
      <color indexed="10"/>
      <name val="Microsoft JhengHei Light"/>
      <family val="2"/>
      <charset val="136"/>
    </font>
    <font>
      <sz val="10"/>
      <name val="Microsoft JhengHei Light"/>
      <family val="2"/>
      <charset val="136"/>
    </font>
    <font>
      <sz val="18"/>
      <name val="Microsoft JhengHei Light"/>
      <family val="2"/>
      <charset val="136"/>
    </font>
    <font>
      <sz val="18"/>
      <color theme="1"/>
      <name val="Microsoft JhengHei Light"/>
      <family val="2"/>
      <charset val="136"/>
    </font>
    <font>
      <sz val="18"/>
      <color theme="1"/>
      <name val="新細明體"/>
      <family val="2"/>
      <charset val="136"/>
      <scheme val="minor"/>
    </font>
    <font>
      <sz val="8"/>
      <color theme="1"/>
      <name val="Microsoft JhengHei Light"/>
      <family val="2"/>
      <charset val="136"/>
    </font>
    <font>
      <sz val="10"/>
      <color rgb="FFFF0000"/>
      <name val="Microsoft JhengHei Light"/>
      <family val="2"/>
      <charset val="136"/>
    </font>
    <font>
      <b/>
      <sz val="10"/>
      <name val="Microsoft JhengHei Light"/>
      <family val="2"/>
      <charset val="136"/>
    </font>
    <font>
      <b/>
      <sz val="8"/>
      <name val="Microsoft JhengHei Light"/>
      <family val="2"/>
      <charset val="136"/>
    </font>
    <font>
      <sz val="8"/>
      <name val="Microsoft JhengHei Light"/>
      <family val="2"/>
      <charset val="136"/>
    </font>
    <font>
      <b/>
      <sz val="10"/>
      <color rgb="FFFF0000"/>
      <name val="Microsoft JhengHei Light"/>
      <family val="2"/>
      <charset val="136"/>
    </font>
  </fonts>
  <fills count="24">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indexed="43"/>
        <bgColor indexed="64"/>
      </patternFill>
    </fill>
    <fill>
      <patternFill patternType="solid">
        <fgColor rgb="FFFFFF00"/>
        <bgColor indexed="64"/>
      </patternFill>
    </fill>
    <fill>
      <patternFill patternType="solid">
        <fgColor theme="3" tint="0.749992370372631"/>
        <bgColor indexed="64"/>
      </patternFill>
    </fill>
    <fill>
      <patternFill patternType="solid">
        <fgColor rgb="FFFFFF99"/>
        <bgColor indexed="64"/>
      </patternFill>
    </fill>
    <fill>
      <patternFill patternType="solid">
        <fgColor theme="8" tint="0.79998168889431442"/>
        <bgColor indexed="64"/>
      </patternFill>
    </fill>
    <fill>
      <patternFill patternType="solid">
        <fgColor indexed="13"/>
        <bgColor indexed="64"/>
      </patternFill>
    </fill>
    <fill>
      <patternFill patternType="solid">
        <fgColor indexed="51"/>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rgb="FFCCFFCC"/>
        <bgColor indexed="64"/>
      </patternFill>
    </fill>
    <fill>
      <patternFill patternType="solid">
        <fgColor theme="6" tint="0.79998168889431442"/>
        <bgColor indexed="64"/>
      </patternFill>
    </fill>
    <fill>
      <patternFill patternType="solid">
        <fgColor theme="9" tint="-0.249977111117893"/>
        <bgColor indexed="64"/>
      </patternFill>
    </fill>
  </fills>
  <borders count="7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theme="3"/>
      </left>
      <right style="thin">
        <color theme="3"/>
      </right>
      <top/>
      <bottom style="thin">
        <color theme="3"/>
      </bottom>
      <diagonal/>
    </border>
    <border>
      <left style="medium">
        <color indexed="64"/>
      </left>
      <right style="medium">
        <color indexed="64"/>
      </right>
      <top style="medium">
        <color indexed="64"/>
      </top>
      <bottom/>
      <diagonal/>
    </border>
    <border>
      <left/>
      <right/>
      <top style="medium">
        <color theme="3"/>
      </top>
      <bottom style="medium">
        <color theme="3"/>
      </bottom>
      <diagonal/>
    </border>
    <border>
      <left style="medium">
        <color indexed="64"/>
      </left>
      <right style="medium">
        <color theme="3"/>
      </right>
      <top style="medium">
        <color theme="3"/>
      </top>
      <bottom style="medium">
        <color theme="3"/>
      </bottom>
      <diagonal/>
    </border>
    <border>
      <left style="medium">
        <color theme="3"/>
      </left>
      <right style="medium">
        <color indexed="64"/>
      </right>
      <top style="medium">
        <color theme="3"/>
      </top>
      <bottom style="medium">
        <color theme="3"/>
      </bottom>
      <diagonal/>
    </border>
    <border>
      <left style="medium">
        <color indexed="64"/>
      </left>
      <right style="medium">
        <color indexed="64"/>
      </right>
      <top style="medium">
        <color theme="3"/>
      </top>
      <bottom style="medium">
        <color theme="3"/>
      </bottom>
      <diagonal/>
    </border>
    <border>
      <left/>
      <right style="medium">
        <color theme="3"/>
      </right>
      <top/>
      <bottom style="medium">
        <color theme="3"/>
      </bottom>
      <diagonal/>
    </border>
    <border>
      <left style="medium">
        <color theme="3"/>
      </left>
      <right/>
      <top style="medium">
        <color theme="3"/>
      </top>
      <bottom style="medium">
        <color theme="3"/>
      </bottom>
      <diagonal/>
    </border>
    <border>
      <left/>
      <right style="medium">
        <color theme="3"/>
      </right>
      <top style="medium">
        <color theme="3"/>
      </top>
      <bottom style="medium">
        <color theme="3"/>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
      <left/>
      <right/>
      <top style="thin">
        <color theme="2"/>
      </top>
      <bottom style="thin">
        <color theme="2"/>
      </bottom>
      <diagonal/>
    </border>
    <border>
      <left/>
      <right style="thin">
        <color theme="2"/>
      </right>
      <top style="thin">
        <color theme="2"/>
      </top>
      <bottom style="thin">
        <color theme="2"/>
      </bottom>
      <diagonal/>
    </border>
    <border>
      <left style="thin">
        <color theme="2"/>
      </left>
      <right/>
      <top style="thin">
        <color theme="2"/>
      </top>
      <bottom/>
      <diagonal/>
    </border>
    <border>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style="thin">
        <color theme="2"/>
      </left>
      <right style="thin">
        <color theme="2"/>
      </right>
      <top style="thin">
        <color theme="2"/>
      </top>
      <bottom/>
      <diagonal/>
    </border>
    <border>
      <left style="thin">
        <color theme="2"/>
      </left>
      <right style="thin">
        <color theme="2"/>
      </right>
      <top/>
      <bottom style="thin">
        <color theme="2"/>
      </bottom>
      <diagonal/>
    </border>
    <border>
      <left style="thin">
        <color theme="2"/>
      </left>
      <right style="thin">
        <color theme="2"/>
      </right>
      <top/>
      <bottom/>
      <diagonal/>
    </border>
    <border>
      <left/>
      <right style="thin">
        <color theme="2"/>
      </right>
      <top/>
      <bottom/>
      <diagonal/>
    </border>
    <border>
      <left/>
      <right style="thin">
        <color theme="3"/>
      </right>
      <top/>
      <bottom style="thin">
        <color theme="3"/>
      </bottom>
      <diagonal/>
    </border>
    <border>
      <left style="thin">
        <color theme="3"/>
      </left>
      <right style="thin">
        <color theme="3"/>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3"/>
      </left>
      <right style="thin">
        <color theme="3"/>
      </right>
      <top style="thin">
        <color indexed="64"/>
      </top>
      <bottom/>
      <diagonal/>
    </border>
    <border>
      <left style="thin">
        <color theme="3"/>
      </left>
      <right/>
      <top/>
      <bottom style="thin">
        <color theme="3"/>
      </bottom>
      <diagonal/>
    </border>
    <border>
      <left style="thin">
        <color theme="3"/>
      </left>
      <right/>
      <top style="thin">
        <color theme="3"/>
      </top>
      <bottom/>
      <diagonal/>
    </border>
  </borders>
  <cellStyleXfs count="2">
    <xf numFmtId="0" fontId="0" fillId="0" borderId="0">
      <alignment vertical="center"/>
    </xf>
    <xf numFmtId="43" fontId="4" fillId="0" borderId="0" applyFont="0" applyFill="0" applyBorder="0" applyAlignment="0" applyProtection="0">
      <alignment vertical="center"/>
    </xf>
  </cellStyleXfs>
  <cellXfs count="483">
    <xf numFmtId="0" fontId="0" fillId="0" borderId="0" xfId="0">
      <alignment vertical="center"/>
    </xf>
    <xf numFmtId="0" fontId="3" fillId="0" borderId="2" xfId="0" applyFont="1" applyBorder="1" applyAlignment="1">
      <alignment vertical="center" wrapText="1"/>
    </xf>
    <xf numFmtId="0" fontId="3" fillId="0" borderId="0" xfId="0" applyFont="1" applyAlignment="1">
      <alignment horizontal="center" vertical="center"/>
    </xf>
    <xf numFmtId="0" fontId="3" fillId="0" borderId="0" xfId="0" applyFont="1">
      <alignment vertical="center"/>
    </xf>
    <xf numFmtId="176" fontId="3" fillId="0" borderId="1" xfId="0" applyNumberFormat="1" applyFont="1" applyBorder="1" applyAlignment="1">
      <alignment vertical="center" wrapText="1"/>
    </xf>
    <xf numFmtId="0" fontId="3" fillId="0" borderId="4" xfId="0" applyFont="1" applyBorder="1" applyAlignment="1">
      <alignment vertical="center" wrapText="1"/>
    </xf>
    <xf numFmtId="0" fontId="3" fillId="0" borderId="2" xfId="0" applyFont="1" applyBorder="1" applyAlignment="1">
      <alignment horizontal="center" vertical="center"/>
    </xf>
    <xf numFmtId="0" fontId="3" fillId="2" borderId="2" xfId="0" applyFont="1" applyFill="1" applyBorder="1" applyAlignment="1">
      <alignment vertical="center" wrapText="1"/>
    </xf>
    <xf numFmtId="0" fontId="3" fillId="0" borderId="0" xfId="0" applyFont="1" applyAlignment="1">
      <alignment horizontal="right" vertical="center"/>
    </xf>
    <xf numFmtId="177" fontId="3" fillId="0" borderId="0" xfId="1" applyNumberFormat="1" applyFont="1" applyAlignment="1">
      <alignment horizontal="center" vertical="center"/>
    </xf>
    <xf numFmtId="177" fontId="3" fillId="0" borderId="2" xfId="0" applyNumberFormat="1" applyFont="1" applyBorder="1" applyAlignment="1">
      <alignment horizontal="right" vertical="center"/>
    </xf>
    <xf numFmtId="0" fontId="3" fillId="0" borderId="2" xfId="0" applyFont="1" applyBorder="1">
      <alignment vertical="center"/>
    </xf>
    <xf numFmtId="177" fontId="3" fillId="0" borderId="2" xfId="0" applyNumberFormat="1" applyFont="1" applyBorder="1" applyAlignment="1">
      <alignment horizontal="center" vertical="center"/>
    </xf>
    <xf numFmtId="0" fontId="5" fillId="3" borderId="2" xfId="0" applyFont="1" applyFill="1" applyBorder="1" applyAlignment="1">
      <alignment horizontal="center" vertical="center"/>
    </xf>
    <xf numFmtId="177" fontId="5" fillId="3" borderId="2" xfId="0" applyNumberFormat="1" applyFont="1" applyFill="1" applyBorder="1" applyAlignment="1">
      <alignment horizontal="right" vertical="center"/>
    </xf>
    <xf numFmtId="177" fontId="5" fillId="3" borderId="2" xfId="0" applyNumberFormat="1" applyFont="1" applyFill="1" applyBorder="1" applyAlignment="1">
      <alignment horizontal="center" vertical="center"/>
    </xf>
    <xf numFmtId="177" fontId="3" fillId="0" borderId="0" xfId="1" applyNumberFormat="1" applyFont="1">
      <alignment vertical="center"/>
    </xf>
    <xf numFmtId="0" fontId="3" fillId="2" borderId="2" xfId="0" applyFont="1" applyFill="1" applyBorder="1" applyAlignment="1">
      <alignment horizontal="center" vertical="center"/>
    </xf>
    <xf numFmtId="0" fontId="0" fillId="2" borderId="0" xfId="0" applyFill="1">
      <alignment vertical="center"/>
    </xf>
    <xf numFmtId="0" fontId="12" fillId="0" borderId="0" xfId="0" applyFont="1">
      <alignment vertical="center"/>
    </xf>
    <xf numFmtId="0" fontId="11" fillId="0" borderId="0" xfId="0" applyFont="1" applyAlignment="1">
      <alignment horizontal="center" vertical="center"/>
    </xf>
    <xf numFmtId="0" fontId="11" fillId="0" borderId="0" xfId="0" applyFont="1">
      <alignment vertical="center"/>
    </xf>
    <xf numFmtId="177" fontId="11" fillId="0" borderId="0" xfId="1" applyNumberFormat="1" applyFont="1">
      <alignment vertical="center"/>
    </xf>
    <xf numFmtId="0" fontId="11" fillId="6" borderId="6" xfId="0" applyFont="1" applyFill="1" applyBorder="1" applyAlignment="1">
      <alignment horizontal="center" vertical="center"/>
    </xf>
    <xf numFmtId="177" fontId="3" fillId="0" borderId="0" xfId="1" applyNumberFormat="1" applyFont="1" applyAlignment="1">
      <alignment horizontal="right" vertical="center"/>
    </xf>
    <xf numFmtId="0" fontId="11" fillId="0" borderId="0" xfId="0" applyFont="1" applyAlignment="1">
      <alignment horizontal="right" vertical="center"/>
    </xf>
    <xf numFmtId="176" fontId="3" fillId="0" borderId="2" xfId="0" applyNumberFormat="1" applyFont="1" applyBorder="1" applyAlignment="1">
      <alignment horizontal="right" vertical="center"/>
    </xf>
    <xf numFmtId="0" fontId="11" fillId="2" borderId="0" xfId="0" applyFont="1" applyFill="1">
      <alignment vertical="center"/>
    </xf>
    <xf numFmtId="0" fontId="12" fillId="2" borderId="0" xfId="0" applyFont="1" applyFill="1">
      <alignment vertical="center"/>
    </xf>
    <xf numFmtId="0" fontId="0" fillId="0" borderId="0" xfId="0" applyAlignment="1">
      <alignment vertical="center" wrapText="1"/>
    </xf>
    <xf numFmtId="0" fontId="11" fillId="0" borderId="0" xfId="0" applyFont="1" applyAlignment="1">
      <alignment vertical="center" wrapText="1"/>
    </xf>
    <xf numFmtId="0" fontId="12" fillId="0" borderId="0" xfId="0" applyFont="1" applyAlignment="1">
      <alignment vertical="center" wrapText="1"/>
    </xf>
    <xf numFmtId="0" fontId="12" fillId="0" borderId="0" xfId="0" applyFont="1" applyAlignment="1">
      <alignment horizontal="right" vertical="center"/>
    </xf>
    <xf numFmtId="177" fontId="3" fillId="0" borderId="2" xfId="1" applyNumberFormat="1" applyFont="1" applyBorder="1">
      <alignment vertical="center"/>
    </xf>
    <xf numFmtId="0" fontId="3" fillId="0" borderId="0" xfId="0" applyFont="1" applyAlignment="1">
      <alignment vertical="center" wrapText="1"/>
    </xf>
    <xf numFmtId="0" fontId="3" fillId="0" borderId="6" xfId="0" applyFont="1" applyBorder="1">
      <alignment vertical="center"/>
    </xf>
    <xf numFmtId="0" fontId="3" fillId="0" borderId="6" xfId="0" applyFont="1" applyBorder="1" applyAlignment="1">
      <alignment vertical="center" wrapText="1"/>
    </xf>
    <xf numFmtId="177" fontId="3" fillId="0" borderId="6" xfId="1" applyNumberFormat="1" applyFont="1" applyBorder="1">
      <alignment vertical="center"/>
    </xf>
    <xf numFmtId="176" fontId="3" fillId="0" borderId="6" xfId="0" applyNumberFormat="1" applyFont="1" applyBorder="1" applyAlignment="1">
      <alignment horizontal="right" vertical="center"/>
    </xf>
    <xf numFmtId="0" fontId="3" fillId="0" borderId="7" xfId="0" applyFont="1" applyBorder="1">
      <alignment vertical="center"/>
    </xf>
    <xf numFmtId="0" fontId="3" fillId="0" borderId="7" xfId="0" applyFont="1" applyBorder="1" applyAlignment="1">
      <alignment vertical="center" wrapText="1"/>
    </xf>
    <xf numFmtId="177" fontId="3" fillId="0" borderId="7" xfId="1" applyNumberFormat="1" applyFont="1" applyBorder="1">
      <alignment vertical="center"/>
    </xf>
    <xf numFmtId="177" fontId="3" fillId="0" borderId="6" xfId="1" applyNumberFormat="1" applyFont="1" applyBorder="1" applyAlignment="1">
      <alignment horizontal="right" vertical="center"/>
    </xf>
    <xf numFmtId="177" fontId="3" fillId="0" borderId="6" xfId="0" applyNumberFormat="1" applyFont="1" applyBorder="1" applyAlignment="1">
      <alignment horizontal="right" vertical="center"/>
    </xf>
    <xf numFmtId="0" fontId="3" fillId="0" borderId="6" xfId="0" applyFont="1" applyBorder="1" applyAlignment="1">
      <alignment horizontal="center" vertical="center"/>
    </xf>
    <xf numFmtId="0" fontId="3" fillId="0" borderId="4" xfId="0" applyFont="1" applyBorder="1" applyAlignment="1">
      <alignment horizontal="center" vertical="center"/>
    </xf>
    <xf numFmtId="177" fontId="3" fillId="0" borderId="4" xfId="1" applyNumberFormat="1" applyFont="1" applyBorder="1">
      <alignment vertical="center"/>
    </xf>
    <xf numFmtId="179" fontId="3" fillId="0" borderId="2" xfId="0" applyNumberFormat="1" applyFont="1" applyBorder="1" applyAlignment="1">
      <alignment horizontal="center" vertical="center"/>
    </xf>
    <xf numFmtId="177" fontId="3" fillId="2" borderId="2" xfId="1" applyNumberFormat="1" applyFont="1" applyFill="1" applyBorder="1">
      <alignment vertical="center"/>
    </xf>
    <xf numFmtId="177" fontId="3" fillId="2" borderId="4" xfId="1" applyNumberFormat="1" applyFont="1" applyFill="1" applyBorder="1">
      <alignment vertical="center"/>
    </xf>
    <xf numFmtId="0" fontId="11" fillId="7" borderId="6" xfId="0" applyFont="1" applyFill="1" applyBorder="1" applyAlignment="1">
      <alignment horizontal="center" vertical="center"/>
    </xf>
    <xf numFmtId="177" fontId="3" fillId="2" borderId="2" xfId="0" applyNumberFormat="1" applyFont="1" applyFill="1" applyBorder="1" applyAlignment="1">
      <alignment horizontal="right" vertical="center"/>
    </xf>
    <xf numFmtId="178" fontId="3" fillId="0" borderId="2" xfId="0" applyNumberFormat="1" applyFont="1" applyBorder="1" applyAlignment="1">
      <alignment horizontal="center" vertical="center"/>
    </xf>
    <xf numFmtId="0" fontId="14" fillId="0" borderId="2" xfId="0" applyFont="1" applyBorder="1" applyAlignment="1">
      <alignment vertical="center" wrapText="1"/>
    </xf>
    <xf numFmtId="177" fontId="3" fillId="2" borderId="6" xfId="1" applyNumberFormat="1" applyFont="1" applyFill="1" applyBorder="1">
      <alignment vertical="center"/>
    </xf>
    <xf numFmtId="176" fontId="3" fillId="0" borderId="9" xfId="0" applyNumberFormat="1" applyFont="1" applyBorder="1" applyAlignment="1">
      <alignment vertical="center" wrapText="1"/>
    </xf>
    <xf numFmtId="176" fontId="3" fillId="0" borderId="11" xfId="0" applyNumberFormat="1" applyFont="1" applyBorder="1" applyAlignment="1">
      <alignment vertical="center" wrapText="1"/>
    </xf>
    <xf numFmtId="177" fontId="3" fillId="0" borderId="14" xfId="1" applyNumberFormat="1" applyFont="1" applyBorder="1" applyAlignment="1">
      <alignment vertical="center" wrapText="1"/>
    </xf>
    <xf numFmtId="0" fontId="0" fillId="0" borderId="0" xfId="0" applyAlignment="1">
      <alignment horizontal="center" vertical="center"/>
    </xf>
    <xf numFmtId="177" fontId="3" fillId="0" borderId="0" xfId="1" applyNumberFormat="1" applyFont="1" applyBorder="1" applyAlignment="1">
      <alignment vertical="center" wrapText="1"/>
    </xf>
    <xf numFmtId="0" fontId="3" fillId="2" borderId="2" xfId="0" applyFont="1" applyFill="1" applyBorder="1">
      <alignment vertical="center"/>
    </xf>
    <xf numFmtId="0" fontId="3" fillId="0" borderId="8" xfId="0" applyFont="1" applyBorder="1" applyAlignment="1">
      <alignment horizontal="center" vertical="center"/>
    </xf>
    <xf numFmtId="0" fontId="3" fillId="0" borderId="8" xfId="0" applyFont="1" applyBorder="1" applyAlignment="1">
      <alignment vertical="center" wrapText="1"/>
    </xf>
    <xf numFmtId="177" fontId="3" fillId="0" borderId="8" xfId="1" applyNumberFormat="1" applyFont="1" applyBorder="1">
      <alignment vertical="center"/>
    </xf>
    <xf numFmtId="177" fontId="3" fillId="2" borderId="8" xfId="1" applyNumberFormat="1" applyFont="1" applyFill="1" applyBorder="1">
      <alignment vertical="center"/>
    </xf>
    <xf numFmtId="177" fontId="3" fillId="2" borderId="2" xfId="0" applyNumberFormat="1" applyFont="1" applyFill="1" applyBorder="1" applyAlignment="1">
      <alignment horizontal="center" vertical="center"/>
    </xf>
    <xf numFmtId="177" fontId="3" fillId="0" borderId="8" xfId="0" applyNumberFormat="1" applyFont="1" applyBorder="1" applyAlignment="1">
      <alignment horizontal="center" vertical="center"/>
    </xf>
    <xf numFmtId="0" fontId="8" fillId="2" borderId="0" xfId="0" applyFont="1" applyFill="1">
      <alignment vertical="center"/>
    </xf>
    <xf numFmtId="0" fontId="9" fillId="2" borderId="0" xfId="0" applyFont="1" applyFill="1">
      <alignment vertical="center"/>
    </xf>
    <xf numFmtId="0" fontId="7" fillId="2" borderId="0" xfId="0" applyFont="1" applyFill="1">
      <alignment vertical="center"/>
    </xf>
    <xf numFmtId="0" fontId="0" fillId="2" borderId="18" xfId="0" applyFill="1" applyBorder="1">
      <alignment vertical="center"/>
    </xf>
    <xf numFmtId="0" fontId="0" fillId="2" borderId="19" xfId="0" applyFill="1" applyBorder="1">
      <alignment vertical="center"/>
    </xf>
    <xf numFmtId="0" fontId="7" fillId="2" borderId="19" xfId="0" applyFont="1" applyFill="1" applyBorder="1">
      <alignment vertical="center"/>
    </xf>
    <xf numFmtId="0" fontId="9" fillId="2" borderId="19" xfId="0" applyFont="1" applyFill="1" applyBorder="1">
      <alignment vertical="center"/>
    </xf>
    <xf numFmtId="0" fontId="0" fillId="2" borderId="20" xfId="0" applyFill="1" applyBorder="1">
      <alignment vertical="center"/>
    </xf>
    <xf numFmtId="0" fontId="0" fillId="2" borderId="22" xfId="0" applyFill="1" applyBorder="1">
      <alignment vertical="center"/>
    </xf>
    <xf numFmtId="0" fontId="7" fillId="2" borderId="22" xfId="0" applyFont="1" applyFill="1" applyBorder="1">
      <alignment vertical="center"/>
    </xf>
    <xf numFmtId="0" fontId="9" fillId="2" borderId="22" xfId="0" applyFont="1" applyFill="1" applyBorder="1">
      <alignment vertical="center"/>
    </xf>
    <xf numFmtId="0" fontId="0" fillId="2" borderId="24" xfId="0" applyFill="1" applyBorder="1">
      <alignment vertical="center"/>
    </xf>
    <xf numFmtId="0" fontId="0" fillId="2" borderId="25" xfId="0" applyFill="1" applyBorder="1">
      <alignment vertical="center"/>
    </xf>
    <xf numFmtId="0" fontId="7" fillId="2" borderId="25" xfId="0" applyFont="1" applyFill="1" applyBorder="1">
      <alignment vertical="center"/>
    </xf>
    <xf numFmtId="0" fontId="9" fillId="2" borderId="25" xfId="0" applyFont="1" applyFill="1" applyBorder="1">
      <alignment vertical="center"/>
    </xf>
    <xf numFmtId="0" fontId="0" fillId="2" borderId="17" xfId="0" applyFill="1" applyBorder="1">
      <alignment vertical="center"/>
    </xf>
    <xf numFmtId="0" fontId="0" fillId="2" borderId="27" xfId="0" applyFill="1" applyBorder="1">
      <alignment vertical="center"/>
    </xf>
    <xf numFmtId="0" fontId="0" fillId="2" borderId="28" xfId="0" applyFill="1" applyBorder="1">
      <alignment vertical="center"/>
    </xf>
    <xf numFmtId="0" fontId="0" fillId="2" borderId="29" xfId="0" applyFill="1" applyBorder="1">
      <alignment vertical="center"/>
    </xf>
    <xf numFmtId="0" fontId="9" fillId="2" borderId="17" xfId="0" applyFont="1" applyFill="1" applyBorder="1">
      <alignment vertical="center"/>
    </xf>
    <xf numFmtId="0" fontId="9" fillId="2" borderId="27" xfId="0" applyFont="1" applyFill="1" applyBorder="1">
      <alignment vertical="center"/>
    </xf>
    <xf numFmtId="0" fontId="9" fillId="2" borderId="28" xfId="0" applyFont="1" applyFill="1" applyBorder="1">
      <alignment vertical="center"/>
    </xf>
    <xf numFmtId="0" fontId="9" fillId="2" borderId="29" xfId="0" applyFont="1" applyFill="1" applyBorder="1">
      <alignment vertical="center"/>
    </xf>
    <xf numFmtId="0" fontId="8" fillId="2" borderId="29" xfId="0" applyFont="1" applyFill="1" applyBorder="1">
      <alignment vertical="center"/>
    </xf>
    <xf numFmtId="0" fontId="8" fillId="2" borderId="28" xfId="0" applyFont="1" applyFill="1" applyBorder="1">
      <alignment vertical="center"/>
    </xf>
    <xf numFmtId="0" fontId="8" fillId="2" borderId="27" xfId="0" applyFont="1" applyFill="1" applyBorder="1">
      <alignment vertical="center"/>
    </xf>
    <xf numFmtId="0" fontId="0" fillId="0" borderId="28" xfId="0" applyBorder="1">
      <alignment vertical="center"/>
    </xf>
    <xf numFmtId="0" fontId="0" fillId="0" borderId="23" xfId="0" applyBorder="1">
      <alignment vertical="center"/>
    </xf>
    <xf numFmtId="0" fontId="0" fillId="0" borderId="26" xfId="0" applyBorder="1">
      <alignment vertical="center"/>
    </xf>
    <xf numFmtId="0" fontId="8" fillId="2" borderId="17" xfId="0" applyFont="1" applyFill="1" applyBorder="1">
      <alignment vertical="center"/>
    </xf>
    <xf numFmtId="0" fontId="0" fillId="0" borderId="20" xfId="0" applyBorder="1">
      <alignment vertical="center"/>
    </xf>
    <xf numFmtId="0" fontId="0" fillId="0" borderId="18" xfId="0" applyBorder="1">
      <alignment vertical="center"/>
    </xf>
    <xf numFmtId="0" fontId="0" fillId="0" borderId="21" xfId="0" applyBorder="1">
      <alignment vertical="center"/>
    </xf>
    <xf numFmtId="0" fontId="0" fillId="0" borderId="24" xfId="0" applyBorder="1">
      <alignment vertical="center"/>
    </xf>
    <xf numFmtId="0" fontId="0" fillId="0" borderId="25" xfId="0" applyBorder="1">
      <alignment vertical="center"/>
    </xf>
    <xf numFmtId="0" fontId="0" fillId="0" borderId="19" xfId="0" applyBorder="1">
      <alignment vertical="center"/>
    </xf>
    <xf numFmtId="0" fontId="0" fillId="0" borderId="22" xfId="0" applyBorder="1">
      <alignment vertical="center"/>
    </xf>
    <xf numFmtId="0" fontId="0" fillId="0" borderId="30" xfId="0" applyBorder="1">
      <alignment vertical="center"/>
    </xf>
    <xf numFmtId="0" fontId="0" fillId="0" borderId="17" xfId="0" applyBorder="1">
      <alignment vertical="center"/>
    </xf>
    <xf numFmtId="0" fontId="0" fillId="0" borderId="27" xfId="0" applyBorder="1">
      <alignment vertical="center"/>
    </xf>
    <xf numFmtId="0" fontId="0" fillId="0" borderId="29" xfId="0" applyBorder="1">
      <alignment vertical="center"/>
    </xf>
    <xf numFmtId="0" fontId="8" fillId="2" borderId="20" xfId="0" applyFont="1" applyFill="1" applyBorder="1">
      <alignment vertical="center"/>
    </xf>
    <xf numFmtId="0" fontId="0" fillId="2" borderId="30" xfId="0" applyFill="1" applyBorder="1">
      <alignment vertical="center"/>
    </xf>
    <xf numFmtId="0" fontId="10" fillId="2" borderId="17" xfId="0" applyFont="1" applyFill="1" applyBorder="1">
      <alignment vertical="center"/>
    </xf>
    <xf numFmtId="0" fontId="7" fillId="2" borderId="17" xfId="0" applyFont="1" applyFill="1" applyBorder="1">
      <alignment vertical="center"/>
    </xf>
    <xf numFmtId="178" fontId="3" fillId="0" borderId="6" xfId="0" applyNumberFormat="1" applyFont="1" applyBorder="1" applyAlignment="1">
      <alignment horizontal="center" vertical="center"/>
    </xf>
    <xf numFmtId="178" fontId="3" fillId="0" borderId="8" xfId="0" applyNumberFormat="1" applyFont="1" applyBorder="1" applyAlignment="1">
      <alignment horizontal="center" vertical="center"/>
    </xf>
    <xf numFmtId="178" fontId="3" fillId="2" borderId="6" xfId="0" applyNumberFormat="1" applyFont="1" applyFill="1" applyBorder="1" applyAlignment="1">
      <alignment horizontal="center" vertical="center"/>
    </xf>
    <xf numFmtId="178" fontId="3" fillId="0" borderId="7" xfId="0" applyNumberFormat="1" applyFont="1" applyBorder="1" applyAlignment="1">
      <alignment horizontal="center" vertical="center"/>
    </xf>
    <xf numFmtId="177" fontId="3" fillId="0" borderId="7" xfId="0" applyNumberFormat="1" applyFont="1" applyBorder="1" applyAlignment="1">
      <alignment horizontal="right" vertical="center"/>
    </xf>
    <xf numFmtId="0" fontId="3" fillId="0" borderId="8" xfId="0" applyFont="1" applyBorder="1">
      <alignment vertical="center"/>
    </xf>
    <xf numFmtId="177" fontId="3" fillId="0" borderId="8" xfId="0" applyNumberFormat="1" applyFont="1" applyBorder="1" applyAlignment="1">
      <alignment horizontal="right" vertical="center"/>
    </xf>
    <xf numFmtId="0" fontId="12" fillId="0" borderId="2" xfId="0" applyFont="1" applyBorder="1">
      <alignment vertical="center"/>
    </xf>
    <xf numFmtId="0" fontId="3" fillId="0" borderId="4" xfId="0" applyFont="1" applyBorder="1">
      <alignment vertical="center"/>
    </xf>
    <xf numFmtId="0" fontId="11" fillId="3" borderId="5" xfId="0" applyFont="1" applyFill="1" applyBorder="1" applyAlignment="1">
      <alignment horizontal="center" vertical="center"/>
    </xf>
    <xf numFmtId="0" fontId="11" fillId="3" borderId="2" xfId="0" applyFont="1" applyFill="1" applyBorder="1" applyAlignment="1">
      <alignment horizontal="center" vertical="center"/>
    </xf>
    <xf numFmtId="0" fontId="11" fillId="3" borderId="2" xfId="0" applyFont="1" applyFill="1" applyBorder="1" applyAlignment="1">
      <alignment horizontal="center" vertical="center" wrapText="1"/>
    </xf>
    <xf numFmtId="177" fontId="11" fillId="3" borderId="2" xfId="1" applyNumberFormat="1" applyFont="1" applyFill="1" applyBorder="1" applyAlignment="1">
      <alignment horizontal="center" vertical="center"/>
    </xf>
    <xf numFmtId="0" fontId="11" fillId="4" borderId="3" xfId="0" applyFont="1" applyFill="1" applyBorder="1" applyAlignment="1">
      <alignment horizontal="center" vertical="center"/>
    </xf>
    <xf numFmtId="0" fontId="11" fillId="4" borderId="4" xfId="0" applyFont="1" applyFill="1" applyBorder="1" applyAlignment="1">
      <alignment horizontal="center" vertical="center"/>
    </xf>
    <xf numFmtId="0" fontId="11" fillId="4" borderId="4" xfId="0" applyFont="1" applyFill="1" applyBorder="1" applyAlignment="1">
      <alignment horizontal="center" vertical="center" wrapText="1"/>
    </xf>
    <xf numFmtId="177" fontId="11" fillId="4" borderId="4" xfId="1" applyNumberFormat="1" applyFont="1" applyFill="1" applyBorder="1" applyAlignment="1">
      <alignment horizontal="center" vertical="center"/>
    </xf>
    <xf numFmtId="0" fontId="5" fillId="3" borderId="8" xfId="0" applyFont="1" applyFill="1" applyBorder="1" applyAlignment="1">
      <alignment horizontal="center" vertical="center"/>
    </xf>
    <xf numFmtId="0" fontId="13" fillId="3" borderId="8" xfId="0" applyFont="1" applyFill="1" applyBorder="1" applyAlignment="1">
      <alignment vertical="center" wrapText="1"/>
    </xf>
    <xf numFmtId="177" fontId="5" fillId="3" borderId="8" xfId="1" applyNumberFormat="1" applyFont="1" applyFill="1" applyBorder="1">
      <alignment vertical="center"/>
    </xf>
    <xf numFmtId="177" fontId="5" fillId="3" borderId="5" xfId="0" applyNumberFormat="1" applyFont="1" applyFill="1" applyBorder="1" applyAlignment="1">
      <alignment horizontal="right" vertical="center"/>
    </xf>
    <xf numFmtId="177" fontId="5" fillId="3" borderId="8" xfId="0" applyNumberFormat="1" applyFont="1" applyFill="1" applyBorder="1" applyAlignment="1">
      <alignment horizontal="center" vertical="center"/>
    </xf>
    <xf numFmtId="0" fontId="5" fillId="3" borderId="6" xfId="0" applyFont="1" applyFill="1" applyBorder="1" applyAlignment="1">
      <alignment horizontal="center" vertical="center"/>
    </xf>
    <xf numFmtId="177" fontId="5" fillId="3" borderId="6" xfId="1" applyNumberFormat="1" applyFont="1" applyFill="1" applyBorder="1">
      <alignment vertical="center"/>
    </xf>
    <xf numFmtId="0" fontId="3" fillId="8" borderId="2" xfId="0" applyFont="1" applyFill="1" applyBorder="1" applyAlignment="1">
      <alignment horizontal="center" vertical="center"/>
    </xf>
    <xf numFmtId="0" fontId="3" fillId="8" borderId="2" xfId="0" applyFont="1" applyFill="1" applyBorder="1" applyAlignment="1">
      <alignment vertical="center" wrapText="1"/>
    </xf>
    <xf numFmtId="177" fontId="3" fillId="8" borderId="2" xfId="1" applyNumberFormat="1" applyFont="1" applyFill="1" applyBorder="1">
      <alignment vertical="center"/>
    </xf>
    <xf numFmtId="177" fontId="3" fillId="8" borderId="2" xfId="0" applyNumberFormat="1" applyFont="1" applyFill="1" applyBorder="1" applyAlignment="1">
      <alignment horizontal="right" vertical="center"/>
    </xf>
    <xf numFmtId="177" fontId="3" fillId="8" borderId="2" xfId="0" applyNumberFormat="1" applyFont="1" applyFill="1" applyBorder="1" applyAlignment="1">
      <alignment horizontal="center" vertical="center"/>
    </xf>
    <xf numFmtId="0" fontId="3" fillId="8" borderId="6" xfId="0" applyFont="1" applyFill="1" applyBorder="1">
      <alignment vertical="center"/>
    </xf>
    <xf numFmtId="0" fontId="3" fillId="8" borderId="6" xfId="0" applyFont="1" applyFill="1" applyBorder="1" applyAlignment="1">
      <alignment vertical="center" wrapText="1"/>
    </xf>
    <xf numFmtId="177" fontId="3" fillId="8" borderId="6" xfId="1" applyNumberFormat="1" applyFont="1" applyFill="1" applyBorder="1">
      <alignment vertical="center"/>
    </xf>
    <xf numFmtId="177" fontId="3" fillId="8" borderId="6" xfId="0" applyNumberFormat="1" applyFont="1" applyFill="1" applyBorder="1" applyAlignment="1">
      <alignment horizontal="right" vertical="center"/>
    </xf>
    <xf numFmtId="0" fontId="3" fillId="8" borderId="6" xfId="0" applyFont="1" applyFill="1" applyBorder="1" applyAlignment="1">
      <alignment horizontal="center" vertical="center"/>
    </xf>
    <xf numFmtId="0" fontId="3" fillId="0" borderId="7" xfId="0" applyFont="1" applyBorder="1" applyAlignment="1">
      <alignment horizontal="center" vertical="center"/>
    </xf>
    <xf numFmtId="0" fontId="6" fillId="8" borderId="6" xfId="0" applyFont="1" applyFill="1" applyBorder="1" applyAlignment="1">
      <alignment vertical="center" wrapText="1"/>
    </xf>
    <xf numFmtId="177" fontId="5" fillId="3" borderId="6" xfId="0" applyNumberFormat="1" applyFont="1" applyFill="1" applyBorder="1" applyAlignment="1">
      <alignment horizontal="center" vertical="center"/>
    </xf>
    <xf numFmtId="0" fontId="5" fillId="4" borderId="6" xfId="0" applyFont="1" applyFill="1" applyBorder="1" applyAlignment="1">
      <alignment horizontal="center" vertical="center"/>
    </xf>
    <xf numFmtId="0" fontId="5" fillId="4" borderId="6" xfId="0" applyFont="1" applyFill="1" applyBorder="1">
      <alignment vertical="center"/>
    </xf>
    <xf numFmtId="0" fontId="5" fillId="4" borderId="6" xfId="0" applyFont="1" applyFill="1" applyBorder="1" applyAlignment="1">
      <alignment vertical="center" wrapText="1"/>
    </xf>
    <xf numFmtId="177" fontId="5" fillId="4" borderId="6" xfId="1" applyNumberFormat="1" applyFont="1" applyFill="1" applyBorder="1">
      <alignment vertical="center"/>
    </xf>
    <xf numFmtId="177" fontId="5" fillId="4" borderId="6" xfId="0" applyNumberFormat="1" applyFont="1" applyFill="1" applyBorder="1" applyAlignment="1">
      <alignment horizontal="right" vertical="center"/>
    </xf>
    <xf numFmtId="0" fontId="5" fillId="3" borderId="6" xfId="0" applyFont="1" applyFill="1" applyBorder="1" applyAlignment="1">
      <alignment vertical="center" wrapText="1"/>
    </xf>
    <xf numFmtId="179" fontId="3" fillId="2" borderId="2" xfId="0" applyNumberFormat="1" applyFont="1" applyFill="1" applyBorder="1" applyAlignment="1">
      <alignment horizontal="center" vertical="center"/>
    </xf>
    <xf numFmtId="180" fontId="3" fillId="0" borderId="6" xfId="0" applyNumberFormat="1" applyFont="1" applyBorder="1" applyAlignment="1">
      <alignment horizontal="center" vertical="center"/>
    </xf>
    <xf numFmtId="180" fontId="3" fillId="8" borderId="6" xfId="0" applyNumberFormat="1" applyFont="1" applyFill="1" applyBorder="1" applyAlignment="1">
      <alignment horizontal="center" vertical="center"/>
    </xf>
    <xf numFmtId="180" fontId="3" fillId="0" borderId="7" xfId="0" applyNumberFormat="1" applyFont="1" applyBorder="1" applyAlignment="1">
      <alignment horizontal="center" vertical="center"/>
    </xf>
    <xf numFmtId="180" fontId="3" fillId="0" borderId="2" xfId="0" applyNumberFormat="1" applyFont="1" applyBorder="1" applyAlignment="1">
      <alignment horizontal="center" vertical="center"/>
    </xf>
    <xf numFmtId="180" fontId="3" fillId="0" borderId="8" xfId="0" applyNumberFormat="1" applyFont="1" applyBorder="1" applyAlignment="1">
      <alignment horizontal="center" vertical="center"/>
    </xf>
    <xf numFmtId="180" fontId="3" fillId="2" borderId="2" xfId="0" applyNumberFormat="1" applyFont="1" applyFill="1" applyBorder="1" applyAlignment="1">
      <alignment horizontal="center" vertical="center"/>
    </xf>
    <xf numFmtId="180" fontId="3" fillId="8" borderId="2" xfId="0" applyNumberFormat="1" applyFont="1" applyFill="1" applyBorder="1" applyAlignment="1">
      <alignment horizontal="center" vertical="center"/>
    </xf>
    <xf numFmtId="180" fontId="3" fillId="2" borderId="4" xfId="0" applyNumberFormat="1" applyFont="1" applyFill="1" applyBorder="1" applyAlignment="1">
      <alignment horizontal="center" vertical="center"/>
    </xf>
    <xf numFmtId="180" fontId="3" fillId="0" borderId="4" xfId="0" applyNumberFormat="1" applyFont="1" applyBorder="1" applyAlignment="1">
      <alignment horizontal="center" vertical="center"/>
    </xf>
    <xf numFmtId="180" fontId="3" fillId="2" borderId="6" xfId="0" applyNumberFormat="1" applyFont="1" applyFill="1" applyBorder="1" applyAlignment="1">
      <alignment horizontal="center" vertical="center"/>
    </xf>
    <xf numFmtId="0" fontId="3" fillId="0" borderId="32" xfId="0" applyFont="1" applyBorder="1" applyAlignment="1">
      <alignment horizontal="center" vertical="center"/>
    </xf>
    <xf numFmtId="0" fontId="3" fillId="0" borderId="32" xfId="0" applyFont="1" applyBorder="1" applyAlignment="1">
      <alignment vertical="center" wrapText="1"/>
    </xf>
    <xf numFmtId="177" fontId="3" fillId="0" borderId="32" xfId="1" applyNumberFormat="1" applyFont="1" applyBorder="1">
      <alignment vertical="center"/>
    </xf>
    <xf numFmtId="0" fontId="6" fillId="0" borderId="6" xfId="0" applyFont="1" applyBorder="1" applyAlignment="1">
      <alignment horizontal="center" vertical="center"/>
    </xf>
    <xf numFmtId="0" fontId="3" fillId="8" borderId="2" xfId="0" applyFont="1" applyFill="1" applyBorder="1" applyAlignment="1">
      <alignment horizontal="center" vertical="center" wrapText="1"/>
    </xf>
    <xf numFmtId="0" fontId="3" fillId="0" borderId="3" xfId="0" applyFont="1" applyBorder="1" applyAlignment="1">
      <alignment vertical="center" wrapText="1"/>
    </xf>
    <xf numFmtId="0" fontId="3" fillId="2" borderId="6" xfId="0" applyFont="1" applyFill="1" applyBorder="1" applyAlignment="1">
      <alignment horizontal="center" vertical="center"/>
    </xf>
    <xf numFmtId="0" fontId="3" fillId="2" borderId="6" xfId="0" applyFont="1" applyFill="1" applyBorder="1">
      <alignment vertical="center"/>
    </xf>
    <xf numFmtId="0" fontId="3" fillId="2" borderId="6" xfId="0" applyFont="1" applyFill="1" applyBorder="1" applyAlignment="1">
      <alignment vertical="center" wrapText="1"/>
    </xf>
    <xf numFmtId="177" fontId="3" fillId="2" borderId="6" xfId="0" applyNumberFormat="1" applyFont="1" applyFill="1" applyBorder="1" applyAlignment="1">
      <alignment horizontal="right" vertical="center"/>
    </xf>
    <xf numFmtId="179" fontId="3" fillId="2" borderId="0" xfId="0" applyNumberFormat="1" applyFont="1" applyFill="1" applyAlignment="1">
      <alignment horizontal="center" vertical="center"/>
    </xf>
    <xf numFmtId="0" fontId="5" fillId="3" borderId="31" xfId="0" applyFont="1" applyFill="1" applyBorder="1" applyAlignment="1">
      <alignment horizontal="center" vertical="center"/>
    </xf>
    <xf numFmtId="0" fontId="3" fillId="0" borderId="5" xfId="0" applyFont="1" applyBorder="1" applyAlignment="1">
      <alignment horizontal="center" vertical="center"/>
    </xf>
    <xf numFmtId="0" fontId="3" fillId="0" borderId="2" xfId="0" applyFont="1" applyBorder="1" applyAlignment="1">
      <alignment horizontal="left" vertical="center" wrapText="1"/>
    </xf>
    <xf numFmtId="0" fontId="6" fillId="0" borderId="2" xfId="0" applyFont="1" applyBorder="1" applyAlignment="1">
      <alignment horizontal="center" vertical="center"/>
    </xf>
    <xf numFmtId="177" fontId="5" fillId="3" borderId="2" xfId="1" applyNumberFormat="1" applyFont="1" applyFill="1" applyBorder="1">
      <alignment vertical="center"/>
    </xf>
    <xf numFmtId="0" fontId="11" fillId="4" borderId="2" xfId="0" applyFont="1" applyFill="1" applyBorder="1" applyAlignment="1">
      <alignment horizontal="center" vertical="center"/>
    </xf>
    <xf numFmtId="0" fontId="12" fillId="10" borderId="2" xfId="0" applyFont="1" applyFill="1" applyBorder="1" applyAlignment="1">
      <alignment horizontal="center" vertical="center"/>
    </xf>
    <xf numFmtId="0" fontId="8" fillId="0" borderId="0" xfId="0" applyFont="1">
      <alignment vertical="center"/>
    </xf>
    <xf numFmtId="0" fontId="5" fillId="3" borderId="2" xfId="0" applyFont="1" applyFill="1" applyBorder="1" applyAlignment="1">
      <alignment vertical="center" wrapText="1"/>
    </xf>
    <xf numFmtId="176" fontId="3" fillId="0" borderId="8" xfId="0" applyNumberFormat="1" applyFont="1" applyBorder="1" applyAlignment="1">
      <alignment horizontal="right" vertical="center"/>
    </xf>
    <xf numFmtId="0" fontId="11" fillId="4" borderId="2" xfId="0" applyFont="1" applyFill="1" applyBorder="1" applyAlignment="1">
      <alignment horizontal="center" vertical="center" wrapText="1"/>
    </xf>
    <xf numFmtId="177" fontId="11" fillId="4" borderId="2" xfId="1" applyNumberFormat="1" applyFont="1" applyFill="1" applyBorder="1" applyAlignment="1">
      <alignment horizontal="center" vertical="center"/>
    </xf>
    <xf numFmtId="0" fontId="3" fillId="0" borderId="8"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2" borderId="6" xfId="0" applyFont="1" applyFill="1" applyBorder="1" applyAlignment="1">
      <alignment horizontal="left" vertical="center" wrapText="1"/>
    </xf>
    <xf numFmtId="0" fontId="3" fillId="2" borderId="4" xfId="0" applyFont="1" applyFill="1" applyBorder="1" applyAlignment="1">
      <alignment horizontal="center" vertical="center"/>
    </xf>
    <xf numFmtId="0" fontId="3" fillId="2" borderId="4" xfId="0" applyFont="1" applyFill="1" applyBorder="1" applyAlignment="1">
      <alignment horizontal="left" vertical="center" wrapText="1"/>
    </xf>
    <xf numFmtId="177" fontId="3" fillId="2" borderId="4" xfId="1" applyNumberFormat="1" applyFont="1" applyFill="1" applyBorder="1" applyAlignment="1">
      <alignment horizontal="center" vertical="center"/>
    </xf>
    <xf numFmtId="177" fontId="3" fillId="2" borderId="4" xfId="0" applyNumberFormat="1" applyFont="1" applyFill="1" applyBorder="1" applyAlignment="1">
      <alignment horizontal="center" vertical="center"/>
    </xf>
    <xf numFmtId="0" fontId="3" fillId="2" borderId="2" xfId="0" applyFont="1" applyFill="1" applyBorder="1" applyAlignment="1">
      <alignment horizontal="left" vertical="center" wrapText="1"/>
    </xf>
    <xf numFmtId="177" fontId="3" fillId="2" borderId="2" xfId="1" applyNumberFormat="1" applyFont="1" applyFill="1" applyBorder="1" applyAlignment="1">
      <alignment horizontal="center" vertical="center"/>
    </xf>
    <xf numFmtId="180" fontId="3" fillId="4" borderId="2" xfId="0" applyNumberFormat="1" applyFont="1" applyFill="1" applyBorder="1" applyAlignment="1">
      <alignment horizontal="center" vertical="center"/>
    </xf>
    <xf numFmtId="0" fontId="3" fillId="4" borderId="2" xfId="0" applyFont="1" applyFill="1" applyBorder="1" applyAlignment="1">
      <alignment horizontal="center" vertical="center"/>
    </xf>
    <xf numFmtId="177" fontId="3" fillId="4" borderId="2" xfId="1" applyNumberFormat="1" applyFont="1" applyFill="1" applyBorder="1">
      <alignment vertical="center"/>
    </xf>
    <xf numFmtId="177" fontId="3" fillId="4" borderId="2" xfId="0" applyNumberFormat="1" applyFont="1" applyFill="1" applyBorder="1" applyAlignment="1">
      <alignment horizontal="right" vertical="center"/>
    </xf>
    <xf numFmtId="177" fontId="3" fillId="4" borderId="2" xfId="0" applyNumberFormat="1" applyFont="1" applyFill="1" applyBorder="1" applyAlignment="1">
      <alignment horizontal="center" vertical="center"/>
    </xf>
    <xf numFmtId="0" fontId="3" fillId="4" borderId="2" xfId="0" applyFont="1" applyFill="1" applyBorder="1" applyAlignment="1">
      <alignment horizontal="left" vertical="center"/>
    </xf>
    <xf numFmtId="0" fontId="3" fillId="4" borderId="0" xfId="0" applyFont="1" applyFill="1">
      <alignment vertical="center"/>
    </xf>
    <xf numFmtId="0" fontId="3" fillId="0" borderId="2" xfId="0" applyFont="1" applyBorder="1" applyAlignment="1">
      <alignment horizontal="left" vertical="center"/>
    </xf>
    <xf numFmtId="181" fontId="3" fillId="0" borderId="0" xfId="1" applyNumberFormat="1" applyFont="1">
      <alignment vertical="center"/>
    </xf>
    <xf numFmtId="181" fontId="3" fillId="0" borderId="0" xfId="1" applyNumberFormat="1" applyFont="1" applyAlignment="1">
      <alignment horizontal="center" vertical="center"/>
    </xf>
    <xf numFmtId="181" fontId="11" fillId="0" borderId="0" xfId="1" applyNumberFormat="1" applyFont="1" applyAlignment="1">
      <alignment horizontal="center" vertical="center"/>
    </xf>
    <xf numFmtId="181" fontId="11" fillId="3" borderId="2" xfId="1" applyNumberFormat="1" applyFont="1" applyFill="1" applyBorder="1" applyAlignment="1">
      <alignment horizontal="center" vertical="center"/>
    </xf>
    <xf numFmtId="181" fontId="3" fillId="0" borderId="2" xfId="1" applyNumberFormat="1" applyFont="1" applyBorder="1" applyAlignment="1">
      <alignment horizontal="center" vertical="center"/>
    </xf>
    <xf numFmtId="181" fontId="3" fillId="2" borderId="2" xfId="1" applyNumberFormat="1" applyFont="1" applyFill="1" applyBorder="1" applyAlignment="1">
      <alignment horizontal="center" vertical="center"/>
    </xf>
    <xf numFmtId="181" fontId="3" fillId="0" borderId="2" xfId="1" applyNumberFormat="1" applyFont="1" applyBorder="1" applyAlignment="1">
      <alignment horizontal="left" vertical="center" wrapText="1"/>
    </xf>
    <xf numFmtId="181" fontId="3" fillId="0" borderId="4" xfId="1" applyNumberFormat="1" applyFont="1" applyBorder="1" applyAlignment="1">
      <alignment horizontal="center" vertical="center"/>
    </xf>
    <xf numFmtId="181" fontId="3" fillId="0" borderId="4" xfId="1" applyNumberFormat="1" applyFont="1" applyBorder="1" applyAlignment="1">
      <alignment horizontal="left" vertical="center" wrapText="1"/>
    </xf>
    <xf numFmtId="181" fontId="5" fillId="3" borderId="2" xfId="1" applyNumberFormat="1" applyFont="1" applyFill="1" applyBorder="1" applyAlignment="1">
      <alignment horizontal="center" vertical="center"/>
    </xf>
    <xf numFmtId="181" fontId="11" fillId="4" borderId="2" xfId="1" applyNumberFormat="1" applyFont="1" applyFill="1" applyBorder="1" applyAlignment="1">
      <alignment horizontal="center" vertical="center"/>
    </xf>
    <xf numFmtId="181" fontId="3" fillId="2" borderId="4" xfId="1" applyNumberFormat="1" applyFont="1" applyFill="1" applyBorder="1" applyAlignment="1">
      <alignment horizontal="center" vertical="center"/>
    </xf>
    <xf numFmtId="181" fontId="3" fillId="0" borderId="8" xfId="1" applyNumberFormat="1" applyFont="1" applyBorder="1">
      <alignment vertical="center"/>
    </xf>
    <xf numFmtId="181" fontId="3" fillId="0" borderId="6" xfId="1" applyNumberFormat="1" applyFont="1" applyBorder="1">
      <alignment vertical="center"/>
    </xf>
    <xf numFmtId="181" fontId="3" fillId="2" borderId="6" xfId="1" applyNumberFormat="1" applyFont="1" applyFill="1" applyBorder="1">
      <alignment vertical="center"/>
    </xf>
    <xf numFmtId="181" fontId="3" fillId="0" borderId="7" xfId="1" applyNumberFormat="1" applyFont="1" applyBorder="1">
      <alignment vertical="center"/>
    </xf>
    <xf numFmtId="181" fontId="3" fillId="0" borderId="2" xfId="1" applyNumberFormat="1" applyFont="1" applyBorder="1">
      <alignment vertical="center"/>
    </xf>
    <xf numFmtId="181" fontId="5" fillId="4" borderId="6" xfId="1" applyNumberFormat="1" applyFont="1" applyFill="1" applyBorder="1">
      <alignment vertical="center"/>
    </xf>
    <xf numFmtId="181" fontId="0" fillId="0" borderId="0" xfId="1" applyNumberFormat="1" applyFont="1">
      <alignment vertical="center"/>
    </xf>
    <xf numFmtId="0" fontId="16" fillId="0" borderId="0" xfId="0" applyFont="1">
      <alignment vertical="center"/>
    </xf>
    <xf numFmtId="0" fontId="16" fillId="0" borderId="2" xfId="0" applyFont="1" applyBorder="1" applyAlignment="1">
      <alignment horizontal="center" vertical="center"/>
    </xf>
    <xf numFmtId="0" fontId="16" fillId="0" borderId="2" xfId="0" applyFont="1" applyBorder="1">
      <alignment vertical="center"/>
    </xf>
    <xf numFmtId="0" fontId="16" fillId="0" borderId="34" xfId="0" applyFont="1" applyBorder="1">
      <alignment vertical="center"/>
    </xf>
    <xf numFmtId="182" fontId="16" fillId="0" borderId="35" xfId="0" applyNumberFormat="1" applyFont="1" applyBorder="1">
      <alignment vertical="center"/>
    </xf>
    <xf numFmtId="0" fontId="12" fillId="0" borderId="35" xfId="0" applyFont="1" applyBorder="1">
      <alignment vertical="center"/>
    </xf>
    <xf numFmtId="184" fontId="16" fillId="0" borderId="36" xfId="0" applyNumberFormat="1" applyFont="1" applyBorder="1">
      <alignment vertical="center"/>
    </xf>
    <xf numFmtId="0" fontId="16" fillId="0" borderId="37" xfId="0" applyFont="1" applyBorder="1">
      <alignment vertical="center"/>
    </xf>
    <xf numFmtId="183" fontId="16" fillId="0" borderId="38" xfId="0" applyNumberFormat="1" applyFont="1" applyBorder="1">
      <alignment vertical="center"/>
    </xf>
    <xf numFmtId="0" fontId="16" fillId="0" borderId="39" xfId="0" applyFont="1" applyBorder="1">
      <alignment vertical="center"/>
    </xf>
    <xf numFmtId="185" fontId="16" fillId="0" borderId="40" xfId="0" applyNumberFormat="1" applyFont="1" applyBorder="1">
      <alignment vertical="center"/>
    </xf>
    <xf numFmtId="183" fontId="16" fillId="0" borderId="40" xfId="0" applyNumberFormat="1" applyFont="1" applyBorder="1">
      <alignment vertical="center"/>
    </xf>
    <xf numFmtId="186" fontId="16" fillId="0" borderId="41" xfId="0" applyNumberFormat="1" applyFont="1" applyBorder="1" applyAlignment="1">
      <alignment horizontal="left" vertical="center"/>
    </xf>
    <xf numFmtId="0" fontId="16" fillId="0" borderId="42" xfId="0" applyFont="1" applyBorder="1">
      <alignment vertical="center"/>
    </xf>
    <xf numFmtId="182" fontId="16" fillId="0" borderId="43" xfId="0" applyNumberFormat="1" applyFont="1" applyBorder="1">
      <alignment vertical="center"/>
    </xf>
    <xf numFmtId="183" fontId="16" fillId="0" borderId="43" xfId="0" applyNumberFormat="1" applyFont="1" applyBorder="1" applyAlignment="1">
      <alignment horizontal="left" vertical="center"/>
    </xf>
    <xf numFmtId="0" fontId="16" fillId="0" borderId="44" xfId="0" applyFont="1" applyBorder="1">
      <alignment vertical="center"/>
    </xf>
    <xf numFmtId="183" fontId="17" fillId="0" borderId="35" xfId="0" applyNumberFormat="1" applyFont="1" applyBorder="1" applyAlignment="1">
      <alignment horizontal="right" vertical="center"/>
    </xf>
    <xf numFmtId="183" fontId="16" fillId="0" borderId="36" xfId="0" applyNumberFormat="1" applyFont="1" applyBorder="1">
      <alignment vertical="center"/>
    </xf>
    <xf numFmtId="0" fontId="16" fillId="0" borderId="38" xfId="0" applyFont="1" applyBorder="1">
      <alignment vertical="center"/>
    </xf>
    <xf numFmtId="182" fontId="16" fillId="0" borderId="41" xfId="0" applyNumberFormat="1" applyFont="1" applyBorder="1">
      <alignment vertical="center"/>
    </xf>
    <xf numFmtId="183" fontId="18" fillId="0" borderId="43" xfId="0" applyNumberFormat="1" applyFont="1" applyBorder="1" applyAlignment="1">
      <alignment horizontal="right" vertical="center"/>
    </xf>
    <xf numFmtId="183" fontId="16" fillId="0" borderId="44" xfId="0" applyNumberFormat="1" applyFont="1" applyBorder="1">
      <alignment vertical="center"/>
    </xf>
    <xf numFmtId="0" fontId="3" fillId="11" borderId="34" xfId="0" applyFont="1" applyFill="1" applyBorder="1" applyAlignment="1">
      <alignment horizontal="center" vertical="center"/>
    </xf>
    <xf numFmtId="0" fontId="3" fillId="11" borderId="35" xfId="0" applyFont="1" applyFill="1" applyBorder="1" applyAlignment="1">
      <alignment horizontal="center" vertical="center"/>
    </xf>
    <xf numFmtId="0" fontId="3" fillId="11" borderId="36" xfId="0" applyFont="1" applyFill="1" applyBorder="1" applyAlignment="1">
      <alignment horizontal="center" vertical="center"/>
    </xf>
    <xf numFmtId="14" fontId="3" fillId="0" borderId="2" xfId="0" applyNumberFormat="1" applyFont="1" applyBorder="1" applyAlignment="1">
      <alignment horizontal="center" vertical="center" wrapText="1"/>
    </xf>
    <xf numFmtId="0" fontId="19" fillId="0" borderId="2" xfId="0" applyFont="1" applyBorder="1" applyAlignment="1">
      <alignment horizontal="center" vertical="center" wrapText="1"/>
    </xf>
    <xf numFmtId="0" fontId="3" fillId="0" borderId="2" xfId="0" applyFont="1" applyBorder="1" applyAlignment="1">
      <alignment horizontal="center" vertical="center" wrapText="1"/>
    </xf>
    <xf numFmtId="176" fontId="3" fillId="0" borderId="2" xfId="0" applyNumberFormat="1" applyFont="1" applyBorder="1" applyAlignment="1">
      <alignment vertical="center" wrapText="1"/>
    </xf>
    <xf numFmtId="176" fontId="3" fillId="0" borderId="2" xfId="0" applyNumberFormat="1" applyFont="1" applyBorder="1">
      <alignment vertical="center"/>
    </xf>
    <xf numFmtId="176" fontId="3" fillId="0" borderId="4" xfId="0" applyNumberFormat="1" applyFont="1" applyBorder="1" applyAlignment="1">
      <alignment vertical="center" wrapText="1"/>
    </xf>
    <xf numFmtId="176" fontId="3" fillId="0" borderId="5" xfId="0" applyNumberFormat="1" applyFont="1" applyBorder="1" applyAlignment="1">
      <alignment vertical="center" wrapText="1"/>
    </xf>
    <xf numFmtId="176" fontId="0" fillId="0" borderId="0" xfId="0" applyNumberFormat="1">
      <alignment vertical="center"/>
    </xf>
    <xf numFmtId="188" fontId="3" fillId="0" borderId="2" xfId="0" applyNumberFormat="1" applyFont="1" applyBorder="1" applyAlignment="1">
      <alignment horizontal="right" vertical="center" wrapText="1"/>
    </xf>
    <xf numFmtId="176" fontId="3" fillId="0" borderId="52" xfId="0" applyNumberFormat="1" applyFont="1" applyBorder="1" applyAlignment="1">
      <alignment vertical="center" wrapText="1"/>
    </xf>
    <xf numFmtId="176" fontId="3" fillId="0" borderId="53" xfId="0" applyNumberFormat="1" applyFont="1" applyBorder="1">
      <alignment vertical="center"/>
    </xf>
    <xf numFmtId="49" fontId="3" fillId="0" borderId="2" xfId="0" applyNumberFormat="1" applyFont="1" applyBorder="1" applyAlignment="1">
      <alignment horizontal="center" vertical="center" wrapText="1"/>
    </xf>
    <xf numFmtId="0" fontId="3" fillId="0" borderId="2" xfId="0" applyFont="1" applyBorder="1" applyAlignment="1">
      <alignment horizontal="right" vertical="center" wrapText="1"/>
    </xf>
    <xf numFmtId="0" fontId="5" fillId="0" borderId="0" xfId="0" applyFont="1">
      <alignment vertical="center"/>
    </xf>
    <xf numFmtId="0" fontId="5" fillId="13" borderId="2" xfId="0" applyFont="1" applyFill="1" applyBorder="1" applyAlignment="1">
      <alignment horizontal="center" vertical="center"/>
    </xf>
    <xf numFmtId="0" fontId="5" fillId="13" borderId="2" xfId="0" applyFont="1" applyFill="1" applyBorder="1">
      <alignment vertical="center"/>
    </xf>
    <xf numFmtId="0" fontId="5" fillId="13" borderId="2" xfId="0" applyFont="1" applyFill="1" applyBorder="1" applyAlignment="1">
      <alignment horizontal="right" vertical="center"/>
    </xf>
    <xf numFmtId="188" fontId="5" fillId="13" borderId="2" xfId="0" applyNumberFormat="1" applyFont="1" applyFill="1" applyBorder="1">
      <alignment vertical="center"/>
    </xf>
    <xf numFmtId="0" fontId="3" fillId="13" borderId="2" xfId="0" applyFont="1" applyFill="1" applyBorder="1" applyAlignment="1">
      <alignment horizontal="center" vertical="center"/>
    </xf>
    <xf numFmtId="49" fontId="3" fillId="13" borderId="54" xfId="0" applyNumberFormat="1" applyFont="1" applyFill="1" applyBorder="1" applyAlignment="1">
      <alignment horizontal="center" vertical="center" wrapText="1"/>
    </xf>
    <xf numFmtId="0" fontId="3" fillId="13" borderId="49" xfId="0" applyFont="1" applyFill="1" applyBorder="1" applyAlignment="1">
      <alignment horizontal="center" vertical="center" wrapText="1"/>
    </xf>
    <xf numFmtId="0" fontId="3" fillId="13" borderId="50" xfId="0" applyFont="1" applyFill="1" applyBorder="1" applyAlignment="1">
      <alignment horizontal="center" vertical="center" wrapText="1"/>
    </xf>
    <xf numFmtId="0" fontId="3" fillId="13" borderId="51" xfId="0" applyFont="1" applyFill="1" applyBorder="1" applyAlignment="1">
      <alignment horizontal="center" vertical="center"/>
    </xf>
    <xf numFmtId="0" fontId="5" fillId="14" borderId="2" xfId="0" applyFont="1" applyFill="1" applyBorder="1" applyAlignment="1">
      <alignment horizontal="center" vertical="center" wrapText="1"/>
    </xf>
    <xf numFmtId="0" fontId="5" fillId="14" borderId="2" xfId="0" applyFont="1" applyFill="1" applyBorder="1" applyAlignment="1">
      <alignment horizontal="center" vertical="center"/>
    </xf>
    <xf numFmtId="176" fontId="5" fillId="14" borderId="2" xfId="0" applyNumberFormat="1" applyFont="1" applyFill="1" applyBorder="1" applyAlignment="1">
      <alignment horizontal="center" vertical="center"/>
    </xf>
    <xf numFmtId="176" fontId="5" fillId="14" borderId="2" xfId="0" applyNumberFormat="1" applyFont="1" applyFill="1" applyBorder="1" applyAlignment="1">
      <alignment horizontal="right" vertical="center"/>
    </xf>
    <xf numFmtId="183" fontId="17" fillId="0" borderId="0" xfId="0" applyNumberFormat="1" applyFont="1" applyAlignment="1">
      <alignment horizontal="right" vertical="center"/>
    </xf>
    <xf numFmtId="182" fontId="16" fillId="0" borderId="0" xfId="0" applyNumberFormat="1" applyFont="1">
      <alignment vertical="center"/>
    </xf>
    <xf numFmtId="0" fontId="16" fillId="0" borderId="0" xfId="0" applyFont="1" applyAlignment="1">
      <alignment horizontal="center" vertical="center"/>
    </xf>
    <xf numFmtId="183" fontId="17" fillId="0" borderId="0" xfId="0" applyNumberFormat="1" applyFont="1">
      <alignment vertical="center"/>
    </xf>
    <xf numFmtId="0" fontId="16" fillId="0" borderId="0" xfId="0" applyFont="1" applyAlignment="1">
      <alignment horizontal="right" vertical="center"/>
    </xf>
    <xf numFmtId="186" fontId="17" fillId="0" borderId="0" xfId="0" applyNumberFormat="1" applyFont="1">
      <alignment vertical="center"/>
    </xf>
    <xf numFmtId="183" fontId="16" fillId="0" borderId="0" xfId="0" applyNumberFormat="1" applyFont="1">
      <alignment vertical="center"/>
    </xf>
    <xf numFmtId="183" fontId="17" fillId="0" borderId="0" xfId="0" applyNumberFormat="1" applyFont="1" applyAlignment="1">
      <alignment horizontal="left" vertical="center"/>
    </xf>
    <xf numFmtId="187" fontId="16" fillId="0" borderId="0" xfId="0" applyNumberFormat="1" applyFont="1">
      <alignment vertical="center"/>
    </xf>
    <xf numFmtId="183" fontId="18" fillId="0" borderId="0" xfId="0" applyNumberFormat="1" applyFont="1" applyAlignment="1">
      <alignment horizontal="right" vertical="center"/>
    </xf>
    <xf numFmtId="0" fontId="3" fillId="0" borderId="0" xfId="0" applyFont="1" applyProtection="1">
      <alignment vertical="center"/>
      <protection locked="0"/>
    </xf>
    <xf numFmtId="177" fontId="3" fillId="8" borderId="0" xfId="1" applyNumberFormat="1" applyFont="1" applyFill="1">
      <alignment vertical="center"/>
    </xf>
    <xf numFmtId="178" fontId="3" fillId="8" borderId="2" xfId="0" applyNumberFormat="1" applyFont="1" applyFill="1" applyBorder="1" applyAlignment="1">
      <alignment horizontal="center" vertical="center"/>
    </xf>
    <xf numFmtId="0" fontId="3" fillId="8" borderId="2" xfId="0" applyFont="1" applyFill="1" applyBorder="1">
      <alignment vertical="center"/>
    </xf>
    <xf numFmtId="0" fontId="0" fillId="8" borderId="0" xfId="0" applyFill="1">
      <alignment vertical="center"/>
    </xf>
    <xf numFmtId="0" fontId="3" fillId="0" borderId="2" xfId="0" applyFont="1" applyBorder="1" applyAlignment="1">
      <alignment vertical="top" wrapText="1"/>
    </xf>
    <xf numFmtId="0" fontId="3" fillId="0" borderId="2" xfId="0" applyFont="1" applyBorder="1" applyAlignment="1">
      <alignment horizontal="left" vertical="top" wrapText="1"/>
    </xf>
    <xf numFmtId="177" fontId="3" fillId="0" borderId="7" xfId="1" applyNumberFormat="1" applyFont="1" applyBorder="1" applyAlignment="1">
      <alignment vertical="center"/>
    </xf>
    <xf numFmtId="177" fontId="3" fillId="0" borderId="2" xfId="1" applyNumberFormat="1" applyFont="1" applyBorder="1" applyAlignment="1">
      <alignment vertical="center"/>
    </xf>
    <xf numFmtId="177" fontId="3" fillId="8" borderId="2" xfId="1" applyNumberFormat="1" applyFont="1" applyFill="1" applyBorder="1" applyAlignment="1">
      <alignment vertical="center"/>
    </xf>
    <xf numFmtId="0" fontId="3" fillId="0" borderId="5" xfId="0" applyFont="1" applyBorder="1">
      <alignment vertical="center"/>
    </xf>
    <xf numFmtId="177" fontId="3" fillId="0" borderId="4" xfId="1" applyNumberFormat="1" applyFont="1" applyBorder="1" applyAlignment="1">
      <alignment vertical="center"/>
    </xf>
    <xf numFmtId="177" fontId="3" fillId="0" borderId="8" xfId="1" applyNumberFormat="1" applyFont="1" applyBorder="1" applyAlignment="1">
      <alignment vertical="center"/>
    </xf>
    <xf numFmtId="189" fontId="3" fillId="0" borderId="0" xfId="0" applyNumberFormat="1" applyFont="1">
      <alignment vertical="center"/>
    </xf>
    <xf numFmtId="189" fontId="3" fillId="11" borderId="35" xfId="0" applyNumberFormat="1" applyFont="1" applyFill="1" applyBorder="1" applyAlignment="1">
      <alignment horizontal="center" vertical="center"/>
    </xf>
    <xf numFmtId="189" fontId="3" fillId="0" borderId="2" xfId="0" applyNumberFormat="1" applyFont="1" applyBorder="1" applyAlignment="1">
      <alignment horizontal="center" vertical="center" wrapText="1"/>
    </xf>
    <xf numFmtId="189" fontId="5" fillId="14" borderId="2" xfId="0" applyNumberFormat="1" applyFont="1" applyFill="1" applyBorder="1" applyAlignment="1">
      <alignment horizontal="center" vertical="center"/>
    </xf>
    <xf numFmtId="189" fontId="0" fillId="0" borderId="0" xfId="0" applyNumberFormat="1">
      <alignment vertical="center"/>
    </xf>
    <xf numFmtId="189" fontId="3" fillId="13" borderId="48" xfId="0" applyNumberFormat="1" applyFont="1" applyFill="1" applyBorder="1" applyAlignment="1">
      <alignment horizontal="center" vertical="center" wrapText="1"/>
    </xf>
    <xf numFmtId="189" fontId="5" fillId="13" borderId="2" xfId="0" applyNumberFormat="1" applyFont="1" applyFill="1" applyBorder="1">
      <alignment vertical="center"/>
    </xf>
    <xf numFmtId="0" fontId="5" fillId="13" borderId="45" xfId="0" applyFont="1" applyFill="1" applyBorder="1" applyAlignment="1">
      <alignment horizontal="center" vertical="center"/>
    </xf>
    <xf numFmtId="0" fontId="5" fillId="13" borderId="46" xfId="0" applyFont="1" applyFill="1" applyBorder="1" applyAlignment="1">
      <alignment horizontal="center" vertical="center"/>
    </xf>
    <xf numFmtId="0" fontId="13" fillId="13" borderId="46" xfId="0" applyFont="1" applyFill="1" applyBorder="1" applyAlignment="1">
      <alignment vertical="center" wrapText="1"/>
    </xf>
    <xf numFmtId="177" fontId="5" fillId="13" borderId="46" xfId="1" applyNumberFormat="1" applyFont="1" applyFill="1" applyBorder="1">
      <alignment vertical="center"/>
    </xf>
    <xf numFmtId="0" fontId="5" fillId="13" borderId="46" xfId="0" applyFont="1" applyFill="1" applyBorder="1" applyAlignment="1">
      <alignment horizontal="right" vertical="center"/>
    </xf>
    <xf numFmtId="0" fontId="5" fillId="13" borderId="1" xfId="0" applyFont="1" applyFill="1" applyBorder="1" applyAlignment="1">
      <alignment horizontal="center" vertical="center"/>
    </xf>
    <xf numFmtId="177" fontId="5" fillId="13" borderId="47" xfId="0" applyNumberFormat="1" applyFont="1" applyFill="1" applyBorder="1" applyAlignment="1">
      <alignment horizontal="center" vertical="center"/>
    </xf>
    <xf numFmtId="0" fontId="5" fillId="4" borderId="1" xfId="0" applyFont="1" applyFill="1" applyBorder="1" applyAlignment="1">
      <alignment horizontal="center" vertical="center"/>
    </xf>
    <xf numFmtId="0" fontId="5" fillId="4" borderId="45" xfId="0" applyFont="1" applyFill="1" applyBorder="1" applyAlignment="1">
      <alignment horizontal="center" vertical="center"/>
    </xf>
    <xf numFmtId="0" fontId="5" fillId="4" borderId="46" xfId="0" applyFont="1" applyFill="1" applyBorder="1" applyAlignment="1">
      <alignment horizontal="center" vertical="center"/>
    </xf>
    <xf numFmtId="0" fontId="13" fillId="4" borderId="46" xfId="0" applyFont="1" applyFill="1" applyBorder="1" applyAlignment="1">
      <alignment vertical="center" wrapText="1"/>
    </xf>
    <xf numFmtId="177" fontId="5" fillId="4" borderId="46" xfId="1" applyNumberFormat="1" applyFont="1" applyFill="1" applyBorder="1">
      <alignment vertical="center"/>
    </xf>
    <xf numFmtId="0" fontId="5" fillId="4" borderId="46" xfId="0" applyFont="1" applyFill="1" applyBorder="1" applyAlignment="1">
      <alignment horizontal="right" vertical="center"/>
    </xf>
    <xf numFmtId="177" fontId="5" fillId="4" borderId="47" xfId="0" applyNumberFormat="1" applyFont="1" applyFill="1" applyBorder="1" applyAlignment="1">
      <alignment horizontal="center" vertical="center"/>
    </xf>
    <xf numFmtId="0" fontId="21" fillId="0" borderId="0" xfId="0" applyFont="1">
      <alignment vertical="center"/>
    </xf>
    <xf numFmtId="0" fontId="22" fillId="0" borderId="0" xfId="0" applyFont="1">
      <alignment vertical="center"/>
    </xf>
    <xf numFmtId="0" fontId="16" fillId="0" borderId="37" xfId="0" applyFont="1" applyBorder="1" applyAlignment="1">
      <alignment horizontal="center" vertical="center"/>
    </xf>
    <xf numFmtId="0" fontId="16" fillId="0" borderId="61" xfId="0" applyFont="1" applyBorder="1" applyAlignment="1">
      <alignment horizontal="center" vertical="center"/>
    </xf>
    <xf numFmtId="49" fontId="16" fillId="0" borderId="37" xfId="0" applyNumberFormat="1" applyFont="1" applyBorder="1" applyAlignment="1">
      <alignment horizontal="center" vertical="center"/>
    </xf>
    <xf numFmtId="0" fontId="3" fillId="0" borderId="42" xfId="0" applyFont="1" applyBorder="1">
      <alignment vertical="center"/>
    </xf>
    <xf numFmtId="0" fontId="3" fillId="0" borderId="43" xfId="0" applyFont="1" applyBorder="1">
      <alignment vertical="center"/>
    </xf>
    <xf numFmtId="0" fontId="3" fillId="0" borderId="44" xfId="0" applyFont="1" applyBorder="1">
      <alignment vertical="center"/>
    </xf>
    <xf numFmtId="0" fontId="12" fillId="0" borderId="42" xfId="0" applyFont="1" applyBorder="1">
      <alignment vertical="center"/>
    </xf>
    <xf numFmtId="0" fontId="12" fillId="0" borderId="43" xfId="0" applyFont="1" applyBorder="1">
      <alignment vertical="center"/>
    </xf>
    <xf numFmtId="0" fontId="12" fillId="0" borderId="44" xfId="0" applyFont="1" applyBorder="1">
      <alignment vertical="center"/>
    </xf>
    <xf numFmtId="0" fontId="3" fillId="0" borderId="0" xfId="0" applyFont="1" applyAlignment="1">
      <alignment horizontal="center" vertical="center" wrapText="1"/>
    </xf>
    <xf numFmtId="188" fontId="3" fillId="0" borderId="0" xfId="0" applyNumberFormat="1" applyFont="1" applyAlignment="1">
      <alignment horizontal="right" vertical="center" wrapText="1"/>
    </xf>
    <xf numFmtId="176" fontId="3" fillId="0" borderId="0" xfId="0" applyNumberFormat="1" applyFont="1" applyAlignment="1">
      <alignment vertical="center" wrapText="1"/>
    </xf>
    <xf numFmtId="0" fontId="23" fillId="0" borderId="0" xfId="0" applyFont="1" applyAlignment="1">
      <alignment vertical="center" wrapText="1"/>
    </xf>
    <xf numFmtId="0" fontId="24" fillId="0" borderId="0" xfId="0" applyFont="1" applyAlignment="1">
      <alignment horizontal="center" vertical="center" wrapText="1"/>
    </xf>
    <xf numFmtId="0" fontId="3" fillId="16" borderId="46" xfId="0" applyFont="1" applyFill="1" applyBorder="1" applyAlignment="1">
      <alignment horizontal="center" vertical="center" wrapText="1"/>
    </xf>
    <xf numFmtId="176" fontId="3" fillId="16" borderId="47" xfId="0" applyNumberFormat="1" applyFont="1" applyFill="1" applyBorder="1" applyAlignment="1">
      <alignment vertical="center" wrapText="1"/>
    </xf>
    <xf numFmtId="176" fontId="3" fillId="0" borderId="0" xfId="0" applyNumberFormat="1" applyFont="1" applyAlignment="1">
      <alignment horizontal="center" vertical="center" wrapText="1"/>
    </xf>
    <xf numFmtId="176" fontId="3" fillId="16" borderId="46" xfId="0" applyNumberFormat="1" applyFont="1" applyFill="1" applyBorder="1" applyAlignment="1">
      <alignment horizontal="center" vertical="center" wrapText="1"/>
    </xf>
    <xf numFmtId="176" fontId="3" fillId="16" borderId="46" xfId="0" applyNumberFormat="1" applyFont="1" applyFill="1" applyBorder="1" applyAlignment="1">
      <alignment vertical="center" wrapText="1"/>
    </xf>
    <xf numFmtId="49" fontId="3" fillId="0" borderId="0" xfId="0" applyNumberFormat="1" applyFont="1" applyAlignment="1">
      <alignment horizontal="center" vertical="center" wrapText="1"/>
    </xf>
    <xf numFmtId="0" fontId="23" fillId="0" borderId="0" xfId="0" applyFont="1" applyAlignment="1">
      <alignment horizontal="center" vertical="center" wrapText="1"/>
    </xf>
    <xf numFmtId="49" fontId="25" fillId="17" borderId="2" xfId="0" applyNumberFormat="1" applyFont="1" applyFill="1" applyBorder="1" applyAlignment="1">
      <alignment horizontal="center" vertical="center" wrapText="1"/>
    </xf>
    <xf numFmtId="0" fontId="25" fillId="17" borderId="2" xfId="0" applyFont="1" applyFill="1" applyBorder="1" applyAlignment="1">
      <alignment horizontal="center" vertical="center" wrapText="1"/>
    </xf>
    <xf numFmtId="0" fontId="25" fillId="18" borderId="2" xfId="0" applyFont="1" applyFill="1" applyBorder="1" applyAlignment="1">
      <alignment horizontal="center" vertical="center" wrapText="1"/>
    </xf>
    <xf numFmtId="178" fontId="25" fillId="18" borderId="2" xfId="0" applyNumberFormat="1" applyFont="1" applyFill="1" applyBorder="1" applyAlignment="1">
      <alignment horizontal="center" vertical="center" wrapText="1"/>
    </xf>
    <xf numFmtId="0" fontId="5" fillId="19" borderId="58" xfId="0" applyFont="1" applyFill="1" applyBorder="1" applyAlignment="1">
      <alignment horizontal="center" vertical="center" wrapText="1"/>
    </xf>
    <xf numFmtId="188" fontId="25" fillId="20" borderId="2" xfId="0" applyNumberFormat="1" applyFont="1" applyFill="1" applyBorder="1" applyAlignment="1">
      <alignment horizontal="center" vertical="center" wrapText="1"/>
    </xf>
    <xf numFmtId="176" fontId="25" fillId="14" borderId="2" xfId="0" applyNumberFormat="1" applyFont="1" applyFill="1" applyBorder="1" applyAlignment="1">
      <alignment horizontal="center" vertical="center" wrapText="1"/>
    </xf>
    <xf numFmtId="0" fontId="26" fillId="19" borderId="2" xfId="0" applyFont="1" applyFill="1" applyBorder="1" applyAlignment="1">
      <alignment horizontal="center" vertical="center" wrapText="1"/>
    </xf>
    <xf numFmtId="176" fontId="25" fillId="19" borderId="2" xfId="0" applyNumberFormat="1" applyFont="1" applyFill="1" applyBorder="1" applyAlignment="1">
      <alignment horizontal="center" vertical="center" wrapText="1"/>
    </xf>
    <xf numFmtId="0" fontId="25" fillId="0" borderId="62" xfId="0" applyFont="1" applyBorder="1" applyAlignment="1">
      <alignment horizontal="center" vertical="center" wrapText="1"/>
    </xf>
    <xf numFmtId="176" fontId="25" fillId="20" borderId="52" xfId="0" applyNumberFormat="1" applyFont="1" applyFill="1" applyBorder="1" applyAlignment="1">
      <alignment horizontal="center" vertical="center" wrapText="1"/>
    </xf>
    <xf numFmtId="176" fontId="25" fillId="11" borderId="2" xfId="0" applyNumberFormat="1" applyFont="1" applyFill="1" applyBorder="1" applyAlignment="1">
      <alignment horizontal="center" vertical="center" wrapText="1"/>
    </xf>
    <xf numFmtId="0" fontId="25" fillId="19" borderId="2" xfId="0" applyFont="1" applyFill="1" applyBorder="1" applyAlignment="1">
      <alignment horizontal="center" vertical="center" wrapText="1"/>
    </xf>
    <xf numFmtId="0" fontId="25" fillId="19" borderId="58" xfId="0" applyFont="1" applyFill="1" applyBorder="1" applyAlignment="1">
      <alignment horizontal="center" vertical="center" wrapText="1"/>
    </xf>
    <xf numFmtId="0" fontId="3" fillId="21" borderId="2" xfId="0" applyFont="1" applyFill="1" applyBorder="1" applyAlignment="1">
      <alignment horizontal="center" vertical="center" wrapText="1"/>
    </xf>
    <xf numFmtId="188" fontId="3" fillId="21" borderId="2" xfId="0" applyNumberFormat="1" applyFont="1" applyFill="1" applyBorder="1" applyAlignment="1">
      <alignment horizontal="right" vertical="center" wrapText="1"/>
    </xf>
    <xf numFmtId="176" fontId="3" fillId="14" borderId="2" xfId="0" applyNumberFormat="1" applyFont="1" applyFill="1" applyBorder="1" applyAlignment="1">
      <alignment vertical="center" wrapText="1"/>
    </xf>
    <xf numFmtId="0" fontId="23" fillId="21" borderId="2" xfId="0" applyFont="1" applyFill="1" applyBorder="1" applyAlignment="1">
      <alignment vertical="center" wrapText="1"/>
    </xf>
    <xf numFmtId="176" fontId="3" fillId="21" borderId="2" xfId="0" applyNumberFormat="1" applyFont="1" applyFill="1" applyBorder="1" applyAlignment="1">
      <alignment vertical="center" wrapText="1"/>
    </xf>
    <xf numFmtId="0" fontId="3" fillId="21" borderId="2" xfId="0" applyFont="1" applyFill="1" applyBorder="1" applyAlignment="1">
      <alignment vertical="center" wrapText="1"/>
    </xf>
    <xf numFmtId="0" fontId="24" fillId="21" borderId="2" xfId="0" applyFont="1" applyFill="1" applyBorder="1" applyAlignment="1">
      <alignment horizontal="center" vertical="center" wrapText="1"/>
    </xf>
    <xf numFmtId="0" fontId="3" fillId="0" borderId="58" xfId="0" applyFont="1" applyBorder="1" applyAlignment="1">
      <alignment horizontal="center" vertical="center" wrapText="1"/>
    </xf>
    <xf numFmtId="0" fontId="23" fillId="0" borderId="2" xfId="0" applyFont="1" applyBorder="1" applyAlignment="1">
      <alignment vertical="center" wrapText="1"/>
    </xf>
    <xf numFmtId="0" fontId="24" fillId="0" borderId="58" xfId="0" applyFont="1" applyBorder="1" applyAlignment="1">
      <alignment horizontal="center" vertical="center" wrapText="1"/>
    </xf>
    <xf numFmtId="0" fontId="3" fillId="0" borderId="63" xfId="0" applyFont="1" applyBorder="1" applyAlignment="1">
      <alignment vertical="center" wrapText="1"/>
    </xf>
    <xf numFmtId="176" fontId="3" fillId="12" borderId="2" xfId="0" applyNumberFormat="1" applyFont="1" applyFill="1" applyBorder="1" applyAlignment="1">
      <alignment vertical="center" wrapText="1"/>
    </xf>
    <xf numFmtId="0" fontId="24" fillId="0" borderId="2" xfId="0" applyFont="1" applyBorder="1" applyAlignment="1">
      <alignment horizontal="center" vertical="center" wrapText="1"/>
    </xf>
    <xf numFmtId="176" fontId="24" fillId="0" borderId="2" xfId="0" applyNumberFormat="1" applyFont="1" applyBorder="1" applyAlignment="1">
      <alignment vertical="center" wrapText="1"/>
    </xf>
    <xf numFmtId="0" fontId="27" fillId="0" borderId="2" xfId="0" applyFont="1" applyBorder="1" applyAlignment="1">
      <alignment vertical="center" wrapText="1"/>
    </xf>
    <xf numFmtId="176" fontId="28" fillId="0" borderId="2" xfId="0" applyNumberFormat="1" applyFont="1" applyBorder="1" applyAlignment="1">
      <alignment vertical="center" wrapText="1"/>
    </xf>
    <xf numFmtId="0" fontId="3" fillId="0" borderId="64" xfId="0" applyFont="1" applyBorder="1" applyAlignment="1">
      <alignment vertical="center" wrapText="1"/>
    </xf>
    <xf numFmtId="14" fontId="3" fillId="15" borderId="2" xfId="0" applyNumberFormat="1" applyFont="1" applyFill="1" applyBorder="1" applyAlignment="1">
      <alignment horizontal="center" vertical="center" wrapText="1"/>
    </xf>
    <xf numFmtId="0" fontId="3" fillId="15" borderId="2" xfId="0" applyFont="1" applyFill="1" applyBorder="1" applyAlignment="1">
      <alignment horizontal="center" vertical="center" wrapText="1"/>
    </xf>
    <xf numFmtId="0" fontId="19" fillId="0" borderId="2" xfId="0" applyFont="1" applyBorder="1" applyAlignment="1">
      <alignment vertical="center" wrapText="1"/>
    </xf>
    <xf numFmtId="0" fontId="3" fillId="0" borderId="65" xfId="0" applyFont="1" applyBorder="1" applyAlignment="1">
      <alignment vertical="center" wrapText="1"/>
    </xf>
    <xf numFmtId="0" fontId="23" fillId="0" borderId="2" xfId="0" applyFont="1" applyBorder="1">
      <alignment vertical="center"/>
    </xf>
    <xf numFmtId="14" fontId="3" fillId="0" borderId="3" xfId="0" applyNumberFormat="1" applyFont="1" applyBorder="1" applyAlignment="1">
      <alignment horizontal="center" vertical="center" wrapText="1"/>
    </xf>
    <xf numFmtId="0" fontId="3" fillId="0" borderId="3" xfId="0" applyFont="1" applyBorder="1" applyAlignment="1">
      <alignment horizontal="center" vertical="center" wrapText="1"/>
    </xf>
    <xf numFmtId="0" fontId="3" fillId="0" borderId="55" xfId="0" applyFont="1" applyBorder="1" applyAlignment="1">
      <alignment horizontal="center" vertical="center" wrapText="1"/>
    </xf>
    <xf numFmtId="176" fontId="3" fillId="0" borderId="57" xfId="0" applyNumberFormat="1" applyFont="1" applyBorder="1" applyAlignment="1">
      <alignment vertical="center" wrapText="1"/>
    </xf>
    <xf numFmtId="0" fontId="24" fillId="0" borderId="55" xfId="0" applyFont="1" applyBorder="1" applyAlignment="1">
      <alignment horizontal="center" vertical="center" wrapText="1"/>
    </xf>
    <xf numFmtId="0" fontId="3" fillId="0" borderId="66" xfId="0" applyFont="1" applyBorder="1" applyAlignment="1">
      <alignment vertical="center" wrapText="1"/>
    </xf>
    <xf numFmtId="0" fontId="3" fillId="0" borderId="4" xfId="0" applyFont="1" applyBorder="1" applyAlignment="1">
      <alignment horizontal="center" vertical="center" wrapText="1"/>
    </xf>
    <xf numFmtId="0" fontId="3" fillId="15" borderId="4" xfId="0" applyFont="1" applyFill="1" applyBorder="1" applyAlignment="1">
      <alignment horizontal="center" vertical="center" wrapText="1"/>
    </xf>
    <xf numFmtId="188" fontId="3" fillId="0" borderId="4" xfId="0" applyNumberFormat="1" applyFont="1" applyBorder="1" applyAlignment="1">
      <alignment horizontal="right" vertical="center" wrapText="1"/>
    </xf>
    <xf numFmtId="0" fontId="23" fillId="0" borderId="4" xfId="0" applyFont="1" applyBorder="1" applyAlignment="1">
      <alignment vertical="center" wrapText="1"/>
    </xf>
    <xf numFmtId="14" fontId="3" fillId="23" borderId="2" xfId="0" applyNumberFormat="1" applyFont="1" applyFill="1" applyBorder="1" applyAlignment="1">
      <alignment horizontal="center" vertical="center" wrapText="1"/>
    </xf>
    <xf numFmtId="14" fontId="3" fillId="15" borderId="3" xfId="0" applyNumberFormat="1" applyFont="1" applyFill="1" applyBorder="1" applyAlignment="1">
      <alignment horizontal="center" vertical="center" wrapText="1"/>
    </xf>
    <xf numFmtId="14" fontId="3" fillId="23" borderId="3" xfId="0" applyNumberFormat="1" applyFont="1" applyFill="1" applyBorder="1" applyAlignment="1">
      <alignment horizontal="center" vertical="center" wrapText="1"/>
    </xf>
    <xf numFmtId="14" fontId="28" fillId="0" borderId="2" xfId="0" applyNumberFormat="1" applyFont="1" applyBorder="1" applyAlignment="1">
      <alignment horizontal="center" vertical="center" wrapText="1"/>
    </xf>
    <xf numFmtId="14" fontId="3" fillId="0" borderId="4" xfId="0" applyNumberFormat="1" applyFont="1" applyBorder="1" applyAlignment="1">
      <alignment horizontal="center" vertical="center" wrapText="1"/>
    </xf>
    <xf numFmtId="14" fontId="28" fillId="15" borderId="2" xfId="0" applyNumberFormat="1" applyFont="1" applyFill="1" applyBorder="1" applyAlignment="1">
      <alignment horizontal="center" vertical="center" wrapText="1"/>
    </xf>
    <xf numFmtId="0" fontId="3" fillId="0" borderId="56" xfId="0" applyFont="1" applyBorder="1" applyAlignment="1">
      <alignment horizontal="center" vertical="center"/>
    </xf>
    <xf numFmtId="0" fontId="24" fillId="0" borderId="4" xfId="0" applyFont="1" applyBorder="1" applyAlignment="1">
      <alignment horizontal="center" vertical="center" wrapText="1"/>
    </xf>
    <xf numFmtId="0" fontId="24" fillId="0" borderId="5" xfId="0" applyFont="1" applyBorder="1" applyAlignment="1">
      <alignment horizontal="center" vertical="center" wrapText="1"/>
    </xf>
    <xf numFmtId="176" fontId="23" fillId="0" borderId="2" xfId="0" applyNumberFormat="1" applyFont="1" applyBorder="1" applyAlignment="1">
      <alignment vertical="center" wrapText="1"/>
    </xf>
    <xf numFmtId="0" fontId="23" fillId="0" borderId="0" xfId="0" applyFont="1">
      <alignment vertical="center"/>
    </xf>
    <xf numFmtId="49" fontId="3" fillId="0" borderId="45" xfId="0" applyNumberFormat="1" applyFont="1" applyBorder="1" applyAlignment="1">
      <alignment horizontal="center" vertical="center" wrapText="1"/>
    </xf>
    <xf numFmtId="49" fontId="3" fillId="21" borderId="2" xfId="0" applyNumberFormat="1" applyFont="1" applyFill="1" applyBorder="1" applyAlignment="1">
      <alignment horizontal="center" vertical="center" wrapText="1"/>
    </xf>
    <xf numFmtId="0" fontId="3" fillId="22" borderId="2" xfId="0" applyFont="1" applyFill="1" applyBorder="1" applyAlignment="1">
      <alignment horizontal="center" vertical="center" wrapText="1"/>
    </xf>
    <xf numFmtId="49" fontId="3" fillId="22" borderId="0" xfId="0" applyNumberFormat="1" applyFont="1" applyFill="1" applyAlignment="1">
      <alignment horizontal="center" vertical="center"/>
    </xf>
    <xf numFmtId="49" fontId="3" fillId="22" borderId="2" xfId="0" applyNumberFormat="1" applyFont="1" applyFill="1" applyBorder="1" applyAlignment="1">
      <alignment horizontal="center" vertical="center"/>
    </xf>
    <xf numFmtId="49" fontId="3" fillId="23" borderId="2" xfId="0" applyNumberFormat="1" applyFont="1" applyFill="1" applyBorder="1" applyAlignment="1">
      <alignment horizontal="center" vertical="center"/>
    </xf>
    <xf numFmtId="49" fontId="3" fillId="15" borderId="2" xfId="0" applyNumberFormat="1" applyFont="1" applyFill="1" applyBorder="1" applyAlignment="1">
      <alignment horizontal="center" vertical="center"/>
    </xf>
    <xf numFmtId="49" fontId="3" fillId="0" borderId="2" xfId="0" applyNumberFormat="1" applyFont="1" applyBorder="1" applyAlignment="1">
      <alignment horizontal="center" vertical="center"/>
    </xf>
    <xf numFmtId="49" fontId="28" fillId="0" borderId="2" xfId="0" applyNumberFormat="1" applyFont="1" applyBorder="1" applyAlignment="1">
      <alignment horizontal="center" vertical="center"/>
    </xf>
    <xf numFmtId="49" fontId="3" fillId="0" borderId="4" xfId="0" applyNumberFormat="1" applyFont="1" applyBorder="1" applyAlignment="1">
      <alignment horizontal="center" vertical="center"/>
    </xf>
    <xf numFmtId="0" fontId="28" fillId="15" borderId="2" xfId="0" applyFont="1" applyFill="1" applyBorder="1" applyAlignment="1">
      <alignment horizontal="center" vertical="center" wrapText="1"/>
    </xf>
    <xf numFmtId="49" fontId="28" fillId="0" borderId="0" xfId="0" applyNumberFormat="1" applyFont="1" applyAlignment="1">
      <alignment horizontal="center" vertical="center" wrapText="1"/>
    </xf>
    <xf numFmtId="49" fontId="3" fillId="0" borderId="4" xfId="0" applyNumberFormat="1" applyFont="1" applyBorder="1" applyAlignment="1">
      <alignment horizontal="center" vertical="center" wrapText="1"/>
    </xf>
    <xf numFmtId="49" fontId="28" fillId="21" borderId="2" xfId="0" applyNumberFormat="1" applyFont="1" applyFill="1" applyBorder="1" applyAlignment="1">
      <alignment horizontal="center" vertical="center"/>
    </xf>
    <xf numFmtId="49" fontId="3" fillId="0" borderId="59" xfId="0" applyNumberFormat="1" applyFont="1" applyBorder="1" applyAlignment="1">
      <alignment horizontal="center" vertical="center" wrapText="1"/>
    </xf>
    <xf numFmtId="0" fontId="12" fillId="0" borderId="0" xfId="0" applyFont="1" applyAlignment="1">
      <alignment horizontal="center" vertical="center"/>
    </xf>
    <xf numFmtId="0" fontId="12" fillId="0" borderId="47" xfId="0" applyFont="1" applyBorder="1" applyAlignment="1">
      <alignment horizontal="center" vertical="center"/>
    </xf>
    <xf numFmtId="0" fontId="3" fillId="0" borderId="68" xfId="0" applyFont="1" applyBorder="1" applyAlignment="1">
      <alignment horizontal="center" vertical="center"/>
    </xf>
    <xf numFmtId="0" fontId="3" fillId="0" borderId="69" xfId="0" applyFont="1" applyBorder="1" applyAlignment="1">
      <alignment horizontal="left" vertical="center" wrapText="1"/>
    </xf>
    <xf numFmtId="177" fontId="3" fillId="0" borderId="14" xfId="1" applyNumberFormat="1" applyFont="1" applyBorder="1" applyAlignment="1">
      <alignment horizontal="center" vertical="center" wrapText="1"/>
    </xf>
    <xf numFmtId="177" fontId="3" fillId="0" borderId="0" xfId="1" applyNumberFormat="1" applyFont="1" applyBorder="1" applyAlignment="1">
      <alignment horizontal="center" vertical="center" wrapText="1"/>
    </xf>
    <xf numFmtId="0" fontId="11" fillId="0" borderId="0" xfId="0" applyFont="1" applyAlignment="1">
      <alignment horizontal="center" vertical="center" wrapText="1"/>
    </xf>
    <xf numFmtId="0" fontId="5" fillId="3" borderId="2" xfId="0" applyFont="1" applyFill="1" applyBorder="1" applyAlignment="1">
      <alignment horizontal="center" vertical="center" wrapText="1"/>
    </xf>
    <xf numFmtId="0" fontId="12" fillId="0" borderId="0" xfId="0" applyFont="1" applyAlignment="1">
      <alignment horizontal="center" vertical="center" wrapText="1"/>
    </xf>
    <xf numFmtId="0" fontId="3" fillId="0" borderId="3" xfId="0" applyFont="1" applyBorder="1" applyAlignment="1">
      <alignment horizontal="center" vertical="center"/>
    </xf>
    <xf numFmtId="0" fontId="3" fillId="0" borderId="67" xfId="0" applyFont="1" applyBorder="1" applyAlignment="1">
      <alignment horizontal="center" vertical="center" wrapText="1"/>
    </xf>
    <xf numFmtId="0" fontId="3" fillId="0" borderId="4" xfId="0" applyFont="1" applyBorder="1" applyAlignment="1">
      <alignment horizontal="left" vertical="center" wrapText="1"/>
    </xf>
    <xf numFmtId="176" fontId="3" fillId="0" borderId="1" xfId="0" applyNumberFormat="1" applyFont="1" applyBorder="1" applyAlignment="1">
      <alignment horizontal="right" vertical="center" wrapText="1"/>
    </xf>
    <xf numFmtId="177" fontId="3" fillId="0" borderId="14" xfId="1" applyNumberFormat="1" applyFont="1" applyBorder="1" applyAlignment="1">
      <alignment horizontal="right" vertical="center" wrapText="1"/>
    </xf>
    <xf numFmtId="0" fontId="0" fillId="0" borderId="2" xfId="0" applyBorder="1">
      <alignment vertical="center"/>
    </xf>
    <xf numFmtId="0" fontId="3" fillId="2" borderId="52" xfId="0" applyFont="1" applyFill="1" applyBorder="1" applyAlignment="1">
      <alignment horizontal="center" vertical="center"/>
    </xf>
    <xf numFmtId="0" fontId="3" fillId="0" borderId="31" xfId="0" applyFont="1" applyBorder="1" applyAlignment="1">
      <alignment horizontal="center" vertical="center"/>
    </xf>
    <xf numFmtId="178" fontId="3" fillId="0" borderId="32" xfId="0" applyNumberFormat="1" applyFont="1" applyBorder="1" applyAlignment="1">
      <alignment horizontal="center" vertical="center"/>
    </xf>
    <xf numFmtId="0" fontId="5" fillId="4" borderId="8" xfId="0" applyFont="1" applyFill="1" applyBorder="1" applyAlignment="1">
      <alignment horizontal="center" vertical="center"/>
    </xf>
    <xf numFmtId="0" fontId="5" fillId="4" borderId="8" xfId="0" applyFont="1" applyFill="1" applyBorder="1">
      <alignment vertical="center"/>
    </xf>
    <xf numFmtId="0" fontId="5" fillId="4" borderId="8" xfId="0" applyFont="1" applyFill="1" applyBorder="1" applyAlignment="1">
      <alignment horizontal="center" vertical="center" wrapText="1"/>
    </xf>
    <xf numFmtId="177" fontId="5" fillId="4" borderId="8" xfId="1" applyNumberFormat="1" applyFont="1" applyFill="1" applyBorder="1">
      <alignment vertical="center"/>
    </xf>
    <xf numFmtId="177" fontId="5" fillId="4" borderId="8" xfId="0" applyNumberFormat="1" applyFont="1" applyFill="1" applyBorder="1" applyAlignment="1">
      <alignment horizontal="right" vertical="center"/>
    </xf>
    <xf numFmtId="177" fontId="3" fillId="2" borderId="2" xfId="1" applyNumberFormat="1" applyFont="1" applyFill="1" applyBorder="1" applyAlignment="1">
      <alignment horizontal="right" vertical="center"/>
    </xf>
    <xf numFmtId="177" fontId="3" fillId="0" borderId="2" xfId="1" applyNumberFormat="1" applyFont="1" applyBorder="1" applyAlignment="1">
      <alignment horizontal="right" vertical="center"/>
    </xf>
    <xf numFmtId="177" fontId="3" fillId="2" borderId="4" xfId="1" applyNumberFormat="1" applyFont="1" applyFill="1" applyBorder="1" applyAlignment="1">
      <alignment horizontal="right" vertical="center"/>
    </xf>
    <xf numFmtId="177" fontId="3" fillId="0" borderId="7" xfId="1" applyNumberFormat="1" applyFont="1" applyBorder="1" applyAlignment="1">
      <alignment horizontal="right" vertical="center"/>
    </xf>
    <xf numFmtId="0" fontId="3" fillId="0" borderId="2" xfId="0" applyFont="1" applyBorder="1" applyAlignment="1">
      <alignment horizontal="right" vertical="center"/>
    </xf>
    <xf numFmtId="177" fontId="3" fillId="0" borderId="2" xfId="0" applyNumberFormat="1" applyFont="1" applyBorder="1">
      <alignment vertical="center"/>
    </xf>
    <xf numFmtId="0" fontId="3" fillId="2" borderId="58" xfId="0" applyFont="1" applyFill="1" applyBorder="1" applyAlignment="1">
      <alignment horizontal="left" vertical="center" wrapText="1"/>
    </xf>
    <xf numFmtId="0" fontId="3" fillId="0" borderId="58" xfId="0" applyFont="1" applyBorder="1" applyAlignment="1">
      <alignment horizontal="left" vertical="center"/>
    </xf>
    <xf numFmtId="0" fontId="3" fillId="0" borderId="71" xfId="0" applyFont="1" applyBorder="1" applyAlignment="1">
      <alignment horizontal="left" vertical="center" wrapText="1"/>
    </xf>
    <xf numFmtId="178" fontId="3" fillId="0" borderId="4" xfId="0" applyNumberFormat="1" applyFont="1" applyBorder="1" applyAlignment="1">
      <alignment horizontal="center" vertical="center"/>
    </xf>
    <xf numFmtId="177" fontId="3" fillId="0" borderId="58" xfId="1" applyNumberFormat="1" applyFont="1" applyBorder="1">
      <alignment vertical="center"/>
    </xf>
    <xf numFmtId="177" fontId="5" fillId="4" borderId="71" xfId="1" applyNumberFormat="1" applyFont="1" applyFill="1" applyBorder="1">
      <alignment vertical="center"/>
    </xf>
    <xf numFmtId="0" fontId="3" fillId="0" borderId="52" xfId="0" applyFont="1" applyBorder="1">
      <alignment vertical="center"/>
    </xf>
    <xf numFmtId="0" fontId="5" fillId="4" borderId="31" xfId="0" applyFont="1" applyFill="1" applyBorder="1">
      <alignment vertical="center"/>
    </xf>
    <xf numFmtId="177" fontId="5" fillId="4" borderId="2" xfId="0" applyNumberFormat="1" applyFont="1" applyFill="1" applyBorder="1" applyAlignment="1">
      <alignment horizontal="right" vertical="center"/>
    </xf>
    <xf numFmtId="0" fontId="20" fillId="15" borderId="34" xfId="0" applyFont="1" applyFill="1" applyBorder="1" applyAlignment="1">
      <alignment horizontal="center" vertical="center"/>
    </xf>
    <xf numFmtId="0" fontId="20" fillId="15" borderId="35" xfId="0" applyFont="1" applyFill="1" applyBorder="1" applyAlignment="1">
      <alignment horizontal="center" vertical="center"/>
    </xf>
    <xf numFmtId="0" fontId="20" fillId="15" borderId="36" xfId="0" applyFont="1" applyFill="1" applyBorder="1" applyAlignment="1">
      <alignment horizontal="center" vertical="center"/>
    </xf>
    <xf numFmtId="14" fontId="16" fillId="0" borderId="33" xfId="0" applyNumberFormat="1" applyFont="1" applyBorder="1" applyAlignment="1">
      <alignment horizontal="center" vertical="center"/>
    </xf>
    <xf numFmtId="14" fontId="16" fillId="0" borderId="60" xfId="0" applyNumberFormat="1" applyFont="1" applyBorder="1" applyAlignment="1">
      <alignment horizontal="center" vertical="center"/>
    </xf>
    <xf numFmtId="183" fontId="16" fillId="0" borderId="0" xfId="0" applyNumberFormat="1" applyFont="1" applyAlignment="1">
      <alignment horizontal="left" vertical="center"/>
    </xf>
    <xf numFmtId="0" fontId="3" fillId="0" borderId="45" xfId="0" applyFont="1" applyBorder="1" applyAlignment="1">
      <alignment horizontal="center" vertical="center"/>
    </xf>
    <xf numFmtId="0" fontId="3" fillId="0" borderId="46" xfId="0" applyFont="1" applyBorder="1" applyAlignment="1">
      <alignment horizontal="center" vertical="center"/>
    </xf>
    <xf numFmtId="0" fontId="3" fillId="0" borderId="47" xfId="0" applyFont="1" applyBorder="1" applyAlignment="1">
      <alignment horizontal="center" vertical="center"/>
    </xf>
    <xf numFmtId="0" fontId="3" fillId="3" borderId="9"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3" xfId="0" applyFont="1" applyFill="1" applyBorder="1" applyAlignment="1">
      <alignment horizontal="center" vertical="center"/>
    </xf>
    <xf numFmtId="0" fontId="3" fillId="9" borderId="15" xfId="0" applyFont="1" applyFill="1" applyBorder="1" applyAlignment="1">
      <alignment horizontal="center" vertical="center"/>
    </xf>
    <xf numFmtId="0" fontId="0" fillId="9" borderId="10" xfId="0" applyFill="1" applyBorder="1" applyAlignment="1">
      <alignment horizontal="center" vertical="center"/>
    </xf>
    <xf numFmtId="0" fontId="0" fillId="9" borderId="16" xfId="0" applyFill="1" applyBorder="1" applyAlignment="1">
      <alignment horizontal="center" vertical="center"/>
    </xf>
    <xf numFmtId="0" fontId="3" fillId="5" borderId="15" xfId="0" applyFont="1" applyFill="1" applyBorder="1" applyAlignment="1">
      <alignment horizontal="center" vertical="center"/>
    </xf>
    <xf numFmtId="0" fontId="0" fillId="5" borderId="10" xfId="0" applyFill="1" applyBorder="1" applyAlignment="1">
      <alignment horizontal="center" vertical="center"/>
    </xf>
    <xf numFmtId="0" fontId="0" fillId="5" borderId="16" xfId="0" applyFill="1" applyBorder="1" applyAlignment="1">
      <alignment horizontal="center"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0" borderId="70" xfId="0" applyFont="1" applyBorder="1" applyAlignment="1">
      <alignment horizontal="center" vertical="center"/>
    </xf>
    <xf numFmtId="0" fontId="0" fillId="0" borderId="8" xfId="0" applyBorder="1" applyAlignment="1">
      <alignment horizontal="center" vertical="center"/>
    </xf>
    <xf numFmtId="0" fontId="3" fillId="2" borderId="4" xfId="0" applyFont="1" applyFill="1" applyBorder="1" applyAlignment="1">
      <alignment horizontal="center" vertical="center"/>
    </xf>
    <xf numFmtId="0" fontId="0" fillId="0" borderId="5" xfId="0" applyBorder="1" applyAlignment="1">
      <alignment horizontal="center" vertical="center"/>
    </xf>
    <xf numFmtId="178" fontId="3" fillId="0" borderId="71" xfId="0" applyNumberFormat="1" applyFont="1" applyBorder="1" applyAlignment="1">
      <alignment horizontal="center" vertical="center"/>
    </xf>
    <xf numFmtId="0" fontId="3" fillId="0" borderId="72" xfId="0" applyFont="1" applyBorder="1" applyAlignment="1">
      <alignment horizontal="center" vertical="center"/>
    </xf>
    <xf numFmtId="0" fontId="3" fillId="0" borderId="71" xfId="0" applyFont="1" applyBorder="1" applyAlignment="1">
      <alignment horizontal="center" vertical="center"/>
    </xf>
  </cellXfs>
  <cellStyles count="2">
    <cellStyle name="一般" xfId="0" builtinId="0"/>
    <cellStyle name="千分位" xfId="1" builtinId="3"/>
  </cellStyles>
  <dxfs count="0"/>
  <tableStyles count="0" defaultTableStyle="TableStyleMedium2" defaultPivotStyle="PivotStyleLight16"/>
  <colors>
    <mruColors>
      <color rgb="FFFFFF99"/>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eFe\Downloads\2024&#24180;&#24115;&#30446;_0911&#25972;&#29702;(1025)&#25972;&#29702;.xlsx" TargetMode="External"/><Relationship Id="rId1" Type="http://schemas.openxmlformats.org/officeDocument/2006/relationships/externalLinkPath" Target="/Users/FeFe/Downloads/2024&#24180;&#24115;&#30446;_0911&#25972;&#29702;(1025)&#25972;&#297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2024年總表"/>
      <sheetName val="1-3月支出"/>
      <sheetName val="1-3月收入"/>
      <sheetName val="1-3月日幣"/>
      <sheetName val="1-3月總表"/>
      <sheetName val="4-6月轉帳憑證"/>
      <sheetName val="4-6月支出"/>
      <sheetName val="4-6月收入"/>
      <sheetName val="4-6月日幣"/>
      <sheetName val="4-6月總表"/>
      <sheetName val="7-9月支出"/>
      <sheetName val="7-9月收入"/>
      <sheetName val="7-9月日幣"/>
      <sheetName val="7-9月總表"/>
      <sheetName val="10-12月支出"/>
      <sheetName val="10-12月收入"/>
      <sheetName val="10-12月日幣"/>
      <sheetName val="10-12月總表"/>
      <sheetName val="1-12月總表"/>
    </sheetNames>
    <sheetDataSet>
      <sheetData sheetId="0">
        <row r="257">
          <cell r="K257">
            <v>3243140</v>
          </cell>
          <cell r="Q257">
            <v>11786</v>
          </cell>
          <cell r="AC257">
            <v>30</v>
          </cell>
        </row>
      </sheetData>
      <sheetData sheetId="1"/>
      <sheetData sheetId="2"/>
      <sheetData sheetId="3"/>
      <sheetData sheetId="4"/>
      <sheetData sheetId="5"/>
      <sheetData sheetId="6"/>
      <sheetData sheetId="7"/>
      <sheetData sheetId="8"/>
      <sheetData sheetId="9">
        <row r="14">
          <cell r="E14">
            <v>2794757</v>
          </cell>
        </row>
      </sheetData>
      <sheetData sheetId="10">
        <row r="31">
          <cell r="I31">
            <v>116626</v>
          </cell>
        </row>
      </sheetData>
      <sheetData sheetId="11">
        <row r="22">
          <cell r="H22">
            <v>583000</v>
          </cell>
        </row>
      </sheetData>
      <sheetData sheetId="12"/>
      <sheetData sheetId="13">
        <row r="11">
          <cell r="E11">
            <v>122825</v>
          </cell>
        </row>
        <row r="12">
          <cell r="E12">
            <v>583000</v>
          </cell>
        </row>
      </sheetData>
      <sheetData sheetId="14"/>
      <sheetData sheetId="15"/>
      <sheetData sheetId="16"/>
      <sheetData sheetId="17"/>
      <sheetData sheetId="18"/>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A6D39-4A2E-467A-AAB1-74DB48F67895}">
  <sheetPr>
    <tabColor theme="1" tint="4.9989318521683403E-2"/>
  </sheetPr>
  <dimension ref="A1:AD259"/>
  <sheetViews>
    <sheetView workbookViewId="0">
      <selection activeCell="A14" sqref="A14:XFD14"/>
    </sheetView>
  </sheetViews>
  <sheetFormatPr defaultRowHeight="17"/>
  <cols>
    <col min="1" max="1" width="10.90625" style="19" customWidth="1"/>
    <col min="2" max="2" width="12.26953125" style="418" customWidth="1"/>
    <col min="3" max="4" width="8.7265625" style="19"/>
    <col min="5" max="5" width="9.90625" style="19" bestFit="1" customWidth="1"/>
    <col min="6" max="7" width="8.7265625" style="19"/>
    <col min="8" max="9" width="8.90625" style="19" bestFit="1" customWidth="1"/>
    <col min="10" max="10" width="23.36328125" style="402" customWidth="1"/>
    <col min="11" max="11" width="10.7265625" style="19" bestFit="1" customWidth="1"/>
    <col min="12" max="13" width="8.7265625" style="19"/>
    <col min="14" max="15" width="8.90625" style="19" bestFit="1" customWidth="1"/>
    <col min="16" max="16" width="19.90625" style="19" customWidth="1"/>
    <col min="17" max="17" width="8.90625" style="19" bestFit="1" customWidth="1"/>
    <col min="18" max="19" width="8.7265625" style="19"/>
    <col min="20" max="20" width="8.90625" style="19" bestFit="1" customWidth="1"/>
    <col min="21" max="21" width="8.7265625" style="19"/>
    <col min="22" max="23" width="8.90625" style="19" bestFit="1" customWidth="1"/>
    <col min="24" max="25" width="8.7265625" style="19"/>
    <col min="26" max="29" width="8.90625" style="19" bestFit="1" customWidth="1"/>
    <col min="30" max="30" width="8.7265625" style="19"/>
  </cols>
  <sheetData>
    <row r="1" spans="1:30" ht="18" customHeight="1" thickBot="1">
      <c r="A1" s="334"/>
      <c r="B1" s="344"/>
      <c r="C1" s="334"/>
      <c r="D1" s="334"/>
      <c r="E1" s="334"/>
      <c r="F1" s="334"/>
      <c r="G1" s="334"/>
      <c r="H1" s="335"/>
      <c r="I1" s="336"/>
      <c r="J1" s="337"/>
      <c r="K1" s="336"/>
      <c r="L1" s="334"/>
      <c r="M1" s="34"/>
      <c r="N1" s="336"/>
      <c r="O1" s="336"/>
      <c r="P1" s="34"/>
      <c r="Q1" s="336"/>
      <c r="R1" s="338"/>
      <c r="S1" s="34"/>
      <c r="T1" s="336"/>
      <c r="U1" s="336"/>
      <c r="V1" s="34"/>
      <c r="W1" s="336"/>
      <c r="X1" s="334"/>
      <c r="Y1" s="34"/>
      <c r="Z1" s="336"/>
      <c r="AA1" s="336"/>
      <c r="AB1" s="34"/>
      <c r="AC1" s="336"/>
      <c r="AD1" s="334"/>
    </row>
    <row r="2" spans="1:30" ht="18" customHeight="1" thickBot="1">
      <c r="A2" s="403" t="s">
        <v>0</v>
      </c>
      <c r="B2" s="419"/>
      <c r="C2" s="339" t="s">
        <v>1</v>
      </c>
      <c r="D2" s="339"/>
      <c r="E2" s="339"/>
      <c r="F2" s="340">
        <v>2420398</v>
      </c>
      <c r="G2" s="334"/>
      <c r="H2" s="335"/>
      <c r="I2" s="336"/>
      <c r="J2" s="337"/>
      <c r="K2" s="336"/>
      <c r="L2" s="334"/>
      <c r="M2" s="34"/>
      <c r="N2" s="342" t="s">
        <v>2</v>
      </c>
      <c r="O2" s="343"/>
      <c r="P2" s="340">
        <v>6739</v>
      </c>
      <c r="Q2" s="336"/>
      <c r="R2" s="338"/>
      <c r="S2" s="34"/>
      <c r="T2" s="342" t="s">
        <v>3</v>
      </c>
      <c r="U2" s="343"/>
      <c r="V2" s="340">
        <v>561306</v>
      </c>
      <c r="W2" s="336"/>
      <c r="X2" s="334"/>
      <c r="Y2" s="34"/>
      <c r="Z2" s="342" t="s">
        <v>4</v>
      </c>
      <c r="AA2" s="343"/>
      <c r="AB2" s="340">
        <v>180188</v>
      </c>
      <c r="AC2" s="336"/>
      <c r="AD2" s="334"/>
    </row>
    <row r="3" spans="1:30" ht="18" customHeight="1" thickBot="1">
      <c r="A3" s="334"/>
      <c r="B3" s="344"/>
      <c r="C3" s="334"/>
      <c r="D3" s="334"/>
      <c r="E3" s="334"/>
      <c r="F3" s="334"/>
      <c r="G3" s="334"/>
      <c r="H3" s="335"/>
      <c r="I3" s="341"/>
      <c r="J3" s="345"/>
      <c r="K3" s="341"/>
      <c r="L3" s="334"/>
      <c r="M3" s="334"/>
      <c r="N3" s="341"/>
      <c r="O3" s="341"/>
      <c r="P3" s="334"/>
      <c r="Q3" s="341"/>
      <c r="R3" s="338"/>
      <c r="S3" s="334"/>
      <c r="T3" s="341"/>
      <c r="U3" s="341"/>
      <c r="V3" s="334"/>
      <c r="W3" s="341"/>
      <c r="X3" s="334"/>
      <c r="Y3" s="334"/>
      <c r="Z3" s="341"/>
      <c r="AA3" s="341"/>
      <c r="AB3" s="334"/>
      <c r="AC3" s="341"/>
      <c r="AD3" s="334"/>
    </row>
    <row r="4" spans="1:30" ht="18" customHeight="1">
      <c r="A4" s="347" t="s">
        <v>5</v>
      </c>
      <c r="B4" s="346" t="s">
        <v>6</v>
      </c>
      <c r="C4" s="348" t="s">
        <v>7</v>
      </c>
      <c r="D4" s="348" t="s">
        <v>8</v>
      </c>
      <c r="E4" s="348" t="s">
        <v>9</v>
      </c>
      <c r="F4" s="349" t="s">
        <v>10</v>
      </c>
      <c r="G4" s="350" t="s">
        <v>11</v>
      </c>
      <c r="H4" s="351" t="s">
        <v>12</v>
      </c>
      <c r="I4" s="352" t="s">
        <v>13</v>
      </c>
      <c r="J4" s="353" t="s">
        <v>14</v>
      </c>
      <c r="K4" s="354" t="s">
        <v>15</v>
      </c>
      <c r="L4" s="350" t="s">
        <v>16</v>
      </c>
      <c r="M4" s="355" t="s">
        <v>17</v>
      </c>
      <c r="N4" s="356" t="s">
        <v>18</v>
      </c>
      <c r="O4" s="357" t="s">
        <v>19</v>
      </c>
      <c r="P4" s="358" t="s">
        <v>20</v>
      </c>
      <c r="Q4" s="354" t="s">
        <v>21</v>
      </c>
      <c r="R4" s="359" t="s">
        <v>16</v>
      </c>
      <c r="S4" s="355" t="s">
        <v>22</v>
      </c>
      <c r="T4" s="356" t="s">
        <v>18</v>
      </c>
      <c r="U4" s="357" t="s">
        <v>19</v>
      </c>
      <c r="V4" s="358" t="s">
        <v>20</v>
      </c>
      <c r="W4" s="354" t="s">
        <v>21</v>
      </c>
      <c r="X4" s="359" t="s">
        <v>16</v>
      </c>
      <c r="Y4" s="355" t="s">
        <v>23</v>
      </c>
      <c r="Z4" s="356" t="s">
        <v>18</v>
      </c>
      <c r="AA4" s="357" t="s">
        <v>19</v>
      </c>
      <c r="AB4" s="358" t="s">
        <v>20</v>
      </c>
      <c r="AC4" s="354" t="s">
        <v>21</v>
      </c>
      <c r="AD4" s="358" t="s">
        <v>16</v>
      </c>
    </row>
    <row r="5" spans="1:30" ht="18" customHeight="1">
      <c r="A5" s="360"/>
      <c r="B5" s="404"/>
      <c r="C5" s="360"/>
      <c r="D5" s="360"/>
      <c r="E5" s="360"/>
      <c r="F5" s="360"/>
      <c r="G5" s="360"/>
      <c r="H5" s="361"/>
      <c r="I5" s="362"/>
      <c r="J5" s="363"/>
      <c r="K5" s="364">
        <f>F2</f>
        <v>2420398</v>
      </c>
      <c r="L5" s="360"/>
      <c r="M5" s="365"/>
      <c r="N5" s="364"/>
      <c r="O5" s="362"/>
      <c r="P5" s="365"/>
      <c r="Q5" s="364">
        <f>P2</f>
        <v>6739</v>
      </c>
      <c r="R5" s="366"/>
      <c r="S5" s="365"/>
      <c r="T5" s="364"/>
      <c r="U5" s="362"/>
      <c r="V5" s="365"/>
      <c r="W5" s="364">
        <f>V2</f>
        <v>561306</v>
      </c>
      <c r="X5" s="360"/>
      <c r="Y5" s="365"/>
      <c r="Z5" s="364"/>
      <c r="AA5" s="362"/>
      <c r="AB5" s="365"/>
      <c r="AC5" s="364">
        <f>AB2</f>
        <v>180188</v>
      </c>
      <c r="AD5" s="360"/>
    </row>
    <row r="6" spans="1:30" ht="18" customHeight="1">
      <c r="A6" s="252" t="s">
        <v>24</v>
      </c>
      <c r="B6" s="254"/>
      <c r="C6" s="253" t="s">
        <v>25</v>
      </c>
      <c r="D6" s="254" t="s">
        <v>26</v>
      </c>
      <c r="E6" s="254" t="s">
        <v>27</v>
      </c>
      <c r="F6" s="254"/>
      <c r="G6" s="367"/>
      <c r="H6" s="260"/>
      <c r="I6" s="255">
        <v>10000</v>
      </c>
      <c r="J6" s="368" t="s">
        <v>28</v>
      </c>
      <c r="K6" s="255">
        <f t="shared" ref="K6:K69" si="0">K5+H6-I6</f>
        <v>2410398</v>
      </c>
      <c r="L6" s="369" t="s">
        <v>29</v>
      </c>
      <c r="M6" s="370"/>
      <c r="N6" s="261"/>
      <c r="O6" s="255"/>
      <c r="P6" s="368"/>
      <c r="Q6" s="255">
        <f t="shared" ref="Q6:Q69" si="1">Q5+N6-O6</f>
        <v>6739</v>
      </c>
      <c r="R6" s="369"/>
      <c r="S6" s="370"/>
      <c r="T6" s="261"/>
      <c r="U6" s="255"/>
      <c r="V6" s="1"/>
      <c r="W6" s="255">
        <f t="shared" ref="W6:W69" si="2">W5+T6-U6</f>
        <v>561306</v>
      </c>
      <c r="X6" s="367"/>
      <c r="Y6" s="370"/>
      <c r="Z6" s="261"/>
      <c r="AA6" s="255"/>
      <c r="AB6" s="1"/>
      <c r="AC6" s="255">
        <f t="shared" ref="AC6:AC69" si="3">AC5+Z6-AA6</f>
        <v>180188</v>
      </c>
      <c r="AD6" s="254"/>
    </row>
    <row r="7" spans="1:30" ht="18" customHeight="1">
      <c r="A7" s="252" t="s">
        <v>24</v>
      </c>
      <c r="B7" s="254"/>
      <c r="C7" s="253" t="s">
        <v>25</v>
      </c>
      <c r="D7" s="254" t="s">
        <v>26</v>
      </c>
      <c r="E7" s="254" t="s">
        <v>27</v>
      </c>
      <c r="F7" s="254"/>
      <c r="G7" s="367"/>
      <c r="H7" s="260"/>
      <c r="I7" s="255">
        <v>10000</v>
      </c>
      <c r="J7" s="368" t="s">
        <v>30</v>
      </c>
      <c r="K7" s="255">
        <f t="shared" si="0"/>
        <v>2400398</v>
      </c>
      <c r="L7" s="369" t="s">
        <v>29</v>
      </c>
      <c r="M7" s="370"/>
      <c r="N7" s="261"/>
      <c r="O7" s="255"/>
      <c r="P7" s="368"/>
      <c r="Q7" s="255">
        <f t="shared" si="1"/>
        <v>6739</v>
      </c>
      <c r="R7" s="369"/>
      <c r="S7" s="370"/>
      <c r="T7" s="261"/>
      <c r="U7" s="255"/>
      <c r="V7" s="1"/>
      <c r="W7" s="255">
        <f t="shared" si="2"/>
        <v>561306</v>
      </c>
      <c r="X7" s="367"/>
      <c r="Y7" s="370"/>
      <c r="Z7" s="261"/>
      <c r="AA7" s="255"/>
      <c r="AB7" s="1"/>
      <c r="AC7" s="255">
        <f t="shared" si="3"/>
        <v>180188</v>
      </c>
      <c r="AD7" s="254"/>
    </row>
    <row r="8" spans="1:30" ht="18" customHeight="1">
      <c r="A8" s="252" t="s">
        <v>24</v>
      </c>
      <c r="B8" s="254"/>
      <c r="C8" s="253" t="s">
        <v>12</v>
      </c>
      <c r="D8" s="254" t="s">
        <v>26</v>
      </c>
      <c r="E8" s="254" t="s">
        <v>27</v>
      </c>
      <c r="F8" s="254"/>
      <c r="G8" s="367"/>
      <c r="H8" s="260">
        <v>10000</v>
      </c>
      <c r="I8" s="255"/>
      <c r="J8" s="368" t="s">
        <v>31</v>
      </c>
      <c r="K8" s="255">
        <f t="shared" si="0"/>
        <v>2410398</v>
      </c>
      <c r="L8" s="369" t="s">
        <v>29</v>
      </c>
      <c r="M8" s="370"/>
      <c r="N8" s="261"/>
      <c r="O8" s="255"/>
      <c r="P8" s="368"/>
      <c r="Q8" s="255">
        <f t="shared" si="1"/>
        <v>6739</v>
      </c>
      <c r="R8" s="369"/>
      <c r="S8" s="370"/>
      <c r="T8" s="261"/>
      <c r="U8" s="255"/>
      <c r="V8" s="1"/>
      <c r="W8" s="255">
        <f t="shared" si="2"/>
        <v>561306</v>
      </c>
      <c r="X8" s="367"/>
      <c r="Y8" s="370"/>
      <c r="Z8" s="261"/>
      <c r="AA8" s="255"/>
      <c r="AB8" s="1"/>
      <c r="AC8" s="255">
        <f t="shared" si="3"/>
        <v>180188</v>
      </c>
      <c r="AD8" s="254"/>
    </row>
    <row r="9" spans="1:30" ht="18" customHeight="1">
      <c r="A9" s="252" t="s">
        <v>24</v>
      </c>
      <c r="B9" s="254"/>
      <c r="C9" s="253" t="s">
        <v>12</v>
      </c>
      <c r="D9" s="254" t="s">
        <v>26</v>
      </c>
      <c r="E9" s="254"/>
      <c r="F9" s="254"/>
      <c r="G9" s="367"/>
      <c r="H9" s="260">
        <v>10000</v>
      </c>
      <c r="I9" s="255"/>
      <c r="J9" s="368" t="s">
        <v>32</v>
      </c>
      <c r="K9" s="371">
        <f t="shared" si="0"/>
        <v>2420398</v>
      </c>
      <c r="L9" s="369" t="s">
        <v>29</v>
      </c>
      <c r="M9" s="370"/>
      <c r="N9" s="261"/>
      <c r="O9" s="255"/>
      <c r="P9" s="368"/>
      <c r="Q9" s="255">
        <f t="shared" si="1"/>
        <v>6739</v>
      </c>
      <c r="R9" s="369"/>
      <c r="S9" s="370"/>
      <c r="T9" s="261"/>
      <c r="U9" s="255"/>
      <c r="V9" s="1"/>
      <c r="W9" s="255">
        <f t="shared" si="2"/>
        <v>561306</v>
      </c>
      <c r="X9" s="367"/>
      <c r="Y9" s="370"/>
      <c r="Z9" s="261"/>
      <c r="AA9" s="255"/>
      <c r="AB9" s="1"/>
      <c r="AC9" s="255">
        <f t="shared" si="3"/>
        <v>180188</v>
      </c>
      <c r="AD9" s="254"/>
    </row>
    <row r="10" spans="1:30" ht="18" customHeight="1">
      <c r="A10" s="252" t="s">
        <v>33</v>
      </c>
      <c r="B10" s="254">
        <v>113010201</v>
      </c>
      <c r="C10" s="254" t="s">
        <v>34</v>
      </c>
      <c r="D10" s="254" t="s">
        <v>35</v>
      </c>
      <c r="E10" s="254" t="s">
        <v>36</v>
      </c>
      <c r="F10" s="254"/>
      <c r="G10" s="367"/>
      <c r="H10" s="260"/>
      <c r="I10" s="255"/>
      <c r="J10" s="368"/>
      <c r="K10" s="255">
        <f t="shared" si="0"/>
        <v>2420398</v>
      </c>
      <c r="L10" s="367"/>
      <c r="M10" s="370"/>
      <c r="N10" s="261"/>
      <c r="O10" s="255">
        <v>273</v>
      </c>
      <c r="P10" s="368" t="s">
        <v>37</v>
      </c>
      <c r="Q10" s="255">
        <f t="shared" si="1"/>
        <v>6466</v>
      </c>
      <c r="R10" s="369" t="s">
        <v>29</v>
      </c>
      <c r="S10" s="370"/>
      <c r="T10" s="261"/>
      <c r="U10" s="255"/>
      <c r="V10" s="1"/>
      <c r="W10" s="255">
        <f t="shared" si="2"/>
        <v>561306</v>
      </c>
      <c r="X10" s="367"/>
      <c r="Y10" s="370"/>
      <c r="Z10" s="261"/>
      <c r="AA10" s="255"/>
      <c r="AB10" s="1"/>
      <c r="AC10" s="255">
        <f t="shared" si="3"/>
        <v>180188</v>
      </c>
      <c r="AD10" s="254"/>
    </row>
    <row r="11" spans="1:30" ht="18" customHeight="1">
      <c r="A11" s="252" t="s">
        <v>38</v>
      </c>
      <c r="B11" s="254">
        <v>113010401</v>
      </c>
      <c r="C11" s="254" t="s">
        <v>34</v>
      </c>
      <c r="D11" s="254" t="s">
        <v>35</v>
      </c>
      <c r="E11" s="254" t="s">
        <v>39</v>
      </c>
      <c r="F11" s="254"/>
      <c r="G11" s="367"/>
      <c r="H11" s="260"/>
      <c r="I11" s="255"/>
      <c r="J11" s="368"/>
      <c r="K11" s="255">
        <f t="shared" si="0"/>
        <v>2420398</v>
      </c>
      <c r="L11" s="367"/>
      <c r="M11" s="370"/>
      <c r="N11" s="261"/>
      <c r="O11" s="255">
        <v>588</v>
      </c>
      <c r="P11" s="368" t="s">
        <v>40</v>
      </c>
      <c r="Q11" s="255">
        <f t="shared" si="1"/>
        <v>5878</v>
      </c>
      <c r="R11" s="369" t="s">
        <v>29</v>
      </c>
      <c r="S11" s="370"/>
      <c r="T11" s="261"/>
      <c r="U11" s="255"/>
      <c r="V11" s="1"/>
      <c r="W11" s="255">
        <f t="shared" si="2"/>
        <v>561306</v>
      </c>
      <c r="X11" s="367"/>
      <c r="Y11" s="370"/>
      <c r="Z11" s="261"/>
      <c r="AA11" s="255"/>
      <c r="AB11" s="1"/>
      <c r="AC11" s="255">
        <f t="shared" si="3"/>
        <v>180188</v>
      </c>
      <c r="AD11" s="254"/>
    </row>
    <row r="12" spans="1:30" ht="18" customHeight="1">
      <c r="A12" s="252" t="s">
        <v>38</v>
      </c>
      <c r="B12" s="254">
        <v>113010402</v>
      </c>
      <c r="C12" s="254" t="s">
        <v>34</v>
      </c>
      <c r="D12" s="254" t="s">
        <v>35</v>
      </c>
      <c r="E12" s="254" t="s">
        <v>39</v>
      </c>
      <c r="F12" s="254"/>
      <c r="G12" s="367"/>
      <c r="H12" s="260"/>
      <c r="I12" s="255"/>
      <c r="J12" s="368"/>
      <c r="K12" s="255">
        <f t="shared" si="0"/>
        <v>2420398</v>
      </c>
      <c r="L12" s="367"/>
      <c r="M12" s="370"/>
      <c r="N12" s="261"/>
      <c r="O12" s="255">
        <v>56</v>
      </c>
      <c r="P12" s="368" t="s">
        <v>41</v>
      </c>
      <c r="Q12" s="255">
        <f t="shared" si="1"/>
        <v>5822</v>
      </c>
      <c r="R12" s="369" t="s">
        <v>29</v>
      </c>
      <c r="S12" s="370"/>
      <c r="T12" s="261"/>
      <c r="U12" s="255"/>
      <c r="V12" s="1"/>
      <c r="W12" s="255">
        <f t="shared" si="2"/>
        <v>561306</v>
      </c>
      <c r="X12" s="367"/>
      <c r="Y12" s="370"/>
      <c r="Z12" s="261"/>
      <c r="AA12" s="255"/>
      <c r="AB12" s="1"/>
      <c r="AC12" s="255">
        <f t="shared" si="3"/>
        <v>180188</v>
      </c>
      <c r="AD12" s="254"/>
    </row>
    <row r="13" spans="1:30" ht="18" customHeight="1">
      <c r="A13" s="252" t="s">
        <v>42</v>
      </c>
      <c r="B13" s="254">
        <v>113010501</v>
      </c>
      <c r="C13" s="253" t="s">
        <v>12</v>
      </c>
      <c r="D13" s="254" t="s">
        <v>43</v>
      </c>
      <c r="E13" s="254" t="s">
        <v>44</v>
      </c>
      <c r="F13" s="254"/>
      <c r="G13" s="367"/>
      <c r="H13" s="260">
        <v>5000</v>
      </c>
      <c r="I13" s="255"/>
      <c r="J13" s="368" t="s">
        <v>45</v>
      </c>
      <c r="K13" s="255">
        <f t="shared" si="0"/>
        <v>2425398</v>
      </c>
      <c r="L13" s="369" t="s">
        <v>29</v>
      </c>
      <c r="M13" s="370"/>
      <c r="N13" s="261"/>
      <c r="O13" s="255"/>
      <c r="P13" s="368"/>
      <c r="Q13" s="255">
        <f t="shared" si="1"/>
        <v>5822</v>
      </c>
      <c r="R13" s="369"/>
      <c r="S13" s="370"/>
      <c r="T13" s="261"/>
      <c r="U13" s="255"/>
      <c r="V13" s="1"/>
      <c r="W13" s="255">
        <f t="shared" si="2"/>
        <v>561306</v>
      </c>
      <c r="X13" s="367"/>
      <c r="Y13" s="370"/>
      <c r="Z13" s="261"/>
      <c r="AA13" s="255"/>
      <c r="AB13" s="1"/>
      <c r="AC13" s="255">
        <f t="shared" si="3"/>
        <v>180188</v>
      </c>
      <c r="AD13" s="254"/>
    </row>
    <row r="14" spans="1:30" ht="18" customHeight="1">
      <c r="A14" s="252" t="s">
        <v>42</v>
      </c>
      <c r="B14" s="254"/>
      <c r="C14" s="253" t="s">
        <v>12</v>
      </c>
      <c r="D14" s="254" t="s">
        <v>43</v>
      </c>
      <c r="E14" s="254" t="s">
        <v>44</v>
      </c>
      <c r="F14" s="254"/>
      <c r="G14" s="367"/>
      <c r="H14" s="260">
        <v>5000</v>
      </c>
      <c r="I14" s="255"/>
      <c r="J14" s="368" t="s">
        <v>46</v>
      </c>
      <c r="K14" s="255">
        <f t="shared" si="0"/>
        <v>2430398</v>
      </c>
      <c r="L14" s="369" t="s">
        <v>29</v>
      </c>
      <c r="M14" s="370"/>
      <c r="N14" s="261"/>
      <c r="O14" s="255"/>
      <c r="P14" s="368"/>
      <c r="Q14" s="255">
        <f t="shared" si="1"/>
        <v>5822</v>
      </c>
      <c r="R14" s="369"/>
      <c r="S14" s="370"/>
      <c r="T14" s="261"/>
      <c r="U14" s="255"/>
      <c r="V14" s="1"/>
      <c r="W14" s="255">
        <f t="shared" si="2"/>
        <v>561306</v>
      </c>
      <c r="X14" s="367"/>
      <c r="Y14" s="370"/>
      <c r="Z14" s="261"/>
      <c r="AA14" s="255"/>
      <c r="AB14" s="1"/>
      <c r="AC14" s="255">
        <f t="shared" si="3"/>
        <v>180188</v>
      </c>
      <c r="AD14" s="254"/>
    </row>
    <row r="15" spans="1:30" ht="18" customHeight="1">
      <c r="A15" s="252" t="s">
        <v>47</v>
      </c>
      <c r="B15" s="254">
        <v>113010701</v>
      </c>
      <c r="C15" s="253" t="s">
        <v>12</v>
      </c>
      <c r="D15" s="254" t="s">
        <v>43</v>
      </c>
      <c r="E15" s="254" t="s">
        <v>44</v>
      </c>
      <c r="F15" s="254"/>
      <c r="G15" s="367"/>
      <c r="H15" s="260">
        <v>5000</v>
      </c>
      <c r="I15" s="255"/>
      <c r="J15" s="368" t="s">
        <v>48</v>
      </c>
      <c r="K15" s="255">
        <f t="shared" si="0"/>
        <v>2435398</v>
      </c>
      <c r="L15" s="369" t="s">
        <v>29</v>
      </c>
      <c r="M15" s="370"/>
      <c r="N15" s="261"/>
      <c r="O15" s="255"/>
      <c r="P15" s="368"/>
      <c r="Q15" s="255">
        <f t="shared" si="1"/>
        <v>5822</v>
      </c>
      <c r="R15" s="369"/>
      <c r="S15" s="370"/>
      <c r="T15" s="261"/>
      <c r="U15" s="255"/>
      <c r="V15" s="1"/>
      <c r="W15" s="255">
        <f t="shared" si="2"/>
        <v>561306</v>
      </c>
      <c r="X15" s="367"/>
      <c r="Y15" s="370"/>
      <c r="Z15" s="261"/>
      <c r="AA15" s="255"/>
      <c r="AB15" s="1"/>
      <c r="AC15" s="255">
        <f t="shared" si="3"/>
        <v>180188</v>
      </c>
      <c r="AD15" s="254"/>
    </row>
    <row r="16" spans="1:30" ht="18" customHeight="1">
      <c r="A16" s="252" t="s">
        <v>49</v>
      </c>
      <c r="B16" s="254">
        <v>113010801</v>
      </c>
      <c r="C16" s="253" t="s">
        <v>34</v>
      </c>
      <c r="D16" s="254" t="s">
        <v>35</v>
      </c>
      <c r="E16" s="254" t="s">
        <v>39</v>
      </c>
      <c r="F16" s="254"/>
      <c r="G16" s="367"/>
      <c r="H16" s="260"/>
      <c r="I16" s="255"/>
      <c r="J16" s="368"/>
      <c r="K16" s="255">
        <f t="shared" si="0"/>
        <v>2435398</v>
      </c>
      <c r="L16" s="367"/>
      <c r="M16" s="370"/>
      <c r="N16" s="261"/>
      <c r="O16" s="255">
        <v>28</v>
      </c>
      <c r="P16" s="368" t="s">
        <v>50</v>
      </c>
      <c r="Q16" s="255">
        <f t="shared" si="1"/>
        <v>5794</v>
      </c>
      <c r="R16" s="369" t="s">
        <v>29</v>
      </c>
      <c r="S16" s="370"/>
      <c r="T16" s="261"/>
      <c r="U16" s="255"/>
      <c r="V16" s="1"/>
      <c r="W16" s="255">
        <f t="shared" si="2"/>
        <v>561306</v>
      </c>
      <c r="X16" s="367"/>
      <c r="Y16" s="370"/>
      <c r="Z16" s="261"/>
      <c r="AA16" s="255"/>
      <c r="AB16" s="1"/>
      <c r="AC16" s="255">
        <f t="shared" si="3"/>
        <v>180188</v>
      </c>
      <c r="AD16" s="254"/>
    </row>
    <row r="17" spans="1:30" ht="18" customHeight="1">
      <c r="A17" s="252" t="s">
        <v>49</v>
      </c>
      <c r="B17" s="254">
        <v>113010802</v>
      </c>
      <c r="C17" s="253" t="s">
        <v>12</v>
      </c>
      <c r="D17" s="254" t="s">
        <v>43</v>
      </c>
      <c r="E17" s="254" t="s">
        <v>51</v>
      </c>
      <c r="F17" s="254"/>
      <c r="G17" s="367"/>
      <c r="H17" s="260">
        <v>20000</v>
      </c>
      <c r="I17" s="255"/>
      <c r="J17" s="368" t="s">
        <v>52</v>
      </c>
      <c r="K17" s="255">
        <f t="shared" si="0"/>
        <v>2455398</v>
      </c>
      <c r="L17" s="369" t="s">
        <v>29</v>
      </c>
      <c r="M17" s="370"/>
      <c r="N17" s="261"/>
      <c r="O17" s="255"/>
      <c r="P17" s="368"/>
      <c r="Q17" s="255">
        <f t="shared" si="1"/>
        <v>5794</v>
      </c>
      <c r="R17" s="369"/>
      <c r="S17" s="370"/>
      <c r="T17" s="261"/>
      <c r="U17" s="255"/>
      <c r="V17" s="1"/>
      <c r="W17" s="255">
        <f t="shared" si="2"/>
        <v>561306</v>
      </c>
      <c r="X17" s="367"/>
      <c r="Y17" s="370"/>
      <c r="Z17" s="261"/>
      <c r="AA17" s="255"/>
      <c r="AB17" s="1"/>
      <c r="AC17" s="255">
        <f t="shared" si="3"/>
        <v>180188</v>
      </c>
      <c r="AD17" s="254"/>
    </row>
    <row r="18" spans="1:30" ht="18" customHeight="1">
      <c r="A18" s="252" t="s">
        <v>49</v>
      </c>
      <c r="B18" s="254"/>
      <c r="C18" s="253" t="s">
        <v>12</v>
      </c>
      <c r="D18" s="254" t="s">
        <v>43</v>
      </c>
      <c r="E18" s="254" t="s">
        <v>51</v>
      </c>
      <c r="F18" s="254"/>
      <c r="G18" s="367"/>
      <c r="H18" s="260">
        <v>20000</v>
      </c>
      <c r="I18" s="255"/>
      <c r="J18" s="368" t="s">
        <v>53</v>
      </c>
      <c r="K18" s="255">
        <f t="shared" si="0"/>
        <v>2475398</v>
      </c>
      <c r="L18" s="369" t="s">
        <v>29</v>
      </c>
      <c r="M18" s="370"/>
      <c r="N18" s="261"/>
      <c r="O18" s="255"/>
      <c r="P18" s="368"/>
      <c r="Q18" s="255">
        <f t="shared" si="1"/>
        <v>5794</v>
      </c>
      <c r="R18" s="369"/>
      <c r="S18" s="370"/>
      <c r="T18" s="261"/>
      <c r="U18" s="255"/>
      <c r="V18" s="1"/>
      <c r="W18" s="255">
        <f t="shared" si="2"/>
        <v>561306</v>
      </c>
      <c r="X18" s="367"/>
      <c r="Y18" s="370"/>
      <c r="Z18" s="261"/>
      <c r="AA18" s="255"/>
      <c r="AB18" s="1"/>
      <c r="AC18" s="255">
        <f t="shared" si="3"/>
        <v>180188</v>
      </c>
      <c r="AD18" s="254"/>
    </row>
    <row r="19" spans="1:30" ht="18" customHeight="1">
      <c r="A19" s="252" t="s">
        <v>49</v>
      </c>
      <c r="B19" s="254">
        <v>113010803</v>
      </c>
      <c r="C19" s="253" t="s">
        <v>12</v>
      </c>
      <c r="D19" s="254" t="s">
        <v>43</v>
      </c>
      <c r="E19" s="254" t="s">
        <v>44</v>
      </c>
      <c r="F19" s="254"/>
      <c r="G19" s="367"/>
      <c r="H19" s="260">
        <v>5000</v>
      </c>
      <c r="I19" s="255"/>
      <c r="J19" s="368" t="s">
        <v>54</v>
      </c>
      <c r="K19" s="255">
        <f t="shared" si="0"/>
        <v>2480398</v>
      </c>
      <c r="L19" s="369" t="s">
        <v>29</v>
      </c>
      <c r="M19" s="370"/>
      <c r="N19" s="261"/>
      <c r="O19" s="255"/>
      <c r="P19" s="368"/>
      <c r="Q19" s="255">
        <f t="shared" si="1"/>
        <v>5794</v>
      </c>
      <c r="R19" s="369"/>
      <c r="S19" s="370"/>
      <c r="T19" s="261"/>
      <c r="U19" s="255"/>
      <c r="V19" s="1"/>
      <c r="W19" s="255">
        <f t="shared" si="2"/>
        <v>561306</v>
      </c>
      <c r="X19" s="367"/>
      <c r="Y19" s="370"/>
      <c r="Z19" s="261"/>
      <c r="AA19" s="255"/>
      <c r="AB19" s="1"/>
      <c r="AC19" s="255">
        <f t="shared" si="3"/>
        <v>180188</v>
      </c>
      <c r="AD19" s="254"/>
    </row>
    <row r="20" spans="1:30" ht="18" customHeight="1">
      <c r="A20" s="252" t="s">
        <v>55</v>
      </c>
      <c r="B20" s="254">
        <v>113010901</v>
      </c>
      <c r="C20" s="253" t="s">
        <v>34</v>
      </c>
      <c r="D20" s="254" t="s">
        <v>35</v>
      </c>
      <c r="E20" s="254" t="s">
        <v>39</v>
      </c>
      <c r="F20" s="254"/>
      <c r="G20" s="367"/>
      <c r="H20" s="260"/>
      <c r="I20" s="255"/>
      <c r="J20" s="368"/>
      <c r="K20" s="255">
        <f t="shared" si="0"/>
        <v>2480398</v>
      </c>
      <c r="L20" s="367"/>
      <c r="M20" s="370"/>
      <c r="N20" s="261"/>
      <c r="O20" s="255">
        <v>28</v>
      </c>
      <c r="P20" s="368" t="s">
        <v>56</v>
      </c>
      <c r="Q20" s="255">
        <f t="shared" si="1"/>
        <v>5766</v>
      </c>
      <c r="R20" s="369" t="s">
        <v>29</v>
      </c>
      <c r="S20" s="370"/>
      <c r="T20" s="261"/>
      <c r="U20" s="255"/>
      <c r="V20" s="1"/>
      <c r="W20" s="255">
        <f t="shared" si="2"/>
        <v>561306</v>
      </c>
      <c r="X20" s="367"/>
      <c r="Y20" s="370"/>
      <c r="Z20" s="261"/>
      <c r="AA20" s="255"/>
      <c r="AB20" s="1"/>
      <c r="AC20" s="255">
        <f t="shared" si="3"/>
        <v>180188</v>
      </c>
      <c r="AD20" s="254"/>
    </row>
    <row r="21" spans="1:30" ht="18" customHeight="1">
      <c r="A21" s="252" t="s">
        <v>55</v>
      </c>
      <c r="B21" s="254">
        <v>113010902</v>
      </c>
      <c r="C21" s="253" t="s">
        <v>12</v>
      </c>
      <c r="D21" s="254" t="s">
        <v>43</v>
      </c>
      <c r="E21" s="254" t="s">
        <v>51</v>
      </c>
      <c r="F21" s="254"/>
      <c r="G21" s="367"/>
      <c r="H21" s="260">
        <v>20000</v>
      </c>
      <c r="I21" s="255"/>
      <c r="J21" s="368" t="s">
        <v>57</v>
      </c>
      <c r="K21" s="255">
        <f t="shared" si="0"/>
        <v>2500398</v>
      </c>
      <c r="L21" s="369" t="s">
        <v>29</v>
      </c>
      <c r="M21" s="370"/>
      <c r="N21" s="261"/>
      <c r="O21" s="255"/>
      <c r="P21" s="368"/>
      <c r="Q21" s="255">
        <f t="shared" si="1"/>
        <v>5766</v>
      </c>
      <c r="R21" s="369"/>
      <c r="S21" s="370"/>
      <c r="T21" s="261"/>
      <c r="U21" s="255"/>
      <c r="V21" s="1"/>
      <c r="W21" s="255">
        <f t="shared" si="2"/>
        <v>561306</v>
      </c>
      <c r="X21" s="367"/>
      <c r="Y21" s="370"/>
      <c r="Z21" s="261"/>
      <c r="AA21" s="255"/>
      <c r="AB21" s="1"/>
      <c r="AC21" s="255">
        <f t="shared" si="3"/>
        <v>180188</v>
      </c>
      <c r="AD21" s="254"/>
    </row>
    <row r="22" spans="1:30" ht="18" customHeight="1">
      <c r="A22" s="252" t="s">
        <v>55</v>
      </c>
      <c r="B22" s="254">
        <v>113010903</v>
      </c>
      <c r="C22" s="253" t="s">
        <v>12</v>
      </c>
      <c r="D22" s="254" t="s">
        <v>43</v>
      </c>
      <c r="E22" s="254" t="s">
        <v>44</v>
      </c>
      <c r="F22" s="254"/>
      <c r="G22" s="367"/>
      <c r="H22" s="260">
        <v>5000</v>
      </c>
      <c r="I22" s="255"/>
      <c r="J22" s="368" t="s">
        <v>58</v>
      </c>
      <c r="K22" s="255">
        <f t="shared" si="0"/>
        <v>2505398</v>
      </c>
      <c r="L22" s="369" t="s">
        <v>29</v>
      </c>
      <c r="M22" s="370"/>
      <c r="N22" s="261"/>
      <c r="O22" s="255"/>
      <c r="P22" s="368"/>
      <c r="Q22" s="255">
        <f t="shared" si="1"/>
        <v>5766</v>
      </c>
      <c r="R22" s="369"/>
      <c r="S22" s="370"/>
      <c r="T22" s="261"/>
      <c r="U22" s="255"/>
      <c r="V22" s="1"/>
      <c r="W22" s="255">
        <f t="shared" si="2"/>
        <v>561306</v>
      </c>
      <c r="X22" s="367"/>
      <c r="Y22" s="370"/>
      <c r="Z22" s="261"/>
      <c r="AA22" s="255"/>
      <c r="AB22" s="1"/>
      <c r="AC22" s="255">
        <f t="shared" si="3"/>
        <v>180188</v>
      </c>
      <c r="AD22" s="254"/>
    </row>
    <row r="23" spans="1:30" ht="18" customHeight="1">
      <c r="A23" s="252" t="s">
        <v>59</v>
      </c>
      <c r="B23" s="254">
        <v>113011001</v>
      </c>
      <c r="C23" s="253" t="s">
        <v>12</v>
      </c>
      <c r="D23" s="254" t="s">
        <v>43</v>
      </c>
      <c r="E23" s="254" t="s">
        <v>51</v>
      </c>
      <c r="F23" s="254"/>
      <c r="G23" s="367"/>
      <c r="H23" s="260">
        <v>20000</v>
      </c>
      <c r="I23" s="255"/>
      <c r="J23" s="368" t="s">
        <v>60</v>
      </c>
      <c r="K23" s="255">
        <f t="shared" si="0"/>
        <v>2525398</v>
      </c>
      <c r="L23" s="369" t="s">
        <v>29</v>
      </c>
      <c r="M23" s="370"/>
      <c r="N23" s="261"/>
      <c r="O23" s="255"/>
      <c r="P23" s="368"/>
      <c r="Q23" s="255">
        <f t="shared" si="1"/>
        <v>5766</v>
      </c>
      <c r="R23" s="369"/>
      <c r="S23" s="370"/>
      <c r="T23" s="261"/>
      <c r="U23" s="255"/>
      <c r="V23" s="1"/>
      <c r="W23" s="255">
        <f t="shared" si="2"/>
        <v>561306</v>
      </c>
      <c r="X23" s="367"/>
      <c r="Y23" s="370"/>
      <c r="Z23" s="261"/>
      <c r="AA23" s="255"/>
      <c r="AB23" s="1"/>
      <c r="AC23" s="255">
        <f t="shared" si="3"/>
        <v>180188</v>
      </c>
      <c r="AD23" s="254"/>
    </row>
    <row r="24" spans="1:30" ht="18" customHeight="1">
      <c r="A24" s="252" t="s">
        <v>59</v>
      </c>
      <c r="B24" s="254"/>
      <c r="C24" s="253" t="s">
        <v>12</v>
      </c>
      <c r="D24" s="254" t="s">
        <v>43</v>
      </c>
      <c r="E24" s="254" t="s">
        <v>51</v>
      </c>
      <c r="F24" s="254"/>
      <c r="G24" s="367"/>
      <c r="H24" s="260">
        <v>20000</v>
      </c>
      <c r="I24" s="255"/>
      <c r="J24" s="368" t="s">
        <v>61</v>
      </c>
      <c r="K24" s="255">
        <f t="shared" si="0"/>
        <v>2545398</v>
      </c>
      <c r="L24" s="369" t="s">
        <v>29</v>
      </c>
      <c r="M24" s="370"/>
      <c r="N24" s="261"/>
      <c r="O24" s="255"/>
      <c r="P24" s="368"/>
      <c r="Q24" s="255">
        <f t="shared" si="1"/>
        <v>5766</v>
      </c>
      <c r="R24" s="369"/>
      <c r="S24" s="370"/>
      <c r="T24" s="261"/>
      <c r="U24" s="255"/>
      <c r="V24" s="1"/>
      <c r="W24" s="255">
        <f t="shared" si="2"/>
        <v>561306</v>
      </c>
      <c r="X24" s="367"/>
      <c r="Y24" s="370"/>
      <c r="Z24" s="261"/>
      <c r="AA24" s="255"/>
      <c r="AB24" s="1"/>
      <c r="AC24" s="255">
        <f t="shared" si="3"/>
        <v>180188</v>
      </c>
      <c r="AD24" s="254"/>
    </row>
    <row r="25" spans="1:30" ht="18" customHeight="1">
      <c r="A25" s="252" t="s">
        <v>62</v>
      </c>
      <c r="B25" s="254">
        <v>113011101</v>
      </c>
      <c r="C25" s="253" t="s">
        <v>34</v>
      </c>
      <c r="D25" s="254" t="s">
        <v>35</v>
      </c>
      <c r="E25" s="254" t="s">
        <v>39</v>
      </c>
      <c r="F25" s="254"/>
      <c r="G25" s="367"/>
      <c r="H25" s="260"/>
      <c r="I25" s="255"/>
      <c r="J25" s="368"/>
      <c r="K25" s="255">
        <f t="shared" si="0"/>
        <v>2545398</v>
      </c>
      <c r="L25" s="367"/>
      <c r="M25" s="370"/>
      <c r="N25" s="261"/>
      <c r="O25" s="255">
        <v>28</v>
      </c>
      <c r="P25" s="368" t="s">
        <v>63</v>
      </c>
      <c r="Q25" s="255">
        <f t="shared" si="1"/>
        <v>5738</v>
      </c>
      <c r="R25" s="369" t="s">
        <v>29</v>
      </c>
      <c r="S25" s="370"/>
      <c r="T25" s="261"/>
      <c r="U25" s="255"/>
      <c r="V25" s="1"/>
      <c r="W25" s="255">
        <f t="shared" si="2"/>
        <v>561306</v>
      </c>
      <c r="X25" s="367"/>
      <c r="Y25" s="370"/>
      <c r="Z25" s="261"/>
      <c r="AA25" s="255"/>
      <c r="AB25" s="1"/>
      <c r="AC25" s="255">
        <f t="shared" si="3"/>
        <v>180188</v>
      </c>
      <c r="AD25" s="254"/>
    </row>
    <row r="26" spans="1:30" ht="18" customHeight="1">
      <c r="A26" s="252" t="s">
        <v>62</v>
      </c>
      <c r="B26" s="254">
        <v>113011102</v>
      </c>
      <c r="C26" s="253" t="s">
        <v>12</v>
      </c>
      <c r="D26" s="254" t="s">
        <v>43</v>
      </c>
      <c r="E26" s="254" t="s">
        <v>44</v>
      </c>
      <c r="F26" s="254"/>
      <c r="G26" s="367"/>
      <c r="H26" s="260">
        <v>5000</v>
      </c>
      <c r="I26" s="255"/>
      <c r="J26" s="368" t="s">
        <v>64</v>
      </c>
      <c r="K26" s="255">
        <f t="shared" si="0"/>
        <v>2550398</v>
      </c>
      <c r="L26" s="369" t="s">
        <v>29</v>
      </c>
      <c r="M26" s="370"/>
      <c r="N26" s="261"/>
      <c r="O26" s="255"/>
      <c r="P26" s="368"/>
      <c r="Q26" s="255">
        <f t="shared" si="1"/>
        <v>5738</v>
      </c>
      <c r="R26" s="369"/>
      <c r="S26" s="370"/>
      <c r="T26" s="261"/>
      <c r="U26" s="255"/>
      <c r="V26" s="1"/>
      <c r="W26" s="255">
        <f t="shared" si="2"/>
        <v>561306</v>
      </c>
      <c r="X26" s="367"/>
      <c r="Y26" s="370"/>
      <c r="Z26" s="261"/>
      <c r="AA26" s="255"/>
      <c r="AB26" s="1"/>
      <c r="AC26" s="255">
        <f t="shared" si="3"/>
        <v>180188</v>
      </c>
      <c r="AD26" s="254"/>
    </row>
    <row r="27" spans="1:30" ht="18" customHeight="1">
      <c r="A27" s="252" t="s">
        <v>65</v>
      </c>
      <c r="B27" s="254">
        <v>113011201</v>
      </c>
      <c r="C27" s="253" t="s">
        <v>12</v>
      </c>
      <c r="D27" s="254" t="s">
        <v>43</v>
      </c>
      <c r="E27" s="254" t="s">
        <v>51</v>
      </c>
      <c r="F27" s="254"/>
      <c r="G27" s="367"/>
      <c r="H27" s="260">
        <v>20000</v>
      </c>
      <c r="I27" s="255"/>
      <c r="J27" s="368" t="s">
        <v>66</v>
      </c>
      <c r="K27" s="255">
        <f t="shared" si="0"/>
        <v>2570398</v>
      </c>
      <c r="L27" s="369" t="s">
        <v>29</v>
      </c>
      <c r="M27" s="370"/>
      <c r="N27" s="261"/>
      <c r="O27" s="255"/>
      <c r="P27" s="368"/>
      <c r="Q27" s="255">
        <f t="shared" si="1"/>
        <v>5738</v>
      </c>
      <c r="R27" s="369"/>
      <c r="S27" s="370"/>
      <c r="T27" s="261"/>
      <c r="U27" s="255"/>
      <c r="V27" s="1"/>
      <c r="W27" s="255">
        <f t="shared" si="2"/>
        <v>561306</v>
      </c>
      <c r="X27" s="367"/>
      <c r="Y27" s="370"/>
      <c r="Z27" s="261"/>
      <c r="AA27" s="255"/>
      <c r="AB27" s="1"/>
      <c r="AC27" s="255">
        <f t="shared" si="3"/>
        <v>180188</v>
      </c>
      <c r="AD27" s="254"/>
    </row>
    <row r="28" spans="1:30" ht="18" customHeight="1">
      <c r="A28" s="252" t="s">
        <v>65</v>
      </c>
      <c r="B28" s="254">
        <v>113011202</v>
      </c>
      <c r="C28" s="253" t="s">
        <v>12</v>
      </c>
      <c r="D28" s="254" t="s">
        <v>43</v>
      </c>
      <c r="E28" s="254" t="s">
        <v>44</v>
      </c>
      <c r="F28" s="254"/>
      <c r="G28" s="367"/>
      <c r="H28" s="260">
        <v>5000</v>
      </c>
      <c r="I28" s="255"/>
      <c r="J28" s="368" t="s">
        <v>67</v>
      </c>
      <c r="K28" s="255">
        <f t="shared" si="0"/>
        <v>2575398</v>
      </c>
      <c r="L28" s="369" t="s">
        <v>29</v>
      </c>
      <c r="M28" s="370"/>
      <c r="N28" s="261"/>
      <c r="O28" s="255"/>
      <c r="P28" s="368"/>
      <c r="Q28" s="255">
        <f t="shared" si="1"/>
        <v>5738</v>
      </c>
      <c r="R28" s="369"/>
      <c r="S28" s="370"/>
      <c r="T28" s="261"/>
      <c r="U28" s="255"/>
      <c r="V28" s="1"/>
      <c r="W28" s="255">
        <f t="shared" si="2"/>
        <v>561306</v>
      </c>
      <c r="X28" s="367"/>
      <c r="Y28" s="370"/>
      <c r="Z28" s="261"/>
      <c r="AA28" s="255"/>
      <c r="AB28" s="1"/>
      <c r="AC28" s="255">
        <f t="shared" si="3"/>
        <v>180188</v>
      </c>
      <c r="AD28" s="254"/>
    </row>
    <row r="29" spans="1:30" ht="18" customHeight="1">
      <c r="A29" s="252" t="s">
        <v>65</v>
      </c>
      <c r="B29" s="254">
        <v>113011203</v>
      </c>
      <c r="C29" s="253" t="s">
        <v>68</v>
      </c>
      <c r="D29" s="372"/>
      <c r="E29" s="254"/>
      <c r="F29" s="254"/>
      <c r="G29" s="367"/>
      <c r="H29" s="260">
        <v>20000</v>
      </c>
      <c r="I29" s="255"/>
      <c r="J29" s="368" t="s">
        <v>69</v>
      </c>
      <c r="K29" s="255">
        <f t="shared" si="0"/>
        <v>2595398</v>
      </c>
      <c r="L29" s="369" t="s">
        <v>29</v>
      </c>
      <c r="M29" s="370"/>
      <c r="N29" s="261"/>
      <c r="O29" s="255"/>
      <c r="P29" s="368"/>
      <c r="Q29" s="255">
        <f t="shared" si="1"/>
        <v>5738</v>
      </c>
      <c r="R29" s="369"/>
      <c r="S29" s="370"/>
      <c r="T29" s="261"/>
      <c r="U29" s="255"/>
      <c r="V29" s="1"/>
      <c r="W29" s="255">
        <f t="shared" si="2"/>
        <v>561306</v>
      </c>
      <c r="X29" s="367"/>
      <c r="Y29" s="370"/>
      <c r="Z29" s="261"/>
      <c r="AA29" s="255"/>
      <c r="AB29" s="1"/>
      <c r="AC29" s="255">
        <f t="shared" si="3"/>
        <v>180188</v>
      </c>
      <c r="AD29" s="254"/>
    </row>
    <row r="30" spans="1:30" ht="18" customHeight="1">
      <c r="A30" s="252" t="s">
        <v>70</v>
      </c>
      <c r="B30" s="254">
        <v>113011401</v>
      </c>
      <c r="C30" s="253" t="s">
        <v>68</v>
      </c>
      <c r="D30" s="372"/>
      <c r="E30" s="254"/>
      <c r="F30" s="254"/>
      <c r="G30" s="367"/>
      <c r="H30" s="260">
        <v>30000</v>
      </c>
      <c r="I30" s="255"/>
      <c r="J30" s="368" t="s">
        <v>71</v>
      </c>
      <c r="K30" s="255">
        <f t="shared" si="0"/>
        <v>2625398</v>
      </c>
      <c r="L30" s="369" t="s">
        <v>29</v>
      </c>
      <c r="M30" s="370"/>
      <c r="N30" s="261"/>
      <c r="O30" s="255"/>
      <c r="P30" s="368"/>
      <c r="Q30" s="255">
        <f t="shared" si="1"/>
        <v>5738</v>
      </c>
      <c r="R30" s="369"/>
      <c r="S30" s="370"/>
      <c r="T30" s="261"/>
      <c r="U30" s="255"/>
      <c r="V30" s="1"/>
      <c r="W30" s="255">
        <f t="shared" si="2"/>
        <v>561306</v>
      </c>
      <c r="X30" s="367"/>
      <c r="Y30" s="370"/>
      <c r="Z30" s="261"/>
      <c r="AA30" s="255"/>
      <c r="AB30" s="1"/>
      <c r="AC30" s="255">
        <f t="shared" si="3"/>
        <v>180188</v>
      </c>
      <c r="AD30" s="254"/>
    </row>
    <row r="31" spans="1:30" ht="18" customHeight="1">
      <c r="A31" s="252" t="s">
        <v>72</v>
      </c>
      <c r="B31" s="254">
        <v>113011501</v>
      </c>
      <c r="C31" s="253" t="s">
        <v>34</v>
      </c>
      <c r="D31" s="254" t="s">
        <v>35</v>
      </c>
      <c r="E31" s="254" t="s">
        <v>39</v>
      </c>
      <c r="F31" s="254"/>
      <c r="G31" s="367"/>
      <c r="H31" s="260"/>
      <c r="I31" s="255"/>
      <c r="J31" s="368"/>
      <c r="K31" s="255">
        <f t="shared" si="0"/>
        <v>2625398</v>
      </c>
      <c r="L31" s="367"/>
      <c r="M31" s="370"/>
      <c r="N31" s="261"/>
      <c r="O31" s="255">
        <v>28</v>
      </c>
      <c r="P31" s="368" t="s">
        <v>73</v>
      </c>
      <c r="Q31" s="255">
        <f t="shared" si="1"/>
        <v>5710</v>
      </c>
      <c r="R31" s="369" t="s">
        <v>29</v>
      </c>
      <c r="S31" s="370"/>
      <c r="T31" s="261"/>
      <c r="U31" s="255"/>
      <c r="V31" s="1"/>
      <c r="W31" s="255">
        <f t="shared" si="2"/>
        <v>561306</v>
      </c>
      <c r="X31" s="367"/>
      <c r="Y31" s="370"/>
      <c r="Z31" s="261"/>
      <c r="AA31" s="255"/>
      <c r="AB31" s="1"/>
      <c r="AC31" s="255">
        <f t="shared" si="3"/>
        <v>180188</v>
      </c>
      <c r="AD31" s="254"/>
    </row>
    <row r="32" spans="1:30" ht="18" customHeight="1">
      <c r="A32" s="252" t="s">
        <v>72</v>
      </c>
      <c r="B32" s="254">
        <v>113011502</v>
      </c>
      <c r="C32" s="253" t="s">
        <v>68</v>
      </c>
      <c r="D32" s="372"/>
      <c r="E32" s="254"/>
      <c r="F32" s="254"/>
      <c r="G32" s="367"/>
      <c r="H32" s="260">
        <v>2000</v>
      </c>
      <c r="I32" s="255"/>
      <c r="J32" s="368" t="s">
        <v>74</v>
      </c>
      <c r="K32" s="255">
        <f t="shared" si="0"/>
        <v>2627398</v>
      </c>
      <c r="L32" s="369" t="s">
        <v>29</v>
      </c>
      <c r="M32" s="370"/>
      <c r="N32" s="261"/>
      <c r="O32" s="255"/>
      <c r="P32" s="368"/>
      <c r="Q32" s="255">
        <f t="shared" si="1"/>
        <v>5710</v>
      </c>
      <c r="R32" s="369"/>
      <c r="S32" s="370"/>
      <c r="T32" s="261"/>
      <c r="U32" s="255"/>
      <c r="V32" s="1"/>
      <c r="W32" s="255">
        <f t="shared" si="2"/>
        <v>561306</v>
      </c>
      <c r="X32" s="367"/>
      <c r="Y32" s="370"/>
      <c r="Z32" s="261"/>
      <c r="AA32" s="255"/>
      <c r="AB32" s="1"/>
      <c r="AC32" s="255">
        <f t="shared" si="3"/>
        <v>180188</v>
      </c>
      <c r="AD32" s="254"/>
    </row>
    <row r="33" spans="1:30" ht="18" customHeight="1">
      <c r="A33" s="252" t="s">
        <v>72</v>
      </c>
      <c r="B33" s="254"/>
      <c r="C33" s="253" t="s">
        <v>68</v>
      </c>
      <c r="D33" s="372"/>
      <c r="E33" s="254"/>
      <c r="F33" s="254"/>
      <c r="G33" s="367"/>
      <c r="H33" s="260">
        <v>10000</v>
      </c>
      <c r="I33" s="255"/>
      <c r="J33" s="368" t="s">
        <v>75</v>
      </c>
      <c r="K33" s="255">
        <f t="shared" si="0"/>
        <v>2637398</v>
      </c>
      <c r="L33" s="369" t="s">
        <v>29</v>
      </c>
      <c r="M33" s="370"/>
      <c r="N33" s="261"/>
      <c r="O33" s="255"/>
      <c r="P33" s="368"/>
      <c r="Q33" s="255">
        <f t="shared" si="1"/>
        <v>5710</v>
      </c>
      <c r="R33" s="369"/>
      <c r="S33" s="370"/>
      <c r="T33" s="261"/>
      <c r="U33" s="255"/>
      <c r="V33" s="1"/>
      <c r="W33" s="255">
        <f t="shared" si="2"/>
        <v>561306</v>
      </c>
      <c r="X33" s="367"/>
      <c r="Y33" s="370"/>
      <c r="Z33" s="261"/>
      <c r="AA33" s="255"/>
      <c r="AB33" s="1"/>
      <c r="AC33" s="255">
        <f t="shared" si="3"/>
        <v>180188</v>
      </c>
      <c r="AD33" s="254"/>
    </row>
    <row r="34" spans="1:30" ht="18" customHeight="1">
      <c r="A34" s="252" t="s">
        <v>72</v>
      </c>
      <c r="B34" s="254"/>
      <c r="C34" s="253" t="s">
        <v>68</v>
      </c>
      <c r="D34" s="372"/>
      <c r="E34" s="254"/>
      <c r="F34" s="254"/>
      <c r="G34" s="367"/>
      <c r="H34" s="260">
        <v>50000</v>
      </c>
      <c r="I34" s="255"/>
      <c r="J34" s="368" t="s">
        <v>76</v>
      </c>
      <c r="K34" s="255">
        <f t="shared" si="0"/>
        <v>2687398</v>
      </c>
      <c r="L34" s="369" t="s">
        <v>29</v>
      </c>
      <c r="M34" s="370"/>
      <c r="N34" s="261"/>
      <c r="O34" s="255"/>
      <c r="P34" s="368"/>
      <c r="Q34" s="255">
        <f t="shared" si="1"/>
        <v>5710</v>
      </c>
      <c r="R34" s="369"/>
      <c r="S34" s="370"/>
      <c r="T34" s="261"/>
      <c r="U34" s="255"/>
      <c r="V34" s="1"/>
      <c r="W34" s="255">
        <f t="shared" si="2"/>
        <v>561306</v>
      </c>
      <c r="X34" s="367"/>
      <c r="Y34" s="370"/>
      <c r="Z34" s="261"/>
      <c r="AA34" s="255"/>
      <c r="AB34" s="1"/>
      <c r="AC34" s="255">
        <f t="shared" si="3"/>
        <v>180188</v>
      </c>
      <c r="AD34" s="254"/>
    </row>
    <row r="35" spans="1:30" ht="18" customHeight="1">
      <c r="A35" s="252" t="s">
        <v>77</v>
      </c>
      <c r="B35" s="254">
        <v>113011601</v>
      </c>
      <c r="C35" s="253" t="s">
        <v>34</v>
      </c>
      <c r="D35" s="254" t="s">
        <v>35</v>
      </c>
      <c r="E35" s="254" t="s">
        <v>39</v>
      </c>
      <c r="F35" s="254"/>
      <c r="G35" s="367"/>
      <c r="H35" s="260"/>
      <c r="I35" s="255"/>
      <c r="J35" s="368"/>
      <c r="K35" s="255">
        <f t="shared" si="0"/>
        <v>2687398</v>
      </c>
      <c r="L35" s="367"/>
      <c r="M35" s="370"/>
      <c r="N35" s="261"/>
      <c r="O35" s="255">
        <v>28</v>
      </c>
      <c r="P35" s="368" t="s">
        <v>78</v>
      </c>
      <c r="Q35" s="255">
        <f t="shared" si="1"/>
        <v>5682</v>
      </c>
      <c r="R35" s="369" t="s">
        <v>29</v>
      </c>
      <c r="S35" s="370"/>
      <c r="T35" s="261"/>
      <c r="U35" s="255"/>
      <c r="V35" s="1"/>
      <c r="W35" s="255">
        <f t="shared" si="2"/>
        <v>561306</v>
      </c>
      <c r="X35" s="367"/>
      <c r="Y35" s="370"/>
      <c r="Z35" s="261"/>
      <c r="AA35" s="255"/>
      <c r="AB35" s="1"/>
      <c r="AC35" s="255">
        <f t="shared" si="3"/>
        <v>180188</v>
      </c>
      <c r="AD35" s="254"/>
    </row>
    <row r="36" spans="1:30" ht="18" customHeight="1">
      <c r="A36" s="252" t="s">
        <v>79</v>
      </c>
      <c r="B36" s="254">
        <v>113011701</v>
      </c>
      <c r="C36" s="253" t="s">
        <v>12</v>
      </c>
      <c r="D36" s="254" t="s">
        <v>43</v>
      </c>
      <c r="E36" s="254" t="s">
        <v>51</v>
      </c>
      <c r="F36" s="254"/>
      <c r="G36" s="367"/>
      <c r="H36" s="260">
        <v>20000</v>
      </c>
      <c r="I36" s="255"/>
      <c r="J36" s="368" t="s">
        <v>80</v>
      </c>
      <c r="K36" s="255">
        <f t="shared" si="0"/>
        <v>2707398</v>
      </c>
      <c r="L36" s="369" t="s">
        <v>29</v>
      </c>
      <c r="M36" s="370"/>
      <c r="N36" s="261"/>
      <c r="O36" s="255"/>
      <c r="P36" s="368"/>
      <c r="Q36" s="255">
        <f t="shared" si="1"/>
        <v>5682</v>
      </c>
      <c r="R36" s="369"/>
      <c r="S36" s="370"/>
      <c r="T36" s="261"/>
      <c r="U36" s="255"/>
      <c r="V36" s="1"/>
      <c r="W36" s="255">
        <f t="shared" si="2"/>
        <v>561306</v>
      </c>
      <c r="X36" s="367"/>
      <c r="Y36" s="370"/>
      <c r="Z36" s="261"/>
      <c r="AA36" s="255"/>
      <c r="AB36" s="1"/>
      <c r="AC36" s="255">
        <f t="shared" si="3"/>
        <v>180188</v>
      </c>
      <c r="AD36" s="254"/>
    </row>
    <row r="37" spans="1:30" ht="18" customHeight="1">
      <c r="A37" s="252" t="s">
        <v>79</v>
      </c>
      <c r="B37" s="254"/>
      <c r="C37" s="253" t="s">
        <v>12</v>
      </c>
      <c r="D37" s="254" t="s">
        <v>43</v>
      </c>
      <c r="E37" s="254" t="s">
        <v>51</v>
      </c>
      <c r="F37" s="254"/>
      <c r="G37" s="367"/>
      <c r="H37" s="260">
        <v>20000</v>
      </c>
      <c r="I37" s="255"/>
      <c r="J37" s="368" t="s">
        <v>81</v>
      </c>
      <c r="K37" s="255">
        <f t="shared" si="0"/>
        <v>2727398</v>
      </c>
      <c r="L37" s="369" t="s">
        <v>29</v>
      </c>
      <c r="M37" s="370"/>
      <c r="N37" s="261"/>
      <c r="O37" s="255"/>
      <c r="P37" s="368"/>
      <c r="Q37" s="255">
        <f t="shared" si="1"/>
        <v>5682</v>
      </c>
      <c r="R37" s="369"/>
      <c r="S37" s="370"/>
      <c r="T37" s="261"/>
      <c r="U37" s="255"/>
      <c r="V37" s="1"/>
      <c r="W37" s="255">
        <f t="shared" si="2"/>
        <v>561306</v>
      </c>
      <c r="X37" s="367"/>
      <c r="Y37" s="370"/>
      <c r="Z37" s="261"/>
      <c r="AA37" s="255"/>
      <c r="AB37" s="1"/>
      <c r="AC37" s="255">
        <f t="shared" si="3"/>
        <v>180188</v>
      </c>
      <c r="AD37" s="254"/>
    </row>
    <row r="38" spans="1:30" ht="18" customHeight="1">
      <c r="A38" s="252" t="s">
        <v>79</v>
      </c>
      <c r="B38" s="254">
        <v>113011702</v>
      </c>
      <c r="C38" s="253" t="s">
        <v>12</v>
      </c>
      <c r="D38" s="254" t="s">
        <v>26</v>
      </c>
      <c r="E38" s="254"/>
      <c r="F38" s="254"/>
      <c r="G38" s="367"/>
      <c r="H38" s="260">
        <v>30000</v>
      </c>
      <c r="I38" s="255"/>
      <c r="J38" s="368" t="s">
        <v>82</v>
      </c>
      <c r="K38" s="255">
        <f t="shared" si="0"/>
        <v>2757398</v>
      </c>
      <c r="L38" s="369" t="s">
        <v>29</v>
      </c>
      <c r="M38" s="370"/>
      <c r="N38" s="261"/>
      <c r="O38" s="255"/>
      <c r="P38" s="368"/>
      <c r="Q38" s="255">
        <f t="shared" si="1"/>
        <v>5682</v>
      </c>
      <c r="R38" s="369"/>
      <c r="S38" s="370"/>
      <c r="T38" s="261"/>
      <c r="U38" s="255"/>
      <c r="V38" s="1"/>
      <c r="W38" s="255">
        <f t="shared" si="2"/>
        <v>561306</v>
      </c>
      <c r="X38" s="367"/>
      <c r="Y38" s="370"/>
      <c r="Z38" s="261"/>
      <c r="AA38" s="255"/>
      <c r="AB38" s="1"/>
      <c r="AC38" s="255">
        <f t="shared" si="3"/>
        <v>180188</v>
      </c>
      <c r="AD38" s="254"/>
    </row>
    <row r="39" spans="1:30" ht="18" customHeight="1">
      <c r="A39" s="252" t="s">
        <v>79</v>
      </c>
      <c r="B39" s="254">
        <v>113011703</v>
      </c>
      <c r="C39" s="253" t="s">
        <v>68</v>
      </c>
      <c r="D39" s="372"/>
      <c r="E39" s="254"/>
      <c r="F39" s="254"/>
      <c r="G39" s="367"/>
      <c r="H39" s="260">
        <v>5000</v>
      </c>
      <c r="I39" s="255"/>
      <c r="J39" s="368" t="s">
        <v>83</v>
      </c>
      <c r="K39" s="255">
        <f t="shared" si="0"/>
        <v>2762398</v>
      </c>
      <c r="L39" s="369" t="s">
        <v>29</v>
      </c>
      <c r="M39" s="370"/>
      <c r="N39" s="261"/>
      <c r="O39" s="255"/>
      <c r="P39" s="368"/>
      <c r="Q39" s="255">
        <f t="shared" si="1"/>
        <v>5682</v>
      </c>
      <c r="R39" s="369"/>
      <c r="S39" s="370"/>
      <c r="T39" s="261"/>
      <c r="U39" s="255"/>
      <c r="V39" s="1"/>
      <c r="W39" s="255">
        <f t="shared" si="2"/>
        <v>561306</v>
      </c>
      <c r="X39" s="367"/>
      <c r="Y39" s="370"/>
      <c r="Z39" s="261"/>
      <c r="AA39" s="255"/>
      <c r="AB39" s="1"/>
      <c r="AC39" s="255">
        <f t="shared" si="3"/>
        <v>180188</v>
      </c>
      <c r="AD39" s="254"/>
    </row>
    <row r="40" spans="1:30" ht="18" customHeight="1">
      <c r="A40" s="252" t="s">
        <v>79</v>
      </c>
      <c r="B40" s="254"/>
      <c r="C40" s="253" t="s">
        <v>68</v>
      </c>
      <c r="D40" s="372"/>
      <c r="E40" s="254"/>
      <c r="F40" s="254"/>
      <c r="G40" s="367"/>
      <c r="H40" s="260">
        <v>10000</v>
      </c>
      <c r="I40" s="255"/>
      <c r="J40" s="368" t="s">
        <v>84</v>
      </c>
      <c r="K40" s="255">
        <f t="shared" si="0"/>
        <v>2772398</v>
      </c>
      <c r="L40" s="369" t="s">
        <v>29</v>
      </c>
      <c r="M40" s="370"/>
      <c r="N40" s="261"/>
      <c r="O40" s="255"/>
      <c r="P40" s="368"/>
      <c r="Q40" s="255">
        <f t="shared" si="1"/>
        <v>5682</v>
      </c>
      <c r="R40" s="369"/>
      <c r="S40" s="370"/>
      <c r="T40" s="261"/>
      <c r="U40" s="255"/>
      <c r="V40" s="1"/>
      <c r="W40" s="255">
        <f t="shared" si="2"/>
        <v>561306</v>
      </c>
      <c r="X40" s="367"/>
      <c r="Y40" s="370"/>
      <c r="Z40" s="261"/>
      <c r="AA40" s="255"/>
      <c r="AB40" s="1"/>
      <c r="AC40" s="255">
        <f t="shared" si="3"/>
        <v>180188</v>
      </c>
      <c r="AD40" s="254"/>
    </row>
    <row r="41" spans="1:30" ht="18" customHeight="1">
      <c r="A41" s="252" t="s">
        <v>79</v>
      </c>
      <c r="B41" s="254"/>
      <c r="C41" s="253" t="s">
        <v>68</v>
      </c>
      <c r="D41" s="372"/>
      <c r="E41" s="254"/>
      <c r="F41" s="254"/>
      <c r="G41" s="367"/>
      <c r="H41" s="260">
        <v>20000</v>
      </c>
      <c r="I41" s="255"/>
      <c r="J41" s="368" t="s">
        <v>85</v>
      </c>
      <c r="K41" s="255">
        <f t="shared" si="0"/>
        <v>2792398</v>
      </c>
      <c r="L41" s="369" t="s">
        <v>29</v>
      </c>
      <c r="M41" s="370"/>
      <c r="N41" s="261"/>
      <c r="O41" s="255"/>
      <c r="P41" s="368"/>
      <c r="Q41" s="255">
        <f t="shared" si="1"/>
        <v>5682</v>
      </c>
      <c r="R41" s="369"/>
      <c r="S41" s="370"/>
      <c r="T41" s="261"/>
      <c r="U41" s="255"/>
      <c r="V41" s="1"/>
      <c r="W41" s="255">
        <f t="shared" si="2"/>
        <v>561306</v>
      </c>
      <c r="X41" s="367"/>
      <c r="Y41" s="370"/>
      <c r="Z41" s="261"/>
      <c r="AA41" s="255"/>
      <c r="AB41" s="1"/>
      <c r="AC41" s="255">
        <f t="shared" si="3"/>
        <v>180188</v>
      </c>
      <c r="AD41" s="254"/>
    </row>
    <row r="42" spans="1:30" ht="35.5" customHeight="1">
      <c r="A42" s="252" t="s">
        <v>86</v>
      </c>
      <c r="B42" s="254">
        <v>113011801</v>
      </c>
      <c r="C42" s="253" t="s">
        <v>34</v>
      </c>
      <c r="D42" s="254" t="s">
        <v>87</v>
      </c>
      <c r="E42" s="254" t="s">
        <v>88</v>
      </c>
      <c r="F42" s="254"/>
      <c r="G42" s="367"/>
      <c r="H42" s="260"/>
      <c r="I42" s="255"/>
      <c r="J42" s="368"/>
      <c r="K42" s="255">
        <f t="shared" si="0"/>
        <v>2792398</v>
      </c>
      <c r="L42" s="367"/>
      <c r="M42" s="370"/>
      <c r="N42" s="261"/>
      <c r="O42" s="255">
        <v>2340</v>
      </c>
      <c r="P42" s="368" t="s">
        <v>89</v>
      </c>
      <c r="Q42" s="255">
        <f t="shared" si="1"/>
        <v>3342</v>
      </c>
      <c r="R42" s="369" t="s">
        <v>29</v>
      </c>
      <c r="S42" s="370"/>
      <c r="T42" s="261"/>
      <c r="U42" s="255"/>
      <c r="V42" s="1"/>
      <c r="W42" s="255">
        <f t="shared" si="2"/>
        <v>561306</v>
      </c>
      <c r="X42" s="367"/>
      <c r="Y42" s="370"/>
      <c r="Z42" s="261"/>
      <c r="AA42" s="255"/>
      <c r="AB42" s="1"/>
      <c r="AC42" s="255">
        <f t="shared" si="3"/>
        <v>180188</v>
      </c>
      <c r="AD42" s="254"/>
    </row>
    <row r="43" spans="1:30" ht="18" customHeight="1">
      <c r="A43" s="252" t="s">
        <v>86</v>
      </c>
      <c r="B43" s="254">
        <v>113011802</v>
      </c>
      <c r="C43" s="253" t="s">
        <v>12</v>
      </c>
      <c r="D43" s="254" t="s">
        <v>43</v>
      </c>
      <c r="E43" s="254" t="s">
        <v>51</v>
      </c>
      <c r="F43" s="254"/>
      <c r="G43" s="367"/>
      <c r="H43" s="260">
        <v>20000</v>
      </c>
      <c r="I43" s="255"/>
      <c r="J43" s="368" t="s">
        <v>90</v>
      </c>
      <c r="K43" s="255">
        <f t="shared" si="0"/>
        <v>2812398</v>
      </c>
      <c r="L43" s="369" t="s">
        <v>29</v>
      </c>
      <c r="M43" s="370"/>
      <c r="N43" s="261"/>
      <c r="O43" s="255"/>
      <c r="P43" s="368"/>
      <c r="Q43" s="255">
        <f t="shared" si="1"/>
        <v>3342</v>
      </c>
      <c r="R43" s="369"/>
      <c r="S43" s="370"/>
      <c r="T43" s="261"/>
      <c r="U43" s="255"/>
      <c r="V43" s="1"/>
      <c r="W43" s="255">
        <f t="shared" si="2"/>
        <v>561306</v>
      </c>
      <c r="X43" s="367"/>
      <c r="Y43" s="370"/>
      <c r="Z43" s="261"/>
      <c r="AA43" s="255"/>
      <c r="AB43" s="1"/>
      <c r="AC43" s="255">
        <f t="shared" si="3"/>
        <v>180188</v>
      </c>
      <c r="AD43" s="254"/>
    </row>
    <row r="44" spans="1:30" ht="18" customHeight="1">
      <c r="A44" s="252" t="s">
        <v>91</v>
      </c>
      <c r="B44" s="254">
        <v>113011901</v>
      </c>
      <c r="C44" s="253" t="s">
        <v>12</v>
      </c>
      <c r="D44" s="254" t="s">
        <v>43</v>
      </c>
      <c r="E44" s="254" t="s">
        <v>51</v>
      </c>
      <c r="F44" s="254"/>
      <c r="G44" s="367"/>
      <c r="H44" s="260">
        <v>20000</v>
      </c>
      <c r="I44" s="255"/>
      <c r="J44" s="368" t="s">
        <v>92</v>
      </c>
      <c r="K44" s="255">
        <f t="shared" si="0"/>
        <v>2832398</v>
      </c>
      <c r="L44" s="369" t="s">
        <v>29</v>
      </c>
      <c r="M44" s="370"/>
      <c r="N44" s="261"/>
      <c r="O44" s="255"/>
      <c r="P44" s="368"/>
      <c r="Q44" s="255">
        <f t="shared" si="1"/>
        <v>3342</v>
      </c>
      <c r="R44" s="369"/>
      <c r="S44" s="370"/>
      <c r="T44" s="261"/>
      <c r="U44" s="255"/>
      <c r="V44" s="1"/>
      <c r="W44" s="255">
        <f t="shared" si="2"/>
        <v>561306</v>
      </c>
      <c r="X44" s="367"/>
      <c r="Y44" s="370"/>
      <c r="Z44" s="261"/>
      <c r="AA44" s="255"/>
      <c r="AB44" s="1"/>
      <c r="AC44" s="255">
        <f t="shared" si="3"/>
        <v>180188</v>
      </c>
      <c r="AD44" s="254"/>
    </row>
    <row r="45" spans="1:30" ht="18" customHeight="1">
      <c r="A45" s="252" t="s">
        <v>91</v>
      </c>
      <c r="B45" s="254"/>
      <c r="C45" s="253" t="s">
        <v>12</v>
      </c>
      <c r="D45" s="254" t="s">
        <v>43</v>
      </c>
      <c r="E45" s="254" t="s">
        <v>51</v>
      </c>
      <c r="F45" s="254"/>
      <c r="G45" s="367"/>
      <c r="H45" s="260">
        <v>20000</v>
      </c>
      <c r="I45" s="255"/>
      <c r="J45" s="368" t="s">
        <v>93</v>
      </c>
      <c r="K45" s="255">
        <f t="shared" si="0"/>
        <v>2852398</v>
      </c>
      <c r="L45" s="369" t="s">
        <v>29</v>
      </c>
      <c r="M45" s="370"/>
      <c r="N45" s="261"/>
      <c r="O45" s="255"/>
      <c r="P45" s="368"/>
      <c r="Q45" s="255">
        <f t="shared" si="1"/>
        <v>3342</v>
      </c>
      <c r="R45" s="369"/>
      <c r="S45" s="370"/>
      <c r="T45" s="261"/>
      <c r="U45" s="255"/>
      <c r="V45" s="1"/>
      <c r="W45" s="255">
        <f t="shared" si="2"/>
        <v>561306</v>
      </c>
      <c r="X45" s="367"/>
      <c r="Y45" s="370"/>
      <c r="Z45" s="261"/>
      <c r="AA45" s="255"/>
      <c r="AB45" s="1"/>
      <c r="AC45" s="255">
        <f t="shared" si="3"/>
        <v>180188</v>
      </c>
      <c r="AD45" s="254"/>
    </row>
    <row r="46" spans="1:30" ht="18" customHeight="1">
      <c r="A46" s="252" t="s">
        <v>91</v>
      </c>
      <c r="B46" s="254">
        <v>113011902</v>
      </c>
      <c r="C46" s="253" t="s">
        <v>12</v>
      </c>
      <c r="D46" s="254" t="s">
        <v>43</v>
      </c>
      <c r="E46" s="254" t="s">
        <v>44</v>
      </c>
      <c r="F46" s="254"/>
      <c r="G46" s="367"/>
      <c r="H46" s="260">
        <v>5000</v>
      </c>
      <c r="I46" s="373"/>
      <c r="J46" s="368" t="s">
        <v>94</v>
      </c>
      <c r="K46" s="255">
        <f t="shared" si="0"/>
        <v>2857398</v>
      </c>
      <c r="L46" s="369" t="s">
        <v>29</v>
      </c>
      <c r="M46" s="370"/>
      <c r="N46" s="261"/>
      <c r="O46" s="255"/>
      <c r="P46" s="368"/>
      <c r="Q46" s="255">
        <f t="shared" si="1"/>
        <v>3342</v>
      </c>
      <c r="R46" s="369"/>
      <c r="S46" s="370"/>
      <c r="T46" s="261"/>
      <c r="U46" s="255"/>
      <c r="V46" s="1"/>
      <c r="W46" s="255">
        <f t="shared" si="2"/>
        <v>561306</v>
      </c>
      <c r="X46" s="367"/>
      <c r="Y46" s="370"/>
      <c r="Z46" s="261"/>
      <c r="AA46" s="255"/>
      <c r="AB46" s="1"/>
      <c r="AC46" s="255">
        <f t="shared" si="3"/>
        <v>180188</v>
      </c>
      <c r="AD46" s="254"/>
    </row>
    <row r="47" spans="1:30" ht="18" customHeight="1">
      <c r="A47" s="252" t="s">
        <v>91</v>
      </c>
      <c r="B47" s="254"/>
      <c r="C47" s="253" t="s">
        <v>12</v>
      </c>
      <c r="D47" s="254" t="s">
        <v>43</v>
      </c>
      <c r="E47" s="254" t="s">
        <v>44</v>
      </c>
      <c r="F47" s="254"/>
      <c r="G47" s="367"/>
      <c r="H47" s="260">
        <v>5000</v>
      </c>
      <c r="I47" s="373"/>
      <c r="J47" s="368" t="s">
        <v>95</v>
      </c>
      <c r="K47" s="255">
        <f t="shared" si="0"/>
        <v>2862398</v>
      </c>
      <c r="L47" s="369"/>
      <c r="M47" s="370"/>
      <c r="N47" s="261"/>
      <c r="O47" s="255"/>
      <c r="P47" s="368"/>
      <c r="Q47" s="255">
        <f t="shared" si="1"/>
        <v>3342</v>
      </c>
      <c r="R47" s="369"/>
      <c r="S47" s="370"/>
      <c r="T47" s="261"/>
      <c r="U47" s="255"/>
      <c r="V47" s="1"/>
      <c r="W47" s="255">
        <f t="shared" si="2"/>
        <v>561306</v>
      </c>
      <c r="X47" s="367"/>
      <c r="Y47" s="370"/>
      <c r="Z47" s="261"/>
      <c r="AA47" s="255"/>
      <c r="AB47" s="1"/>
      <c r="AC47" s="255">
        <f t="shared" si="3"/>
        <v>180188</v>
      </c>
      <c r="AD47" s="254"/>
    </row>
    <row r="48" spans="1:30" ht="18" customHeight="1">
      <c r="A48" s="252" t="s">
        <v>91</v>
      </c>
      <c r="B48" s="254">
        <v>113011903</v>
      </c>
      <c r="C48" s="253" t="s">
        <v>68</v>
      </c>
      <c r="D48" s="372"/>
      <c r="E48" s="254"/>
      <c r="F48" s="254"/>
      <c r="G48" s="367"/>
      <c r="H48" s="260">
        <v>30000</v>
      </c>
      <c r="I48" s="255"/>
      <c r="J48" s="368" t="s">
        <v>96</v>
      </c>
      <c r="K48" s="255">
        <f t="shared" si="0"/>
        <v>2892398</v>
      </c>
      <c r="L48" s="369" t="s">
        <v>29</v>
      </c>
      <c r="M48" s="370"/>
      <c r="N48" s="261"/>
      <c r="O48" s="255"/>
      <c r="P48" s="368"/>
      <c r="Q48" s="255">
        <f t="shared" si="1"/>
        <v>3342</v>
      </c>
      <c r="R48" s="369"/>
      <c r="S48" s="370"/>
      <c r="T48" s="261"/>
      <c r="U48" s="255"/>
      <c r="V48" s="1"/>
      <c r="W48" s="255">
        <f t="shared" si="2"/>
        <v>561306</v>
      </c>
      <c r="X48" s="367"/>
      <c r="Y48" s="370"/>
      <c r="Z48" s="261"/>
      <c r="AA48" s="255"/>
      <c r="AB48" s="1"/>
      <c r="AC48" s="255">
        <f t="shared" si="3"/>
        <v>180188</v>
      </c>
      <c r="AD48" s="254"/>
    </row>
    <row r="49" spans="1:30" ht="18" customHeight="1">
      <c r="A49" s="252" t="s">
        <v>97</v>
      </c>
      <c r="B49" s="254">
        <v>113012201</v>
      </c>
      <c r="C49" s="253" t="s">
        <v>12</v>
      </c>
      <c r="D49" s="254" t="s">
        <v>43</v>
      </c>
      <c r="E49" s="254" t="s">
        <v>51</v>
      </c>
      <c r="F49" s="254"/>
      <c r="G49" s="367"/>
      <c r="H49" s="260">
        <v>20000</v>
      </c>
      <c r="I49" s="255"/>
      <c r="J49" s="368" t="s">
        <v>98</v>
      </c>
      <c r="K49" s="255">
        <f t="shared" si="0"/>
        <v>2912398</v>
      </c>
      <c r="L49" s="369" t="s">
        <v>29</v>
      </c>
      <c r="M49" s="370"/>
      <c r="N49" s="261"/>
      <c r="O49" s="255"/>
      <c r="P49" s="368"/>
      <c r="Q49" s="255">
        <f t="shared" si="1"/>
        <v>3342</v>
      </c>
      <c r="R49" s="369"/>
      <c r="S49" s="370"/>
      <c r="T49" s="261"/>
      <c r="U49" s="255"/>
      <c r="V49" s="1"/>
      <c r="W49" s="255">
        <f t="shared" si="2"/>
        <v>561306</v>
      </c>
      <c r="X49" s="367"/>
      <c r="Y49" s="370"/>
      <c r="Z49" s="261"/>
      <c r="AA49" s="255"/>
      <c r="AB49" s="1"/>
      <c r="AC49" s="255">
        <f t="shared" si="3"/>
        <v>180188</v>
      </c>
      <c r="AD49" s="254"/>
    </row>
    <row r="50" spans="1:30" ht="18" customHeight="1">
      <c r="A50" s="252" t="s">
        <v>97</v>
      </c>
      <c r="B50" s="254">
        <v>113012202</v>
      </c>
      <c r="C50" s="253" t="s">
        <v>12</v>
      </c>
      <c r="D50" s="254" t="s">
        <v>43</v>
      </c>
      <c r="E50" s="254" t="s">
        <v>44</v>
      </c>
      <c r="F50" s="254"/>
      <c r="G50" s="367"/>
      <c r="H50" s="260"/>
      <c r="I50" s="255"/>
      <c r="J50" s="368"/>
      <c r="K50" s="255">
        <f t="shared" si="0"/>
        <v>2912398</v>
      </c>
      <c r="L50" s="369"/>
      <c r="M50" s="370"/>
      <c r="N50" s="260">
        <v>40000</v>
      </c>
      <c r="O50" s="255"/>
      <c r="P50" s="368" t="s">
        <v>99</v>
      </c>
      <c r="Q50" s="255">
        <f t="shared" si="1"/>
        <v>43342</v>
      </c>
      <c r="R50" s="369" t="s">
        <v>29</v>
      </c>
      <c r="S50" s="370"/>
      <c r="T50" s="261"/>
      <c r="U50" s="255"/>
      <c r="V50" s="1"/>
      <c r="W50" s="255">
        <f t="shared" si="2"/>
        <v>561306</v>
      </c>
      <c r="X50" s="367"/>
      <c r="Y50" s="370"/>
      <c r="Z50" s="261"/>
      <c r="AA50" s="255"/>
      <c r="AB50" s="1"/>
      <c r="AC50" s="255">
        <f t="shared" si="3"/>
        <v>180188</v>
      </c>
      <c r="AD50" s="254"/>
    </row>
    <row r="51" spans="1:30" ht="18" customHeight="1">
      <c r="A51" s="252" t="s">
        <v>97</v>
      </c>
      <c r="B51" s="254">
        <v>113012203</v>
      </c>
      <c r="C51" s="253" t="s">
        <v>12</v>
      </c>
      <c r="D51" s="254" t="s">
        <v>43</v>
      </c>
      <c r="E51" s="254" t="s">
        <v>44</v>
      </c>
      <c r="F51" s="254"/>
      <c r="G51" s="367"/>
      <c r="H51" s="260">
        <v>5000</v>
      </c>
      <c r="I51" s="255"/>
      <c r="J51" s="368" t="s">
        <v>100</v>
      </c>
      <c r="K51" s="255">
        <f t="shared" si="0"/>
        <v>2917398</v>
      </c>
      <c r="L51" s="369" t="s">
        <v>29</v>
      </c>
      <c r="M51" s="370"/>
      <c r="N51" s="261"/>
      <c r="O51" s="255"/>
      <c r="P51" s="368"/>
      <c r="Q51" s="255">
        <f t="shared" si="1"/>
        <v>43342</v>
      </c>
      <c r="R51" s="369"/>
      <c r="S51" s="370"/>
      <c r="T51" s="261"/>
      <c r="U51" s="255"/>
      <c r="V51" s="1"/>
      <c r="W51" s="255">
        <f t="shared" si="2"/>
        <v>561306</v>
      </c>
      <c r="X51" s="367"/>
      <c r="Y51" s="370"/>
      <c r="Z51" s="261"/>
      <c r="AA51" s="255"/>
      <c r="AB51" s="1"/>
      <c r="AC51" s="255">
        <f t="shared" si="3"/>
        <v>180188</v>
      </c>
      <c r="AD51" s="254"/>
    </row>
    <row r="52" spans="1:30" ht="18" customHeight="1">
      <c r="A52" s="252" t="s">
        <v>97</v>
      </c>
      <c r="B52" s="254">
        <v>113012204</v>
      </c>
      <c r="C52" s="253" t="s">
        <v>34</v>
      </c>
      <c r="D52" s="254" t="s">
        <v>35</v>
      </c>
      <c r="E52" s="254" t="s">
        <v>101</v>
      </c>
      <c r="F52" s="254"/>
      <c r="G52" s="367"/>
      <c r="H52" s="260"/>
      <c r="I52" s="255"/>
      <c r="J52" s="368"/>
      <c r="K52" s="255">
        <f t="shared" si="0"/>
        <v>2917398</v>
      </c>
      <c r="L52" s="369"/>
      <c r="M52" s="370"/>
      <c r="N52" s="261"/>
      <c r="O52" s="255">
        <v>235</v>
      </c>
      <c r="P52" s="368" t="s">
        <v>102</v>
      </c>
      <c r="Q52" s="255">
        <f t="shared" si="1"/>
        <v>43107</v>
      </c>
      <c r="R52" s="369" t="s">
        <v>29</v>
      </c>
      <c r="S52" s="370"/>
      <c r="T52" s="261"/>
      <c r="U52" s="255"/>
      <c r="V52" s="1"/>
      <c r="W52" s="255">
        <f t="shared" si="2"/>
        <v>561306</v>
      </c>
      <c r="X52" s="367"/>
      <c r="Y52" s="370"/>
      <c r="Z52" s="261"/>
      <c r="AA52" s="255"/>
      <c r="AB52" s="1"/>
      <c r="AC52" s="255">
        <f t="shared" si="3"/>
        <v>180188</v>
      </c>
      <c r="AD52" s="254"/>
    </row>
    <row r="53" spans="1:30" ht="18" customHeight="1">
      <c r="A53" s="252" t="s">
        <v>103</v>
      </c>
      <c r="B53" s="254">
        <v>113012401</v>
      </c>
      <c r="C53" s="253" t="s">
        <v>12</v>
      </c>
      <c r="D53" s="254" t="s">
        <v>43</v>
      </c>
      <c r="E53" s="254" t="s">
        <v>51</v>
      </c>
      <c r="F53" s="254"/>
      <c r="G53" s="367"/>
      <c r="H53" s="260">
        <v>20000</v>
      </c>
      <c r="I53" s="255"/>
      <c r="J53" s="368" t="s">
        <v>104</v>
      </c>
      <c r="K53" s="255">
        <f t="shared" si="0"/>
        <v>2937398</v>
      </c>
      <c r="L53" s="369" t="s">
        <v>29</v>
      </c>
      <c r="M53" s="370"/>
      <c r="N53" s="261"/>
      <c r="O53" s="255"/>
      <c r="P53" s="368"/>
      <c r="Q53" s="255">
        <f t="shared" si="1"/>
        <v>43107</v>
      </c>
      <c r="R53" s="369"/>
      <c r="S53" s="370"/>
      <c r="T53" s="261"/>
      <c r="U53" s="255"/>
      <c r="V53" s="1"/>
      <c r="W53" s="255">
        <f t="shared" si="2"/>
        <v>561306</v>
      </c>
      <c r="X53" s="367"/>
      <c r="Y53" s="370"/>
      <c r="Z53" s="261"/>
      <c r="AA53" s="255"/>
      <c r="AB53" s="1"/>
      <c r="AC53" s="255">
        <f t="shared" si="3"/>
        <v>180188</v>
      </c>
      <c r="AD53" s="254"/>
    </row>
    <row r="54" spans="1:30" ht="18" customHeight="1">
      <c r="A54" s="252" t="s">
        <v>103</v>
      </c>
      <c r="B54" s="254">
        <v>113012402</v>
      </c>
      <c r="C54" s="253" t="s">
        <v>12</v>
      </c>
      <c r="D54" s="254" t="s">
        <v>43</v>
      </c>
      <c r="E54" s="254" t="s">
        <v>44</v>
      </c>
      <c r="F54" s="254"/>
      <c r="G54" s="367"/>
      <c r="H54" s="260">
        <v>10000</v>
      </c>
      <c r="I54" s="255"/>
      <c r="J54" s="368" t="s">
        <v>105</v>
      </c>
      <c r="K54" s="255">
        <f t="shared" si="0"/>
        <v>2947398</v>
      </c>
      <c r="L54" s="369" t="s">
        <v>29</v>
      </c>
      <c r="M54" s="370"/>
      <c r="N54" s="261"/>
      <c r="O54" s="255"/>
      <c r="P54" s="368"/>
      <c r="Q54" s="255">
        <f t="shared" si="1"/>
        <v>43107</v>
      </c>
      <c r="R54" s="369"/>
      <c r="S54" s="370"/>
      <c r="T54" s="261"/>
      <c r="U54" s="255"/>
      <c r="V54" s="1"/>
      <c r="W54" s="255">
        <f t="shared" si="2"/>
        <v>561306</v>
      </c>
      <c r="X54" s="367"/>
      <c r="Y54" s="370"/>
      <c r="Z54" s="261"/>
      <c r="AA54" s="255"/>
      <c r="AB54" s="1"/>
      <c r="AC54" s="255">
        <f t="shared" si="3"/>
        <v>180188</v>
      </c>
      <c r="AD54" s="254"/>
    </row>
    <row r="55" spans="1:30" ht="18" customHeight="1">
      <c r="A55" s="252" t="s">
        <v>103</v>
      </c>
      <c r="B55" s="254"/>
      <c r="C55" s="253" t="s">
        <v>12</v>
      </c>
      <c r="D55" s="254" t="s">
        <v>43</v>
      </c>
      <c r="E55" s="254" t="s">
        <v>44</v>
      </c>
      <c r="F55" s="254"/>
      <c r="G55" s="367"/>
      <c r="H55" s="260">
        <v>5000</v>
      </c>
      <c r="I55" s="255"/>
      <c r="J55" s="368" t="s">
        <v>106</v>
      </c>
      <c r="K55" s="255">
        <f t="shared" si="0"/>
        <v>2952398</v>
      </c>
      <c r="L55" s="369" t="s">
        <v>29</v>
      </c>
      <c r="M55" s="370"/>
      <c r="N55" s="261"/>
      <c r="O55" s="255"/>
      <c r="P55" s="368"/>
      <c r="Q55" s="255">
        <f t="shared" si="1"/>
        <v>43107</v>
      </c>
      <c r="R55" s="369"/>
      <c r="S55" s="370"/>
      <c r="T55" s="261"/>
      <c r="U55" s="255"/>
      <c r="V55" s="1"/>
      <c r="W55" s="255">
        <f t="shared" si="2"/>
        <v>561306</v>
      </c>
      <c r="X55" s="367"/>
      <c r="Y55" s="370"/>
      <c r="Z55" s="261"/>
      <c r="AA55" s="255"/>
      <c r="AB55" s="1"/>
      <c r="AC55" s="255">
        <f t="shared" si="3"/>
        <v>180188</v>
      </c>
      <c r="AD55" s="254"/>
    </row>
    <row r="56" spans="1:30" ht="18" customHeight="1">
      <c r="A56" s="252" t="s">
        <v>107</v>
      </c>
      <c r="B56" s="254"/>
      <c r="C56" s="253" t="s">
        <v>12</v>
      </c>
      <c r="D56" s="254" t="s">
        <v>108</v>
      </c>
      <c r="E56" s="254" t="s">
        <v>109</v>
      </c>
      <c r="F56" s="254"/>
      <c r="G56" s="367"/>
      <c r="H56" s="260">
        <v>5000</v>
      </c>
      <c r="I56" s="255"/>
      <c r="J56" s="368" t="s">
        <v>110</v>
      </c>
      <c r="K56" s="255">
        <f t="shared" si="0"/>
        <v>2957398</v>
      </c>
      <c r="L56" s="369" t="s">
        <v>111</v>
      </c>
      <c r="M56" s="370"/>
      <c r="N56" s="261"/>
      <c r="O56" s="255"/>
      <c r="P56" s="368"/>
      <c r="Q56" s="255">
        <f t="shared" si="1"/>
        <v>43107</v>
      </c>
      <c r="R56" s="369"/>
      <c r="S56" s="370"/>
      <c r="T56" s="261"/>
      <c r="U56" s="255"/>
      <c r="V56" s="1"/>
      <c r="W56" s="255">
        <f t="shared" si="2"/>
        <v>561306</v>
      </c>
      <c r="X56" s="367"/>
      <c r="Y56" s="370"/>
      <c r="Z56" s="261"/>
      <c r="AA56" s="255"/>
      <c r="AB56" s="1"/>
      <c r="AC56" s="255">
        <f t="shared" si="3"/>
        <v>180188</v>
      </c>
      <c r="AD56" s="254"/>
    </row>
    <row r="57" spans="1:30" ht="18" customHeight="1">
      <c r="A57" s="252" t="s">
        <v>103</v>
      </c>
      <c r="B57" s="254">
        <v>113012403</v>
      </c>
      <c r="C57" s="253" t="s">
        <v>34</v>
      </c>
      <c r="D57" s="254" t="s">
        <v>112</v>
      </c>
      <c r="E57" s="254" t="s">
        <v>113</v>
      </c>
      <c r="F57" s="254"/>
      <c r="G57" s="367"/>
      <c r="H57" s="260"/>
      <c r="I57" s="255">
        <v>2250</v>
      </c>
      <c r="J57" s="368" t="s">
        <v>114</v>
      </c>
      <c r="K57" s="255">
        <f t="shared" si="0"/>
        <v>2955148</v>
      </c>
      <c r="L57" s="369"/>
      <c r="M57" s="370"/>
      <c r="N57" s="261"/>
      <c r="O57" s="255"/>
      <c r="P57" s="368"/>
      <c r="Q57" s="255">
        <f t="shared" si="1"/>
        <v>43107</v>
      </c>
      <c r="R57" s="369"/>
      <c r="S57" s="370"/>
      <c r="T57" s="261"/>
      <c r="U57" s="255"/>
      <c r="V57" s="1"/>
      <c r="W57" s="255">
        <f t="shared" si="2"/>
        <v>561306</v>
      </c>
      <c r="X57" s="367"/>
      <c r="Y57" s="370"/>
      <c r="Z57" s="261"/>
      <c r="AA57" s="255"/>
      <c r="AB57" s="1"/>
      <c r="AC57" s="255">
        <f t="shared" si="3"/>
        <v>180188</v>
      </c>
      <c r="AD57" s="254"/>
    </row>
    <row r="58" spans="1:30" ht="18" customHeight="1">
      <c r="A58" s="252" t="s">
        <v>103</v>
      </c>
      <c r="B58" s="254"/>
      <c r="C58" s="253" t="s">
        <v>115</v>
      </c>
      <c r="D58" s="254" t="s">
        <v>112</v>
      </c>
      <c r="E58" s="254" t="s">
        <v>113</v>
      </c>
      <c r="F58" s="254"/>
      <c r="G58" s="367"/>
      <c r="H58" s="260"/>
      <c r="I58" s="255">
        <v>20250</v>
      </c>
      <c r="J58" s="368" t="s">
        <v>116</v>
      </c>
      <c r="K58" s="255">
        <f t="shared" si="0"/>
        <v>2934898</v>
      </c>
      <c r="L58" s="369"/>
      <c r="M58" s="370"/>
      <c r="N58" s="261"/>
      <c r="O58" s="255"/>
      <c r="P58" s="368"/>
      <c r="Q58" s="255">
        <f t="shared" si="1"/>
        <v>43107</v>
      </c>
      <c r="R58" s="369"/>
      <c r="S58" s="370"/>
      <c r="T58" s="261"/>
      <c r="U58" s="255"/>
      <c r="V58" s="1"/>
      <c r="W58" s="255">
        <f t="shared" si="2"/>
        <v>561306</v>
      </c>
      <c r="X58" s="367"/>
      <c r="Y58" s="370"/>
      <c r="Z58" s="261"/>
      <c r="AA58" s="255"/>
      <c r="AB58" s="1"/>
      <c r="AC58" s="255">
        <f t="shared" si="3"/>
        <v>180188</v>
      </c>
      <c r="AD58" s="254"/>
    </row>
    <row r="59" spans="1:30" ht="18" customHeight="1">
      <c r="A59" s="252" t="s">
        <v>117</v>
      </c>
      <c r="B59" s="254">
        <v>113012501</v>
      </c>
      <c r="C59" s="253" t="s">
        <v>12</v>
      </c>
      <c r="D59" s="254" t="s">
        <v>43</v>
      </c>
      <c r="E59" s="254" t="s">
        <v>51</v>
      </c>
      <c r="F59" s="254"/>
      <c r="G59" s="367"/>
      <c r="H59" s="260">
        <v>20000</v>
      </c>
      <c r="I59" s="255"/>
      <c r="J59" s="368" t="s">
        <v>118</v>
      </c>
      <c r="K59" s="255">
        <f t="shared" si="0"/>
        <v>2954898</v>
      </c>
      <c r="L59" s="369" t="s">
        <v>29</v>
      </c>
      <c r="M59" s="370"/>
      <c r="N59" s="261"/>
      <c r="O59" s="255"/>
      <c r="P59" s="368"/>
      <c r="Q59" s="255">
        <f t="shared" si="1"/>
        <v>43107</v>
      </c>
      <c r="R59" s="369"/>
      <c r="S59" s="370"/>
      <c r="T59" s="261"/>
      <c r="U59" s="255"/>
      <c r="V59" s="1"/>
      <c r="W59" s="255">
        <f t="shared" si="2"/>
        <v>561306</v>
      </c>
      <c r="X59" s="367"/>
      <c r="Y59" s="370"/>
      <c r="Z59" s="261"/>
      <c r="AA59" s="255"/>
      <c r="AB59" s="1"/>
      <c r="AC59" s="255">
        <f t="shared" si="3"/>
        <v>180188</v>
      </c>
      <c r="AD59" s="254"/>
    </row>
    <row r="60" spans="1:30" ht="18" customHeight="1">
      <c r="A60" s="252" t="s">
        <v>117</v>
      </c>
      <c r="B60" s="254"/>
      <c r="C60" s="253" t="s">
        <v>12</v>
      </c>
      <c r="D60" s="254" t="s">
        <v>43</v>
      </c>
      <c r="E60" s="254" t="s">
        <v>51</v>
      </c>
      <c r="F60" s="254"/>
      <c r="G60" s="367"/>
      <c r="H60" s="260">
        <v>20000</v>
      </c>
      <c r="I60" s="255"/>
      <c r="J60" s="368" t="s">
        <v>119</v>
      </c>
      <c r="K60" s="255">
        <f t="shared" si="0"/>
        <v>2974898</v>
      </c>
      <c r="L60" s="369" t="s">
        <v>29</v>
      </c>
      <c r="M60" s="370"/>
      <c r="N60" s="261"/>
      <c r="O60" s="255"/>
      <c r="P60" s="368"/>
      <c r="Q60" s="255">
        <f t="shared" si="1"/>
        <v>43107</v>
      </c>
      <c r="R60" s="369"/>
      <c r="S60" s="370"/>
      <c r="T60" s="261"/>
      <c r="U60" s="255"/>
      <c r="V60" s="1"/>
      <c r="W60" s="255">
        <f t="shared" si="2"/>
        <v>561306</v>
      </c>
      <c r="X60" s="367"/>
      <c r="Y60" s="370"/>
      <c r="Z60" s="261"/>
      <c r="AA60" s="255"/>
      <c r="AB60" s="1"/>
      <c r="AC60" s="255">
        <f t="shared" si="3"/>
        <v>180188</v>
      </c>
      <c r="AD60" s="254"/>
    </row>
    <row r="61" spans="1:30" ht="18" customHeight="1">
      <c r="A61" s="252" t="s">
        <v>117</v>
      </c>
      <c r="B61" s="254"/>
      <c r="C61" s="253" t="s">
        <v>12</v>
      </c>
      <c r="D61" s="254" t="s">
        <v>43</v>
      </c>
      <c r="E61" s="254" t="s">
        <v>51</v>
      </c>
      <c r="F61" s="254"/>
      <c r="G61" s="367"/>
      <c r="H61" s="260">
        <v>20000</v>
      </c>
      <c r="I61" s="255"/>
      <c r="J61" s="368" t="s">
        <v>120</v>
      </c>
      <c r="K61" s="255">
        <f t="shared" si="0"/>
        <v>2994898</v>
      </c>
      <c r="L61" s="369" t="s">
        <v>29</v>
      </c>
      <c r="M61" s="370"/>
      <c r="N61" s="261"/>
      <c r="O61" s="255"/>
      <c r="P61" s="368"/>
      <c r="Q61" s="255">
        <f t="shared" si="1"/>
        <v>43107</v>
      </c>
      <c r="R61" s="369"/>
      <c r="S61" s="370"/>
      <c r="T61" s="261"/>
      <c r="U61" s="255"/>
      <c r="V61" s="1"/>
      <c r="W61" s="255">
        <f t="shared" si="2"/>
        <v>561306</v>
      </c>
      <c r="X61" s="367"/>
      <c r="Y61" s="370"/>
      <c r="Z61" s="261"/>
      <c r="AA61" s="255"/>
      <c r="AB61" s="1"/>
      <c r="AC61" s="255">
        <f t="shared" si="3"/>
        <v>180188</v>
      </c>
      <c r="AD61" s="254"/>
    </row>
    <row r="62" spans="1:30" ht="18" customHeight="1">
      <c r="A62" s="252" t="s">
        <v>117</v>
      </c>
      <c r="B62" s="254"/>
      <c r="C62" s="253" t="s">
        <v>12</v>
      </c>
      <c r="D62" s="254" t="s">
        <v>43</v>
      </c>
      <c r="E62" s="254" t="s">
        <v>51</v>
      </c>
      <c r="F62" s="254"/>
      <c r="G62" s="367"/>
      <c r="H62" s="260">
        <v>20000</v>
      </c>
      <c r="I62" s="255"/>
      <c r="J62" s="368" t="s">
        <v>121</v>
      </c>
      <c r="K62" s="255">
        <f t="shared" si="0"/>
        <v>3014898</v>
      </c>
      <c r="L62" s="369" t="s">
        <v>29</v>
      </c>
      <c r="M62" s="370"/>
      <c r="N62" s="261"/>
      <c r="O62" s="255"/>
      <c r="P62" s="368"/>
      <c r="Q62" s="255">
        <f t="shared" si="1"/>
        <v>43107</v>
      </c>
      <c r="R62" s="369"/>
      <c r="S62" s="370"/>
      <c r="T62" s="261"/>
      <c r="U62" s="255"/>
      <c r="V62" s="1"/>
      <c r="W62" s="255">
        <f t="shared" si="2"/>
        <v>561306</v>
      </c>
      <c r="X62" s="367"/>
      <c r="Y62" s="370"/>
      <c r="Z62" s="261"/>
      <c r="AA62" s="255"/>
      <c r="AB62" s="1"/>
      <c r="AC62" s="255">
        <f t="shared" si="3"/>
        <v>180188</v>
      </c>
      <c r="AD62" s="254"/>
    </row>
    <row r="63" spans="1:30" ht="18" customHeight="1">
      <c r="A63" s="252" t="s">
        <v>117</v>
      </c>
      <c r="B63" s="254">
        <v>113012502</v>
      </c>
      <c r="C63" s="253" t="s">
        <v>12</v>
      </c>
      <c r="D63" s="254" t="s">
        <v>43</v>
      </c>
      <c r="E63" s="254" t="s">
        <v>44</v>
      </c>
      <c r="F63" s="254"/>
      <c r="G63" s="367"/>
      <c r="H63" s="260">
        <v>5000</v>
      </c>
      <c r="I63" s="255"/>
      <c r="J63" s="368" t="s">
        <v>122</v>
      </c>
      <c r="K63" s="255">
        <f t="shared" si="0"/>
        <v>3019898</v>
      </c>
      <c r="L63" s="369" t="s">
        <v>29</v>
      </c>
      <c r="M63" s="370"/>
      <c r="N63" s="261"/>
      <c r="O63" s="255"/>
      <c r="P63" s="368"/>
      <c r="Q63" s="255">
        <f t="shared" si="1"/>
        <v>43107</v>
      </c>
      <c r="R63" s="369"/>
      <c r="S63" s="370"/>
      <c r="T63" s="261"/>
      <c r="U63" s="255"/>
      <c r="V63" s="1"/>
      <c r="W63" s="255">
        <f t="shared" si="2"/>
        <v>561306</v>
      </c>
      <c r="X63" s="367"/>
      <c r="Y63" s="370"/>
      <c r="Z63" s="261"/>
      <c r="AA63" s="255"/>
      <c r="AB63" s="1"/>
      <c r="AC63" s="255">
        <f t="shared" si="3"/>
        <v>180188</v>
      </c>
      <c r="AD63" s="254"/>
    </row>
    <row r="64" spans="1:30" ht="18" customHeight="1">
      <c r="A64" s="252" t="s">
        <v>117</v>
      </c>
      <c r="B64" s="254"/>
      <c r="C64" s="253" t="s">
        <v>12</v>
      </c>
      <c r="D64" s="254" t="s">
        <v>43</v>
      </c>
      <c r="E64" s="254" t="s">
        <v>44</v>
      </c>
      <c r="F64" s="254"/>
      <c r="G64" s="367"/>
      <c r="H64" s="260">
        <v>5000</v>
      </c>
      <c r="I64" s="255"/>
      <c r="J64" s="368" t="s">
        <v>123</v>
      </c>
      <c r="K64" s="255">
        <f t="shared" si="0"/>
        <v>3024898</v>
      </c>
      <c r="L64" s="369" t="s">
        <v>29</v>
      </c>
      <c r="M64" s="370"/>
      <c r="N64" s="261"/>
      <c r="O64" s="255"/>
      <c r="P64" s="368"/>
      <c r="Q64" s="255">
        <f t="shared" si="1"/>
        <v>43107</v>
      </c>
      <c r="R64" s="369"/>
      <c r="S64" s="370"/>
      <c r="T64" s="261"/>
      <c r="U64" s="255"/>
      <c r="V64" s="1"/>
      <c r="W64" s="255">
        <f t="shared" si="2"/>
        <v>561306</v>
      </c>
      <c r="X64" s="367"/>
      <c r="Y64" s="370"/>
      <c r="Z64" s="261"/>
      <c r="AA64" s="255"/>
      <c r="AB64" s="1"/>
      <c r="AC64" s="255">
        <f t="shared" si="3"/>
        <v>180188</v>
      </c>
      <c r="AD64" s="254"/>
    </row>
    <row r="65" spans="1:30" ht="18" customHeight="1">
      <c r="A65" s="252" t="s">
        <v>117</v>
      </c>
      <c r="B65" s="254"/>
      <c r="C65" s="253" t="s">
        <v>12</v>
      </c>
      <c r="D65" s="254" t="s">
        <v>43</v>
      </c>
      <c r="E65" s="254" t="s">
        <v>44</v>
      </c>
      <c r="F65" s="254"/>
      <c r="G65" s="367"/>
      <c r="H65" s="260">
        <v>5000</v>
      </c>
      <c r="I65" s="255"/>
      <c r="J65" s="368" t="s">
        <v>124</v>
      </c>
      <c r="K65" s="255">
        <f t="shared" si="0"/>
        <v>3029898</v>
      </c>
      <c r="L65" s="369" t="s">
        <v>29</v>
      </c>
      <c r="M65" s="370"/>
      <c r="N65" s="261"/>
      <c r="O65" s="255"/>
      <c r="P65" s="368"/>
      <c r="Q65" s="255">
        <f t="shared" si="1"/>
        <v>43107</v>
      </c>
      <c r="R65" s="369"/>
      <c r="S65" s="370"/>
      <c r="T65" s="261"/>
      <c r="U65" s="255"/>
      <c r="V65" s="1"/>
      <c r="W65" s="255">
        <f t="shared" si="2"/>
        <v>561306</v>
      </c>
      <c r="X65" s="367"/>
      <c r="Y65" s="370"/>
      <c r="Z65" s="261"/>
      <c r="AA65" s="255"/>
      <c r="AB65" s="1"/>
      <c r="AC65" s="255">
        <f t="shared" si="3"/>
        <v>180188</v>
      </c>
      <c r="AD65" s="254"/>
    </row>
    <row r="66" spans="1:30" ht="18" customHeight="1">
      <c r="A66" s="252" t="s">
        <v>117</v>
      </c>
      <c r="B66" s="254"/>
      <c r="C66" s="253" t="s">
        <v>12</v>
      </c>
      <c r="D66" s="254" t="s">
        <v>43</v>
      </c>
      <c r="E66" s="254" t="s">
        <v>44</v>
      </c>
      <c r="F66" s="254"/>
      <c r="G66" s="367"/>
      <c r="H66" s="260">
        <v>5000</v>
      </c>
      <c r="I66" s="255"/>
      <c r="J66" s="368" t="s">
        <v>125</v>
      </c>
      <c r="K66" s="255">
        <f t="shared" si="0"/>
        <v>3034898</v>
      </c>
      <c r="L66" s="369" t="s">
        <v>29</v>
      </c>
      <c r="M66" s="370"/>
      <c r="N66" s="261"/>
      <c r="O66" s="255"/>
      <c r="P66" s="368"/>
      <c r="Q66" s="255">
        <f t="shared" si="1"/>
        <v>43107</v>
      </c>
      <c r="R66" s="369"/>
      <c r="S66" s="370"/>
      <c r="T66" s="261"/>
      <c r="U66" s="255"/>
      <c r="V66" s="1"/>
      <c r="W66" s="255">
        <f t="shared" si="2"/>
        <v>561306</v>
      </c>
      <c r="X66" s="367"/>
      <c r="Y66" s="370"/>
      <c r="Z66" s="261"/>
      <c r="AA66" s="255"/>
      <c r="AB66" s="1"/>
      <c r="AC66" s="255">
        <f t="shared" si="3"/>
        <v>180188</v>
      </c>
      <c r="AD66" s="254"/>
    </row>
    <row r="67" spans="1:30" ht="18" customHeight="1">
      <c r="A67" s="252" t="s">
        <v>126</v>
      </c>
      <c r="B67" s="254">
        <v>113012601</v>
      </c>
      <c r="C67" s="253" t="s">
        <v>12</v>
      </c>
      <c r="D67" s="254" t="s">
        <v>43</v>
      </c>
      <c r="E67" s="254" t="s">
        <v>51</v>
      </c>
      <c r="F67" s="254"/>
      <c r="G67" s="367"/>
      <c r="H67" s="260">
        <v>20000</v>
      </c>
      <c r="I67" s="255"/>
      <c r="J67" s="368" t="s">
        <v>127</v>
      </c>
      <c r="K67" s="255">
        <f t="shared" si="0"/>
        <v>3054898</v>
      </c>
      <c r="L67" s="369" t="s">
        <v>29</v>
      </c>
      <c r="M67" s="370"/>
      <c r="N67" s="261"/>
      <c r="O67" s="255"/>
      <c r="P67" s="368"/>
      <c r="Q67" s="255">
        <f t="shared" si="1"/>
        <v>43107</v>
      </c>
      <c r="R67" s="369"/>
      <c r="S67" s="370"/>
      <c r="T67" s="261"/>
      <c r="U67" s="255"/>
      <c r="V67" s="1"/>
      <c r="W67" s="255">
        <f t="shared" si="2"/>
        <v>561306</v>
      </c>
      <c r="X67" s="367"/>
      <c r="Y67" s="370"/>
      <c r="Z67" s="261"/>
      <c r="AA67" s="255"/>
      <c r="AB67" s="1"/>
      <c r="AC67" s="255">
        <f t="shared" si="3"/>
        <v>180188</v>
      </c>
      <c r="AD67" s="254"/>
    </row>
    <row r="68" spans="1:30" ht="18" customHeight="1">
      <c r="A68" s="252" t="s">
        <v>126</v>
      </c>
      <c r="B68" s="254">
        <v>113012602</v>
      </c>
      <c r="C68" s="253" t="s">
        <v>34</v>
      </c>
      <c r="D68" s="254" t="s">
        <v>35</v>
      </c>
      <c r="E68" s="254" t="s">
        <v>101</v>
      </c>
      <c r="F68" s="254"/>
      <c r="G68" s="367"/>
      <c r="H68" s="260"/>
      <c r="I68" s="255"/>
      <c r="J68" s="368"/>
      <c r="K68" s="255">
        <f t="shared" si="0"/>
        <v>3054898</v>
      </c>
      <c r="L68" s="369"/>
      <c r="M68" s="370"/>
      <c r="N68" s="261"/>
      <c r="O68" s="255">
        <v>285</v>
      </c>
      <c r="P68" s="368" t="s">
        <v>128</v>
      </c>
      <c r="Q68" s="255">
        <f t="shared" si="1"/>
        <v>42822</v>
      </c>
      <c r="R68" s="369" t="s">
        <v>29</v>
      </c>
      <c r="S68" s="370"/>
      <c r="T68" s="261"/>
      <c r="U68" s="255"/>
      <c r="V68" s="1"/>
      <c r="W68" s="255">
        <f t="shared" si="2"/>
        <v>561306</v>
      </c>
      <c r="X68" s="367"/>
      <c r="Y68" s="370"/>
      <c r="Z68" s="261"/>
      <c r="AA68" s="255"/>
      <c r="AB68" s="1"/>
      <c r="AC68" s="255">
        <f t="shared" si="3"/>
        <v>180188</v>
      </c>
      <c r="AD68" s="254"/>
    </row>
    <row r="69" spans="1:30" ht="18" customHeight="1">
      <c r="A69" s="252" t="s">
        <v>129</v>
      </c>
      <c r="B69" s="254">
        <v>113012901</v>
      </c>
      <c r="C69" s="253" t="s">
        <v>12</v>
      </c>
      <c r="D69" s="254" t="s">
        <v>43</v>
      </c>
      <c r="E69" s="254" t="s">
        <v>44</v>
      </c>
      <c r="F69" s="254"/>
      <c r="G69" s="367"/>
      <c r="H69" s="260">
        <v>5000</v>
      </c>
      <c r="I69" s="255"/>
      <c r="J69" s="368" t="s">
        <v>130</v>
      </c>
      <c r="K69" s="255">
        <f t="shared" si="0"/>
        <v>3059898</v>
      </c>
      <c r="L69" s="369" t="s">
        <v>29</v>
      </c>
      <c r="M69" s="370"/>
      <c r="N69" s="261"/>
      <c r="O69" s="255"/>
      <c r="P69" s="368"/>
      <c r="Q69" s="255">
        <f t="shared" si="1"/>
        <v>42822</v>
      </c>
      <c r="R69" s="369"/>
      <c r="S69" s="370"/>
      <c r="T69" s="261"/>
      <c r="U69" s="255"/>
      <c r="V69" s="1"/>
      <c r="W69" s="255">
        <f t="shared" si="2"/>
        <v>561306</v>
      </c>
      <c r="X69" s="367"/>
      <c r="Y69" s="370"/>
      <c r="Z69" s="261"/>
      <c r="AA69" s="255"/>
      <c r="AB69" s="1"/>
      <c r="AC69" s="255">
        <f t="shared" si="3"/>
        <v>180188</v>
      </c>
      <c r="AD69" s="254"/>
    </row>
    <row r="70" spans="1:30" ht="18" customHeight="1">
      <c r="A70" s="252" t="s">
        <v>129</v>
      </c>
      <c r="B70" s="254"/>
      <c r="C70" s="253" t="s">
        <v>12</v>
      </c>
      <c r="D70" s="254" t="s">
        <v>43</v>
      </c>
      <c r="E70" s="254" t="s">
        <v>44</v>
      </c>
      <c r="F70" s="254"/>
      <c r="G70" s="367"/>
      <c r="H70" s="260">
        <v>5000</v>
      </c>
      <c r="I70" s="255"/>
      <c r="J70" s="368" t="s">
        <v>131</v>
      </c>
      <c r="K70" s="255">
        <f t="shared" ref="K70:K133" si="4">K69+H70-I70</f>
        <v>3064898</v>
      </c>
      <c r="L70" s="369" t="s">
        <v>29</v>
      </c>
      <c r="M70" s="370"/>
      <c r="N70" s="261"/>
      <c r="O70" s="255"/>
      <c r="P70" s="368"/>
      <c r="Q70" s="255">
        <f t="shared" ref="Q70:Q133" si="5">Q69+N70-O70</f>
        <v>42822</v>
      </c>
      <c r="R70" s="369"/>
      <c r="S70" s="370"/>
      <c r="T70" s="261"/>
      <c r="U70" s="255"/>
      <c r="V70" s="1"/>
      <c r="W70" s="255">
        <f t="shared" ref="W70:W133" si="6">W69+T70-U70</f>
        <v>561306</v>
      </c>
      <c r="X70" s="367"/>
      <c r="Y70" s="370"/>
      <c r="Z70" s="261"/>
      <c r="AA70" s="255"/>
      <c r="AB70" s="1"/>
      <c r="AC70" s="255">
        <f t="shared" ref="AC70:AC133" si="7">AC69+Z70-AA70</f>
        <v>180188</v>
      </c>
      <c r="AD70" s="254"/>
    </row>
    <row r="71" spans="1:30" ht="18" customHeight="1">
      <c r="A71" s="252" t="s">
        <v>129</v>
      </c>
      <c r="B71" s="254">
        <v>113012902</v>
      </c>
      <c r="C71" s="253" t="s">
        <v>34</v>
      </c>
      <c r="D71" s="254" t="s">
        <v>35</v>
      </c>
      <c r="E71" s="254" t="s">
        <v>36</v>
      </c>
      <c r="F71" s="254"/>
      <c r="G71" s="367"/>
      <c r="H71" s="260"/>
      <c r="I71" s="255"/>
      <c r="J71" s="368"/>
      <c r="K71" s="255">
        <f t="shared" si="4"/>
        <v>3064898</v>
      </c>
      <c r="L71" s="369"/>
      <c r="M71" s="370"/>
      <c r="N71" s="261"/>
      <c r="O71" s="255">
        <v>273</v>
      </c>
      <c r="P71" s="368" t="s">
        <v>132</v>
      </c>
      <c r="Q71" s="255">
        <f t="shared" si="5"/>
        <v>42549</v>
      </c>
      <c r="R71" s="369" t="s">
        <v>29</v>
      </c>
      <c r="S71" s="370"/>
      <c r="T71" s="261"/>
      <c r="U71" s="255"/>
      <c r="V71" s="1"/>
      <c r="W71" s="255">
        <f t="shared" si="6"/>
        <v>561306</v>
      </c>
      <c r="X71" s="367"/>
      <c r="Y71" s="370"/>
      <c r="Z71" s="261"/>
      <c r="AA71" s="255"/>
      <c r="AB71" s="1"/>
      <c r="AC71" s="255">
        <f t="shared" si="7"/>
        <v>180188</v>
      </c>
      <c r="AD71" s="254"/>
    </row>
    <row r="72" spans="1:30" ht="18" customHeight="1">
      <c r="A72" s="252" t="s">
        <v>133</v>
      </c>
      <c r="B72" s="254">
        <v>113013001</v>
      </c>
      <c r="C72" s="253" t="s">
        <v>12</v>
      </c>
      <c r="D72" s="254" t="s">
        <v>43</v>
      </c>
      <c r="E72" s="254" t="s">
        <v>51</v>
      </c>
      <c r="F72" s="254"/>
      <c r="G72" s="367"/>
      <c r="H72" s="260">
        <v>20000</v>
      </c>
      <c r="I72" s="255"/>
      <c r="J72" s="368" t="s">
        <v>134</v>
      </c>
      <c r="K72" s="255">
        <f t="shared" si="4"/>
        <v>3084898</v>
      </c>
      <c r="L72" s="369" t="s">
        <v>29</v>
      </c>
      <c r="M72" s="370"/>
      <c r="N72" s="261"/>
      <c r="O72" s="255"/>
      <c r="P72" s="368"/>
      <c r="Q72" s="255">
        <f t="shared" si="5"/>
        <v>42549</v>
      </c>
      <c r="R72" s="369"/>
      <c r="S72" s="370"/>
      <c r="T72" s="261"/>
      <c r="U72" s="255"/>
      <c r="V72" s="1"/>
      <c r="W72" s="255">
        <f t="shared" si="6"/>
        <v>561306</v>
      </c>
      <c r="X72" s="367"/>
      <c r="Y72" s="370"/>
      <c r="Z72" s="261"/>
      <c r="AA72" s="255"/>
      <c r="AB72" s="1"/>
      <c r="AC72" s="255">
        <f t="shared" si="7"/>
        <v>180188</v>
      </c>
      <c r="AD72" s="254"/>
    </row>
    <row r="73" spans="1:30" ht="18" customHeight="1">
      <c r="A73" s="252" t="s">
        <v>133</v>
      </c>
      <c r="B73" s="254"/>
      <c r="C73" s="253" t="s">
        <v>12</v>
      </c>
      <c r="D73" s="254" t="s">
        <v>43</v>
      </c>
      <c r="E73" s="254" t="s">
        <v>51</v>
      </c>
      <c r="F73" s="254"/>
      <c r="G73" s="367"/>
      <c r="H73" s="260">
        <v>20000</v>
      </c>
      <c r="I73" s="255"/>
      <c r="J73" s="368" t="s">
        <v>135</v>
      </c>
      <c r="K73" s="255">
        <f t="shared" si="4"/>
        <v>3104898</v>
      </c>
      <c r="L73" s="369" t="s">
        <v>29</v>
      </c>
      <c r="M73" s="370"/>
      <c r="N73" s="261"/>
      <c r="O73" s="255"/>
      <c r="P73" s="368"/>
      <c r="Q73" s="255">
        <f t="shared" si="5"/>
        <v>42549</v>
      </c>
      <c r="R73" s="369"/>
      <c r="S73" s="370"/>
      <c r="T73" s="261"/>
      <c r="U73" s="255"/>
      <c r="V73" s="1"/>
      <c r="W73" s="255">
        <f t="shared" si="6"/>
        <v>561306</v>
      </c>
      <c r="X73" s="367"/>
      <c r="Y73" s="370"/>
      <c r="Z73" s="261"/>
      <c r="AA73" s="255"/>
      <c r="AB73" s="1"/>
      <c r="AC73" s="255">
        <f t="shared" si="7"/>
        <v>180188</v>
      </c>
      <c r="AD73" s="254"/>
    </row>
    <row r="74" spans="1:30" ht="18" customHeight="1">
      <c r="A74" s="252" t="s">
        <v>133</v>
      </c>
      <c r="B74" s="254">
        <v>113013002</v>
      </c>
      <c r="C74" s="253" t="s">
        <v>12</v>
      </c>
      <c r="D74" s="254" t="s">
        <v>43</v>
      </c>
      <c r="E74" s="254" t="s">
        <v>44</v>
      </c>
      <c r="F74" s="254"/>
      <c r="G74" s="367"/>
      <c r="H74" s="260">
        <v>5000</v>
      </c>
      <c r="I74" s="255"/>
      <c r="J74" s="368" t="s">
        <v>136</v>
      </c>
      <c r="K74" s="255">
        <f t="shared" si="4"/>
        <v>3109898</v>
      </c>
      <c r="L74" s="369" t="s">
        <v>29</v>
      </c>
      <c r="M74" s="370"/>
      <c r="N74" s="261"/>
      <c r="O74" s="255"/>
      <c r="P74" s="368"/>
      <c r="Q74" s="255">
        <f t="shared" si="5"/>
        <v>42549</v>
      </c>
      <c r="R74" s="369"/>
      <c r="S74" s="370"/>
      <c r="T74" s="261"/>
      <c r="U74" s="255"/>
      <c r="V74" s="1"/>
      <c r="W74" s="255">
        <f t="shared" si="6"/>
        <v>561306</v>
      </c>
      <c r="X74" s="367"/>
      <c r="Y74" s="370"/>
      <c r="Z74" s="261"/>
      <c r="AA74" s="255"/>
      <c r="AB74" s="1"/>
      <c r="AC74" s="255">
        <f t="shared" si="7"/>
        <v>180188</v>
      </c>
      <c r="AD74" s="254"/>
    </row>
    <row r="75" spans="1:30" ht="18" customHeight="1">
      <c r="A75" s="252" t="s">
        <v>133</v>
      </c>
      <c r="B75" s="254"/>
      <c r="C75" s="253" t="s">
        <v>12</v>
      </c>
      <c r="D75" s="254" t="s">
        <v>43</v>
      </c>
      <c r="E75" s="254" t="s">
        <v>44</v>
      </c>
      <c r="F75" s="254"/>
      <c r="G75" s="367"/>
      <c r="H75" s="260">
        <v>5000</v>
      </c>
      <c r="I75" s="255"/>
      <c r="J75" s="368" t="s">
        <v>137</v>
      </c>
      <c r="K75" s="255">
        <f t="shared" si="4"/>
        <v>3114898</v>
      </c>
      <c r="L75" s="369" t="s">
        <v>29</v>
      </c>
      <c r="M75" s="370"/>
      <c r="N75" s="261"/>
      <c r="O75" s="255"/>
      <c r="P75" s="368"/>
      <c r="Q75" s="255">
        <f t="shared" si="5"/>
        <v>42549</v>
      </c>
      <c r="R75" s="369"/>
      <c r="S75" s="370"/>
      <c r="T75" s="261"/>
      <c r="U75" s="255"/>
      <c r="V75" s="1"/>
      <c r="W75" s="255">
        <f t="shared" si="6"/>
        <v>561306</v>
      </c>
      <c r="X75" s="367"/>
      <c r="Y75" s="370"/>
      <c r="Z75" s="261"/>
      <c r="AA75" s="255"/>
      <c r="AB75" s="1"/>
      <c r="AC75" s="255">
        <f t="shared" si="7"/>
        <v>180188</v>
      </c>
      <c r="AD75" s="254"/>
    </row>
    <row r="76" spans="1:30" ht="18" customHeight="1">
      <c r="A76" s="252" t="s">
        <v>133</v>
      </c>
      <c r="B76" s="254"/>
      <c r="C76" s="253" t="s">
        <v>12</v>
      </c>
      <c r="D76" s="254" t="s">
        <v>43</v>
      </c>
      <c r="E76" s="254" t="s">
        <v>44</v>
      </c>
      <c r="F76" s="254"/>
      <c r="G76" s="367"/>
      <c r="H76" s="260">
        <v>5000</v>
      </c>
      <c r="I76" s="255"/>
      <c r="J76" s="368" t="s">
        <v>138</v>
      </c>
      <c r="K76" s="255">
        <f t="shared" si="4"/>
        <v>3119898</v>
      </c>
      <c r="L76" s="369" t="s">
        <v>29</v>
      </c>
      <c r="M76" s="370"/>
      <c r="N76" s="261"/>
      <c r="O76" s="255"/>
      <c r="P76" s="368"/>
      <c r="Q76" s="255">
        <f t="shared" si="5"/>
        <v>42549</v>
      </c>
      <c r="R76" s="369"/>
      <c r="S76" s="370"/>
      <c r="T76" s="261"/>
      <c r="U76" s="255"/>
      <c r="V76" s="1"/>
      <c r="W76" s="255">
        <f t="shared" si="6"/>
        <v>561306</v>
      </c>
      <c r="X76" s="367"/>
      <c r="Y76" s="370"/>
      <c r="Z76" s="261"/>
      <c r="AA76" s="255"/>
      <c r="AB76" s="1"/>
      <c r="AC76" s="255">
        <f t="shared" si="7"/>
        <v>180188</v>
      </c>
      <c r="AD76" s="254"/>
    </row>
    <row r="77" spans="1:30" ht="18" customHeight="1">
      <c r="A77" s="252" t="s">
        <v>139</v>
      </c>
      <c r="B77" s="254">
        <v>113013101</v>
      </c>
      <c r="C77" s="253" t="s">
        <v>12</v>
      </c>
      <c r="D77" s="254" t="s">
        <v>43</v>
      </c>
      <c r="E77" s="254" t="s">
        <v>51</v>
      </c>
      <c r="F77" s="254"/>
      <c r="G77" s="367"/>
      <c r="H77" s="260">
        <v>20000</v>
      </c>
      <c r="I77" s="255"/>
      <c r="J77" s="368" t="s">
        <v>140</v>
      </c>
      <c r="K77" s="255">
        <f t="shared" si="4"/>
        <v>3139898</v>
      </c>
      <c r="L77" s="369" t="s">
        <v>29</v>
      </c>
      <c r="M77" s="370"/>
      <c r="N77" s="261"/>
      <c r="O77" s="255"/>
      <c r="P77" s="368"/>
      <c r="Q77" s="255">
        <f t="shared" si="5"/>
        <v>42549</v>
      </c>
      <c r="R77" s="369"/>
      <c r="S77" s="370"/>
      <c r="T77" s="261"/>
      <c r="U77" s="255"/>
      <c r="V77" s="1"/>
      <c r="W77" s="255">
        <f t="shared" si="6"/>
        <v>561306</v>
      </c>
      <c r="X77" s="367"/>
      <c r="Y77" s="370"/>
      <c r="Z77" s="261"/>
      <c r="AA77" s="255"/>
      <c r="AB77" s="1"/>
      <c r="AC77" s="255">
        <f t="shared" si="7"/>
        <v>180188</v>
      </c>
      <c r="AD77" s="254"/>
    </row>
    <row r="78" spans="1:30" ht="18" customHeight="1">
      <c r="A78" s="252" t="s">
        <v>139</v>
      </c>
      <c r="B78" s="254"/>
      <c r="C78" s="253" t="s">
        <v>12</v>
      </c>
      <c r="D78" s="254" t="s">
        <v>43</v>
      </c>
      <c r="E78" s="254" t="s">
        <v>51</v>
      </c>
      <c r="F78" s="254"/>
      <c r="G78" s="367"/>
      <c r="H78" s="260">
        <v>20000</v>
      </c>
      <c r="I78" s="255"/>
      <c r="J78" s="368" t="s">
        <v>141</v>
      </c>
      <c r="K78" s="255">
        <f t="shared" si="4"/>
        <v>3159898</v>
      </c>
      <c r="L78" s="369" t="s">
        <v>29</v>
      </c>
      <c r="M78" s="370"/>
      <c r="N78" s="261"/>
      <c r="O78" s="255"/>
      <c r="P78" s="368"/>
      <c r="Q78" s="255">
        <f t="shared" si="5"/>
        <v>42549</v>
      </c>
      <c r="R78" s="369"/>
      <c r="S78" s="370"/>
      <c r="T78" s="261"/>
      <c r="U78" s="255"/>
      <c r="V78" s="1"/>
      <c r="W78" s="255">
        <f t="shared" si="6"/>
        <v>561306</v>
      </c>
      <c r="X78" s="367"/>
      <c r="Y78" s="370"/>
      <c r="Z78" s="261"/>
      <c r="AA78" s="255"/>
      <c r="AB78" s="1"/>
      <c r="AC78" s="255">
        <f t="shared" si="7"/>
        <v>180188</v>
      </c>
      <c r="AD78" s="254"/>
    </row>
    <row r="79" spans="1:30" ht="18" customHeight="1">
      <c r="A79" s="252" t="s">
        <v>139</v>
      </c>
      <c r="B79" s="254"/>
      <c r="C79" s="253" t="s">
        <v>12</v>
      </c>
      <c r="D79" s="254" t="s">
        <v>43</v>
      </c>
      <c r="E79" s="254" t="s">
        <v>51</v>
      </c>
      <c r="F79" s="254"/>
      <c r="G79" s="367"/>
      <c r="H79" s="260">
        <v>20000</v>
      </c>
      <c r="I79" s="255"/>
      <c r="J79" s="368" t="s">
        <v>142</v>
      </c>
      <c r="K79" s="255">
        <f t="shared" si="4"/>
        <v>3179898</v>
      </c>
      <c r="L79" s="369" t="s">
        <v>29</v>
      </c>
      <c r="M79" s="370"/>
      <c r="N79" s="261"/>
      <c r="O79" s="255"/>
      <c r="P79" s="368"/>
      <c r="Q79" s="255">
        <f t="shared" si="5"/>
        <v>42549</v>
      </c>
      <c r="R79" s="369"/>
      <c r="S79" s="370"/>
      <c r="T79" s="261"/>
      <c r="U79" s="255"/>
      <c r="V79" s="1"/>
      <c r="W79" s="255">
        <f t="shared" si="6"/>
        <v>561306</v>
      </c>
      <c r="X79" s="367"/>
      <c r="Y79" s="370"/>
      <c r="Z79" s="261"/>
      <c r="AA79" s="255"/>
      <c r="AB79" s="1"/>
      <c r="AC79" s="255">
        <f t="shared" si="7"/>
        <v>180188</v>
      </c>
      <c r="AD79" s="254"/>
    </row>
    <row r="80" spans="1:30" ht="18" customHeight="1">
      <c r="A80" s="252" t="s">
        <v>139</v>
      </c>
      <c r="B80" s="254"/>
      <c r="C80" s="253" t="s">
        <v>12</v>
      </c>
      <c r="D80" s="254" t="s">
        <v>43</v>
      </c>
      <c r="E80" s="254" t="s">
        <v>51</v>
      </c>
      <c r="F80" s="254"/>
      <c r="G80" s="367"/>
      <c r="H80" s="260">
        <v>20000</v>
      </c>
      <c r="I80" s="255"/>
      <c r="J80" s="368" t="s">
        <v>143</v>
      </c>
      <c r="K80" s="255">
        <f t="shared" si="4"/>
        <v>3199898</v>
      </c>
      <c r="L80" s="369" t="s">
        <v>29</v>
      </c>
      <c r="M80" s="370"/>
      <c r="N80" s="261"/>
      <c r="O80" s="255"/>
      <c r="P80" s="368"/>
      <c r="Q80" s="255">
        <f t="shared" si="5"/>
        <v>42549</v>
      </c>
      <c r="R80" s="369"/>
      <c r="S80" s="370"/>
      <c r="T80" s="261"/>
      <c r="U80" s="255"/>
      <c r="V80" s="1"/>
      <c r="W80" s="255">
        <f t="shared" si="6"/>
        <v>561306</v>
      </c>
      <c r="X80" s="367"/>
      <c r="Y80" s="370"/>
      <c r="Z80" s="261"/>
      <c r="AA80" s="255"/>
      <c r="AB80" s="1"/>
      <c r="AC80" s="255">
        <f t="shared" si="7"/>
        <v>180188</v>
      </c>
      <c r="AD80" s="254"/>
    </row>
    <row r="81" spans="1:30" ht="18" customHeight="1">
      <c r="A81" s="252" t="s">
        <v>139</v>
      </c>
      <c r="B81" s="254"/>
      <c r="C81" s="253" t="s">
        <v>12</v>
      </c>
      <c r="D81" s="254" t="s">
        <v>43</v>
      </c>
      <c r="E81" s="254" t="s">
        <v>51</v>
      </c>
      <c r="F81" s="254"/>
      <c r="G81" s="367"/>
      <c r="H81" s="260">
        <v>20000</v>
      </c>
      <c r="I81" s="255"/>
      <c r="J81" s="368" t="s">
        <v>144</v>
      </c>
      <c r="K81" s="255">
        <f t="shared" si="4"/>
        <v>3219898</v>
      </c>
      <c r="L81" s="369" t="s">
        <v>29</v>
      </c>
      <c r="M81" s="370"/>
      <c r="N81" s="261"/>
      <c r="O81" s="255"/>
      <c r="P81" s="368"/>
      <c r="Q81" s="255">
        <f t="shared" si="5"/>
        <v>42549</v>
      </c>
      <c r="R81" s="369"/>
      <c r="S81" s="370"/>
      <c r="T81" s="261"/>
      <c r="U81" s="255"/>
      <c r="V81" s="1"/>
      <c r="W81" s="255">
        <f t="shared" si="6"/>
        <v>561306</v>
      </c>
      <c r="X81" s="367"/>
      <c r="Y81" s="370"/>
      <c r="Z81" s="261"/>
      <c r="AA81" s="255"/>
      <c r="AB81" s="1"/>
      <c r="AC81" s="255">
        <f t="shared" si="7"/>
        <v>180188</v>
      </c>
      <c r="AD81" s="254"/>
    </row>
    <row r="82" spans="1:30" ht="18" customHeight="1">
      <c r="A82" s="252" t="s">
        <v>139</v>
      </c>
      <c r="B82" s="254">
        <v>113013102</v>
      </c>
      <c r="C82" s="253" t="s">
        <v>12</v>
      </c>
      <c r="D82" s="254" t="s">
        <v>43</v>
      </c>
      <c r="E82" s="254" t="s">
        <v>44</v>
      </c>
      <c r="F82" s="254"/>
      <c r="G82" s="367"/>
      <c r="H82" s="260">
        <v>5000</v>
      </c>
      <c r="I82" s="255"/>
      <c r="J82" s="368" t="s">
        <v>145</v>
      </c>
      <c r="K82" s="255">
        <f t="shared" si="4"/>
        <v>3224898</v>
      </c>
      <c r="L82" s="369" t="s">
        <v>29</v>
      </c>
      <c r="M82" s="370"/>
      <c r="N82" s="261"/>
      <c r="O82" s="255"/>
      <c r="P82" s="368"/>
      <c r="Q82" s="255">
        <f t="shared" si="5"/>
        <v>42549</v>
      </c>
      <c r="R82" s="369"/>
      <c r="S82" s="370"/>
      <c r="T82" s="261"/>
      <c r="U82" s="255"/>
      <c r="V82" s="1"/>
      <c r="W82" s="255">
        <f t="shared" si="6"/>
        <v>561306</v>
      </c>
      <c r="X82" s="367"/>
      <c r="Y82" s="370"/>
      <c r="Z82" s="261"/>
      <c r="AA82" s="255"/>
      <c r="AB82" s="1"/>
      <c r="AC82" s="255">
        <f t="shared" si="7"/>
        <v>180188</v>
      </c>
      <c r="AD82" s="254"/>
    </row>
    <row r="83" spans="1:30" ht="18" customHeight="1">
      <c r="A83" s="252" t="s">
        <v>139</v>
      </c>
      <c r="B83" s="254"/>
      <c r="C83" s="253" t="s">
        <v>12</v>
      </c>
      <c r="D83" s="254" t="s">
        <v>43</v>
      </c>
      <c r="E83" s="254" t="s">
        <v>44</v>
      </c>
      <c r="F83" s="254"/>
      <c r="G83" s="367"/>
      <c r="H83" s="260">
        <v>5000</v>
      </c>
      <c r="I83" s="255"/>
      <c r="J83" s="368" t="s">
        <v>146</v>
      </c>
      <c r="K83" s="255">
        <f t="shared" si="4"/>
        <v>3229898</v>
      </c>
      <c r="L83" s="369" t="s">
        <v>29</v>
      </c>
      <c r="M83" s="370"/>
      <c r="N83" s="261"/>
      <c r="O83" s="255"/>
      <c r="P83" s="368"/>
      <c r="Q83" s="255">
        <f t="shared" si="5"/>
        <v>42549</v>
      </c>
      <c r="R83" s="369"/>
      <c r="S83" s="370"/>
      <c r="T83" s="261"/>
      <c r="U83" s="255"/>
      <c r="V83" s="1"/>
      <c r="W83" s="255">
        <f t="shared" si="6"/>
        <v>561306</v>
      </c>
      <c r="X83" s="367"/>
      <c r="Y83" s="370"/>
      <c r="Z83" s="261"/>
      <c r="AA83" s="255"/>
      <c r="AB83" s="1"/>
      <c r="AC83" s="255">
        <f t="shared" si="7"/>
        <v>180188</v>
      </c>
      <c r="AD83" s="254"/>
    </row>
    <row r="84" spans="1:30" ht="18" customHeight="1">
      <c r="A84" s="252" t="s">
        <v>139</v>
      </c>
      <c r="B84" s="254"/>
      <c r="C84" s="253" t="s">
        <v>12</v>
      </c>
      <c r="D84" s="254" t="s">
        <v>43</v>
      </c>
      <c r="E84" s="254" t="s">
        <v>44</v>
      </c>
      <c r="F84" s="254"/>
      <c r="G84" s="367"/>
      <c r="H84" s="260">
        <v>5000</v>
      </c>
      <c r="I84" s="255"/>
      <c r="J84" s="368" t="s">
        <v>147</v>
      </c>
      <c r="K84" s="255">
        <f t="shared" si="4"/>
        <v>3234898</v>
      </c>
      <c r="L84" s="369" t="s">
        <v>29</v>
      </c>
      <c r="M84" s="370"/>
      <c r="N84" s="261"/>
      <c r="O84" s="255"/>
      <c r="P84" s="368"/>
      <c r="Q84" s="255">
        <f t="shared" si="5"/>
        <v>42549</v>
      </c>
      <c r="R84" s="369"/>
      <c r="S84" s="370"/>
      <c r="T84" s="261"/>
      <c r="U84" s="255"/>
      <c r="V84" s="1"/>
      <c r="W84" s="255">
        <f t="shared" si="6"/>
        <v>561306</v>
      </c>
      <c r="X84" s="367"/>
      <c r="Y84" s="370"/>
      <c r="Z84" s="261"/>
      <c r="AA84" s="255"/>
      <c r="AB84" s="1"/>
      <c r="AC84" s="255">
        <f t="shared" si="7"/>
        <v>180188</v>
      </c>
      <c r="AD84" s="254"/>
    </row>
    <row r="85" spans="1:30" ht="18" customHeight="1">
      <c r="A85" s="252" t="s">
        <v>139</v>
      </c>
      <c r="B85" s="254"/>
      <c r="C85" s="253" t="s">
        <v>12</v>
      </c>
      <c r="D85" s="254" t="s">
        <v>43</v>
      </c>
      <c r="E85" s="254" t="s">
        <v>44</v>
      </c>
      <c r="F85" s="254"/>
      <c r="G85" s="367"/>
      <c r="H85" s="260">
        <v>5000</v>
      </c>
      <c r="I85" s="255"/>
      <c r="J85" s="368" t="s">
        <v>148</v>
      </c>
      <c r="K85" s="255">
        <f t="shared" si="4"/>
        <v>3239898</v>
      </c>
      <c r="L85" s="369" t="s">
        <v>29</v>
      </c>
      <c r="M85" s="370"/>
      <c r="N85" s="261"/>
      <c r="O85" s="255"/>
      <c r="P85" s="368"/>
      <c r="Q85" s="255">
        <f t="shared" si="5"/>
        <v>42549</v>
      </c>
      <c r="R85" s="369"/>
      <c r="S85" s="370"/>
      <c r="T85" s="261"/>
      <c r="U85" s="255"/>
      <c r="V85" s="1"/>
      <c r="W85" s="255">
        <f t="shared" si="6"/>
        <v>561306</v>
      </c>
      <c r="X85" s="367"/>
      <c r="Y85" s="370"/>
      <c r="Z85" s="261"/>
      <c r="AA85" s="255"/>
      <c r="AB85" s="1"/>
      <c r="AC85" s="255">
        <f t="shared" si="7"/>
        <v>180188</v>
      </c>
      <c r="AD85" s="254"/>
    </row>
    <row r="86" spans="1:30" ht="18" customHeight="1">
      <c r="A86" s="252" t="s">
        <v>139</v>
      </c>
      <c r="B86" s="254"/>
      <c r="C86" s="253" t="s">
        <v>12</v>
      </c>
      <c r="D86" s="254" t="s">
        <v>43</v>
      </c>
      <c r="E86" s="254" t="s">
        <v>44</v>
      </c>
      <c r="F86" s="254"/>
      <c r="G86" s="367"/>
      <c r="H86" s="260">
        <v>5000</v>
      </c>
      <c r="I86" s="255"/>
      <c r="J86" s="368" t="s">
        <v>149</v>
      </c>
      <c r="K86" s="255">
        <f t="shared" si="4"/>
        <v>3244898</v>
      </c>
      <c r="L86" s="369" t="s">
        <v>29</v>
      </c>
      <c r="M86" s="370"/>
      <c r="N86" s="261"/>
      <c r="O86" s="255"/>
      <c r="P86" s="368"/>
      <c r="Q86" s="255">
        <f t="shared" si="5"/>
        <v>42549</v>
      </c>
      <c r="R86" s="369"/>
      <c r="S86" s="370"/>
      <c r="T86" s="261"/>
      <c r="U86" s="255"/>
      <c r="V86" s="1"/>
      <c r="W86" s="255">
        <f t="shared" si="6"/>
        <v>561306</v>
      </c>
      <c r="X86" s="367"/>
      <c r="Y86" s="370"/>
      <c r="Z86" s="261"/>
      <c r="AA86" s="255"/>
      <c r="AB86" s="1"/>
      <c r="AC86" s="255">
        <f t="shared" si="7"/>
        <v>180188</v>
      </c>
      <c r="AD86" s="254"/>
    </row>
    <row r="87" spans="1:30" ht="18" customHeight="1">
      <c r="A87" s="252" t="s">
        <v>139</v>
      </c>
      <c r="B87" s="254">
        <v>113013103</v>
      </c>
      <c r="C87" s="253" t="s">
        <v>12</v>
      </c>
      <c r="D87" s="254" t="s">
        <v>43</v>
      </c>
      <c r="E87" s="254" t="s">
        <v>44</v>
      </c>
      <c r="F87" s="254"/>
      <c r="G87" s="367"/>
      <c r="H87" s="260"/>
      <c r="I87" s="255"/>
      <c r="J87" s="368"/>
      <c r="K87" s="255">
        <f t="shared" si="4"/>
        <v>3244898</v>
      </c>
      <c r="L87" s="369"/>
      <c r="M87" s="370"/>
      <c r="N87" s="261">
        <v>5000</v>
      </c>
      <c r="O87" s="255"/>
      <c r="P87" s="368" t="s">
        <v>150</v>
      </c>
      <c r="Q87" s="255">
        <f t="shared" si="5"/>
        <v>47549</v>
      </c>
      <c r="R87" s="369" t="s">
        <v>29</v>
      </c>
      <c r="S87" s="370"/>
      <c r="T87" s="261"/>
      <c r="U87" s="255"/>
      <c r="V87" s="1"/>
      <c r="W87" s="255">
        <f t="shared" si="6"/>
        <v>561306</v>
      </c>
      <c r="X87" s="367"/>
      <c r="Y87" s="370"/>
      <c r="Z87" s="261"/>
      <c r="AA87" s="255"/>
      <c r="AB87" s="1"/>
      <c r="AC87" s="255">
        <f t="shared" si="7"/>
        <v>180188</v>
      </c>
      <c r="AD87" s="254"/>
    </row>
    <row r="88" spans="1:30" ht="18" customHeight="1">
      <c r="A88" s="252" t="s">
        <v>139</v>
      </c>
      <c r="B88" s="254">
        <v>113013104</v>
      </c>
      <c r="C88" s="253" t="s">
        <v>34</v>
      </c>
      <c r="D88" s="254" t="s">
        <v>35</v>
      </c>
      <c r="E88" s="254" t="s">
        <v>39</v>
      </c>
      <c r="F88" s="254"/>
      <c r="G88" s="367"/>
      <c r="H88" s="260"/>
      <c r="I88" s="255"/>
      <c r="J88" s="368"/>
      <c r="K88" s="255">
        <f t="shared" si="4"/>
        <v>3244898</v>
      </c>
      <c r="L88" s="369"/>
      <c r="M88" s="370"/>
      <c r="N88" s="261"/>
      <c r="O88" s="255">
        <v>32</v>
      </c>
      <c r="P88" s="368" t="s">
        <v>151</v>
      </c>
      <c r="Q88" s="255">
        <f t="shared" si="5"/>
        <v>47517</v>
      </c>
      <c r="R88" s="369" t="s">
        <v>29</v>
      </c>
      <c r="S88" s="370"/>
      <c r="T88" s="261"/>
      <c r="U88" s="255"/>
      <c r="V88" s="1"/>
      <c r="W88" s="255">
        <f t="shared" si="6"/>
        <v>561306</v>
      </c>
      <c r="X88" s="367"/>
      <c r="Y88" s="370"/>
      <c r="Z88" s="261"/>
      <c r="AA88" s="255"/>
      <c r="AB88" s="1"/>
      <c r="AC88" s="255">
        <f t="shared" si="7"/>
        <v>180188</v>
      </c>
      <c r="AD88" s="254"/>
    </row>
    <row r="89" spans="1:30" ht="18" customHeight="1">
      <c r="A89" s="252" t="s">
        <v>103</v>
      </c>
      <c r="B89" s="254"/>
      <c r="C89" s="253" t="s">
        <v>115</v>
      </c>
      <c r="D89" s="254" t="s">
        <v>112</v>
      </c>
      <c r="E89" s="254" t="s">
        <v>113</v>
      </c>
      <c r="F89" s="254"/>
      <c r="G89" s="367"/>
      <c r="H89" s="260">
        <v>20250</v>
      </c>
      <c r="I89" s="255"/>
      <c r="J89" s="368" t="s">
        <v>116</v>
      </c>
      <c r="K89" s="255">
        <f t="shared" si="4"/>
        <v>3265148</v>
      </c>
      <c r="L89" s="369"/>
      <c r="M89" s="370"/>
      <c r="N89" s="261"/>
      <c r="O89" s="255"/>
      <c r="P89" s="368"/>
      <c r="Q89" s="255">
        <f t="shared" si="5"/>
        <v>47517</v>
      </c>
      <c r="R89" s="369"/>
      <c r="S89" s="370"/>
      <c r="T89" s="261"/>
      <c r="U89" s="255"/>
      <c r="V89" s="1"/>
      <c r="W89" s="255">
        <f t="shared" si="6"/>
        <v>561306</v>
      </c>
      <c r="X89" s="367"/>
      <c r="Y89" s="370"/>
      <c r="Z89" s="261"/>
      <c r="AA89" s="255"/>
      <c r="AB89" s="1"/>
      <c r="AC89" s="255">
        <f t="shared" si="7"/>
        <v>180188</v>
      </c>
      <c r="AD89" s="254"/>
    </row>
    <row r="90" spans="1:30" ht="18" customHeight="1">
      <c r="A90" s="252" t="s">
        <v>139</v>
      </c>
      <c r="B90" s="254">
        <v>113013105</v>
      </c>
      <c r="C90" s="253" t="s">
        <v>34</v>
      </c>
      <c r="D90" s="254" t="s">
        <v>87</v>
      </c>
      <c r="E90" s="254" t="s">
        <v>113</v>
      </c>
      <c r="F90" s="254"/>
      <c r="G90" s="367"/>
      <c r="H90" s="260"/>
      <c r="I90" s="255">
        <v>86500</v>
      </c>
      <c r="J90" s="368" t="s">
        <v>152</v>
      </c>
      <c r="K90" s="255">
        <f t="shared" si="4"/>
        <v>3178648</v>
      </c>
      <c r="L90" s="369" t="s">
        <v>29</v>
      </c>
      <c r="M90" s="370"/>
      <c r="N90" s="261"/>
      <c r="O90" s="255"/>
      <c r="P90" s="368"/>
      <c r="Q90" s="255">
        <f t="shared" si="5"/>
        <v>47517</v>
      </c>
      <c r="R90" s="369"/>
      <c r="S90" s="370"/>
      <c r="T90" s="261"/>
      <c r="U90" s="255"/>
      <c r="V90" s="1"/>
      <c r="W90" s="255">
        <f t="shared" si="6"/>
        <v>561306</v>
      </c>
      <c r="X90" s="367"/>
      <c r="Y90" s="370"/>
      <c r="Z90" s="261"/>
      <c r="AA90" s="255"/>
      <c r="AB90" s="1"/>
      <c r="AC90" s="255">
        <f t="shared" si="7"/>
        <v>180188</v>
      </c>
      <c r="AD90" s="254"/>
    </row>
    <row r="91" spans="1:30" ht="34.5" customHeight="1">
      <c r="A91" s="252" t="s">
        <v>139</v>
      </c>
      <c r="B91" s="254">
        <v>113013106</v>
      </c>
      <c r="C91" s="253" t="s">
        <v>34</v>
      </c>
      <c r="D91" s="254" t="s">
        <v>35</v>
      </c>
      <c r="E91" s="254" t="s">
        <v>39</v>
      </c>
      <c r="F91" s="254"/>
      <c r="G91" s="367"/>
      <c r="H91" s="260"/>
      <c r="I91" s="255">
        <v>30</v>
      </c>
      <c r="J91" s="368" t="s">
        <v>153</v>
      </c>
      <c r="K91" s="255">
        <f t="shared" si="4"/>
        <v>3178618</v>
      </c>
      <c r="L91" s="369" t="s">
        <v>29</v>
      </c>
      <c r="M91" s="370"/>
      <c r="N91" s="261"/>
      <c r="O91" s="255"/>
      <c r="P91" s="368"/>
      <c r="Q91" s="255">
        <f t="shared" si="5"/>
        <v>47517</v>
      </c>
      <c r="R91" s="369"/>
      <c r="S91" s="370"/>
      <c r="T91" s="261"/>
      <c r="U91" s="255"/>
      <c r="V91" s="1"/>
      <c r="W91" s="255">
        <f t="shared" si="6"/>
        <v>561306</v>
      </c>
      <c r="X91" s="367"/>
      <c r="Y91" s="370"/>
      <c r="Z91" s="261"/>
      <c r="AA91" s="255"/>
      <c r="AB91" s="1"/>
      <c r="AC91" s="255">
        <f t="shared" si="7"/>
        <v>180188</v>
      </c>
      <c r="AD91" s="254"/>
    </row>
    <row r="92" spans="1:30" ht="18" customHeight="1">
      <c r="A92" s="252" t="s">
        <v>154</v>
      </c>
      <c r="B92" s="254">
        <v>113020101</v>
      </c>
      <c r="C92" s="253" t="s">
        <v>12</v>
      </c>
      <c r="D92" s="254" t="s">
        <v>43</v>
      </c>
      <c r="E92" s="254" t="s">
        <v>44</v>
      </c>
      <c r="F92" s="254"/>
      <c r="G92" s="367"/>
      <c r="H92" s="260"/>
      <c r="I92" s="255"/>
      <c r="J92" s="368"/>
      <c r="K92" s="255">
        <f t="shared" si="4"/>
        <v>3178618</v>
      </c>
      <c r="L92" s="369"/>
      <c r="M92" s="370"/>
      <c r="N92" s="261">
        <v>5000</v>
      </c>
      <c r="O92" s="255"/>
      <c r="P92" s="368" t="s">
        <v>155</v>
      </c>
      <c r="Q92" s="255">
        <f t="shared" si="5"/>
        <v>52517</v>
      </c>
      <c r="R92" s="369" t="s">
        <v>29</v>
      </c>
      <c r="S92" s="370"/>
      <c r="T92" s="261"/>
      <c r="U92" s="255"/>
      <c r="V92" s="1"/>
      <c r="W92" s="255">
        <f t="shared" si="6"/>
        <v>561306</v>
      </c>
      <c r="X92" s="367"/>
      <c r="Y92" s="370"/>
      <c r="Z92" s="261"/>
      <c r="AA92" s="255"/>
      <c r="AB92" s="1"/>
      <c r="AC92" s="255">
        <f t="shared" si="7"/>
        <v>180188</v>
      </c>
      <c r="AD92" s="254"/>
    </row>
    <row r="93" spans="1:30" ht="18" customHeight="1">
      <c r="A93" s="252" t="s">
        <v>156</v>
      </c>
      <c r="B93" s="254">
        <v>113020501</v>
      </c>
      <c r="C93" s="253" t="s">
        <v>34</v>
      </c>
      <c r="D93" s="254" t="s">
        <v>35</v>
      </c>
      <c r="E93" s="254" t="s">
        <v>36</v>
      </c>
      <c r="F93" s="254"/>
      <c r="G93" s="367"/>
      <c r="H93" s="260"/>
      <c r="I93" s="255"/>
      <c r="J93" s="368"/>
      <c r="K93" s="255">
        <f t="shared" si="4"/>
        <v>3178618</v>
      </c>
      <c r="L93" s="369"/>
      <c r="M93" s="370"/>
      <c r="N93" s="261"/>
      <c r="O93" s="255">
        <v>3082</v>
      </c>
      <c r="P93" s="368" t="s">
        <v>157</v>
      </c>
      <c r="Q93" s="255">
        <f t="shared" si="5"/>
        <v>49435</v>
      </c>
      <c r="R93" s="369" t="s">
        <v>29</v>
      </c>
      <c r="S93" s="370"/>
      <c r="T93" s="261"/>
      <c r="U93" s="255"/>
      <c r="V93" s="1"/>
      <c r="W93" s="255">
        <f t="shared" si="6"/>
        <v>561306</v>
      </c>
      <c r="X93" s="367"/>
      <c r="Y93" s="370"/>
      <c r="Z93" s="261"/>
      <c r="AA93" s="255"/>
      <c r="AB93" s="1"/>
      <c r="AC93" s="255">
        <f t="shared" si="7"/>
        <v>180188</v>
      </c>
      <c r="AD93" s="254"/>
    </row>
    <row r="94" spans="1:30" ht="18" customHeight="1">
      <c r="A94" s="252" t="s">
        <v>156</v>
      </c>
      <c r="B94" s="254">
        <v>113020502</v>
      </c>
      <c r="C94" s="253" t="s">
        <v>12</v>
      </c>
      <c r="D94" s="254" t="s">
        <v>43</v>
      </c>
      <c r="E94" s="254" t="s">
        <v>51</v>
      </c>
      <c r="F94" s="254"/>
      <c r="G94" s="367"/>
      <c r="H94" s="260">
        <v>20000</v>
      </c>
      <c r="I94" s="255"/>
      <c r="J94" s="368" t="s">
        <v>158</v>
      </c>
      <c r="K94" s="255">
        <f t="shared" si="4"/>
        <v>3198618</v>
      </c>
      <c r="L94" s="369" t="s">
        <v>29</v>
      </c>
      <c r="M94" s="370"/>
      <c r="N94" s="261"/>
      <c r="O94" s="255"/>
      <c r="P94" s="368"/>
      <c r="Q94" s="255">
        <f t="shared" si="5"/>
        <v>49435</v>
      </c>
      <c r="R94" s="369"/>
      <c r="S94" s="370"/>
      <c r="T94" s="261"/>
      <c r="U94" s="255"/>
      <c r="V94" s="1"/>
      <c r="W94" s="255">
        <f t="shared" si="6"/>
        <v>561306</v>
      </c>
      <c r="X94" s="367"/>
      <c r="Y94" s="370"/>
      <c r="Z94" s="261"/>
      <c r="AA94" s="255"/>
      <c r="AB94" s="1"/>
      <c r="AC94" s="255">
        <f t="shared" si="7"/>
        <v>180188</v>
      </c>
      <c r="AD94" s="254"/>
    </row>
    <row r="95" spans="1:30" ht="18" customHeight="1">
      <c r="A95" s="252" t="s">
        <v>159</v>
      </c>
      <c r="B95" s="254">
        <v>113020601</v>
      </c>
      <c r="C95" s="253" t="s">
        <v>34</v>
      </c>
      <c r="D95" s="254" t="s">
        <v>35</v>
      </c>
      <c r="E95" s="254" t="s">
        <v>39</v>
      </c>
      <c r="F95" s="254"/>
      <c r="G95" s="367"/>
      <c r="H95" s="260"/>
      <c r="I95" s="255"/>
      <c r="J95" s="368"/>
      <c r="K95" s="255">
        <f t="shared" si="4"/>
        <v>3198618</v>
      </c>
      <c r="L95" s="369"/>
      <c r="M95" s="370"/>
      <c r="N95" s="261"/>
      <c r="O95" s="255">
        <v>28</v>
      </c>
      <c r="P95" s="368" t="s">
        <v>160</v>
      </c>
      <c r="Q95" s="255">
        <f t="shared" si="5"/>
        <v>49407</v>
      </c>
      <c r="R95" s="369" t="s">
        <v>29</v>
      </c>
      <c r="S95" s="370"/>
      <c r="T95" s="261"/>
      <c r="U95" s="255"/>
      <c r="V95" s="1"/>
      <c r="W95" s="255">
        <f t="shared" si="6"/>
        <v>561306</v>
      </c>
      <c r="X95" s="367"/>
      <c r="Y95" s="370"/>
      <c r="Z95" s="261"/>
      <c r="AA95" s="255"/>
      <c r="AB95" s="1"/>
      <c r="AC95" s="255">
        <f t="shared" si="7"/>
        <v>180188</v>
      </c>
      <c r="AD95" s="254"/>
    </row>
    <row r="96" spans="1:30" ht="37" customHeight="1">
      <c r="A96" s="252" t="s">
        <v>159</v>
      </c>
      <c r="B96" s="254">
        <v>113020602</v>
      </c>
      <c r="C96" s="253" t="s">
        <v>12</v>
      </c>
      <c r="D96" s="254" t="s">
        <v>43</v>
      </c>
      <c r="E96" s="254" t="s">
        <v>51</v>
      </c>
      <c r="F96" s="254"/>
      <c r="G96" s="367"/>
      <c r="H96" s="260">
        <v>19987</v>
      </c>
      <c r="I96" s="255"/>
      <c r="J96" s="368" t="s">
        <v>161</v>
      </c>
      <c r="K96" s="255">
        <f t="shared" si="4"/>
        <v>3218605</v>
      </c>
      <c r="L96" s="369" t="s">
        <v>29</v>
      </c>
      <c r="M96" s="370"/>
      <c r="N96" s="261"/>
      <c r="O96" s="255"/>
      <c r="P96" s="368"/>
      <c r="Q96" s="255">
        <f t="shared" si="5"/>
        <v>49407</v>
      </c>
      <c r="R96" s="369"/>
      <c r="S96" s="370"/>
      <c r="T96" s="261"/>
      <c r="U96" s="255"/>
      <c r="V96" s="1"/>
      <c r="W96" s="255">
        <f t="shared" si="6"/>
        <v>561306</v>
      </c>
      <c r="X96" s="367"/>
      <c r="Y96" s="370"/>
      <c r="Z96" s="261"/>
      <c r="AA96" s="255"/>
      <c r="AB96" s="1"/>
      <c r="AC96" s="255">
        <f t="shared" si="7"/>
        <v>180188</v>
      </c>
      <c r="AD96" s="254"/>
    </row>
    <row r="97" spans="1:30" ht="18" customHeight="1">
      <c r="A97" s="252" t="s">
        <v>159</v>
      </c>
      <c r="B97" s="254"/>
      <c r="C97" s="253" t="s">
        <v>12</v>
      </c>
      <c r="D97" s="254" t="s">
        <v>43</v>
      </c>
      <c r="E97" s="254" t="s">
        <v>51</v>
      </c>
      <c r="F97" s="254"/>
      <c r="G97" s="367"/>
      <c r="H97" s="260">
        <v>20000</v>
      </c>
      <c r="I97" s="255"/>
      <c r="J97" s="368" t="s">
        <v>162</v>
      </c>
      <c r="K97" s="255">
        <f t="shared" si="4"/>
        <v>3238605</v>
      </c>
      <c r="L97" s="369" t="s">
        <v>29</v>
      </c>
      <c r="M97" s="370"/>
      <c r="N97" s="261"/>
      <c r="O97" s="255"/>
      <c r="P97" s="368"/>
      <c r="Q97" s="255">
        <f t="shared" si="5"/>
        <v>49407</v>
      </c>
      <c r="R97" s="369"/>
      <c r="S97" s="370"/>
      <c r="T97" s="261"/>
      <c r="U97" s="255"/>
      <c r="V97" s="1"/>
      <c r="W97" s="255">
        <f t="shared" si="6"/>
        <v>561306</v>
      </c>
      <c r="X97" s="367"/>
      <c r="Y97" s="370"/>
      <c r="Z97" s="261"/>
      <c r="AA97" s="255"/>
      <c r="AB97" s="1"/>
      <c r="AC97" s="255">
        <f t="shared" si="7"/>
        <v>180188</v>
      </c>
      <c r="AD97" s="254"/>
    </row>
    <row r="98" spans="1:30" ht="18" customHeight="1">
      <c r="A98" s="252" t="s">
        <v>163</v>
      </c>
      <c r="B98" s="254">
        <v>113020701</v>
      </c>
      <c r="C98" s="253" t="s">
        <v>12</v>
      </c>
      <c r="D98" s="254" t="s">
        <v>43</v>
      </c>
      <c r="E98" s="254" t="s">
        <v>51</v>
      </c>
      <c r="F98" s="254"/>
      <c r="G98" s="367"/>
      <c r="H98" s="260">
        <v>20000</v>
      </c>
      <c r="I98" s="255"/>
      <c r="J98" s="368" t="s">
        <v>164</v>
      </c>
      <c r="K98" s="255">
        <f t="shared" si="4"/>
        <v>3258605</v>
      </c>
      <c r="L98" s="369" t="s">
        <v>29</v>
      </c>
      <c r="M98" s="370"/>
      <c r="N98" s="261"/>
      <c r="O98" s="255"/>
      <c r="P98" s="368"/>
      <c r="Q98" s="255">
        <f t="shared" si="5"/>
        <v>49407</v>
      </c>
      <c r="R98" s="369"/>
      <c r="S98" s="370"/>
      <c r="T98" s="261"/>
      <c r="U98" s="255"/>
      <c r="V98" s="1"/>
      <c r="W98" s="255">
        <f t="shared" si="6"/>
        <v>561306</v>
      </c>
      <c r="X98" s="367"/>
      <c r="Y98" s="370"/>
      <c r="Z98" s="261"/>
      <c r="AA98" s="255"/>
      <c r="AB98" s="1"/>
      <c r="AC98" s="255">
        <f t="shared" si="7"/>
        <v>180188</v>
      </c>
      <c r="AD98" s="254"/>
    </row>
    <row r="99" spans="1:30" ht="18" customHeight="1">
      <c r="A99" s="252" t="s">
        <v>165</v>
      </c>
      <c r="B99" s="254">
        <v>113021401</v>
      </c>
      <c r="C99" s="253" t="s">
        <v>12</v>
      </c>
      <c r="D99" s="254" t="s">
        <v>43</v>
      </c>
      <c r="E99" s="254" t="s">
        <v>44</v>
      </c>
      <c r="F99" s="254"/>
      <c r="G99" s="367"/>
      <c r="H99" s="260">
        <v>6000</v>
      </c>
      <c r="I99" s="255"/>
      <c r="J99" s="368" t="s">
        <v>166</v>
      </c>
      <c r="K99" s="255">
        <f t="shared" si="4"/>
        <v>3264605</v>
      </c>
      <c r="L99" s="369" t="s">
        <v>29</v>
      </c>
      <c r="M99" s="370"/>
      <c r="N99" s="261"/>
      <c r="O99" s="255"/>
      <c r="P99" s="368"/>
      <c r="Q99" s="255">
        <f t="shared" si="5"/>
        <v>49407</v>
      </c>
      <c r="R99" s="369"/>
      <c r="S99" s="370"/>
      <c r="T99" s="261"/>
      <c r="U99" s="255"/>
      <c r="V99" s="1"/>
      <c r="W99" s="255">
        <f t="shared" si="6"/>
        <v>561306</v>
      </c>
      <c r="X99" s="367"/>
      <c r="Y99" s="370"/>
      <c r="Z99" s="261"/>
      <c r="AA99" s="255"/>
      <c r="AB99" s="1"/>
      <c r="AC99" s="255">
        <f t="shared" si="7"/>
        <v>180188</v>
      </c>
      <c r="AD99" s="254"/>
    </row>
    <row r="100" spans="1:30" ht="18" customHeight="1">
      <c r="A100" s="252" t="s">
        <v>167</v>
      </c>
      <c r="B100" s="254">
        <v>113021501</v>
      </c>
      <c r="C100" s="253" t="s">
        <v>34</v>
      </c>
      <c r="D100" s="254" t="s">
        <v>35</v>
      </c>
      <c r="E100" s="254" t="s">
        <v>39</v>
      </c>
      <c r="F100" s="254"/>
      <c r="G100" s="367"/>
      <c r="H100" s="260"/>
      <c r="I100" s="255"/>
      <c r="J100" s="368"/>
      <c r="K100" s="255">
        <f t="shared" si="4"/>
        <v>3264605</v>
      </c>
      <c r="L100" s="369"/>
      <c r="M100" s="370"/>
      <c r="N100" s="261"/>
      <c r="O100" s="255">
        <v>448</v>
      </c>
      <c r="P100" s="368" t="s">
        <v>168</v>
      </c>
      <c r="Q100" s="255">
        <f t="shared" si="5"/>
        <v>48959</v>
      </c>
      <c r="R100" s="369" t="s">
        <v>29</v>
      </c>
      <c r="S100" s="370"/>
      <c r="T100" s="261"/>
      <c r="U100" s="255"/>
      <c r="V100" s="1"/>
      <c r="W100" s="255">
        <f t="shared" si="6"/>
        <v>561306</v>
      </c>
      <c r="X100" s="367"/>
      <c r="Y100" s="370"/>
      <c r="Z100" s="261"/>
      <c r="AA100" s="255"/>
      <c r="AB100" s="1"/>
      <c r="AC100" s="255">
        <f t="shared" si="7"/>
        <v>180188</v>
      </c>
      <c r="AD100" s="254"/>
    </row>
    <row r="101" spans="1:30" ht="18" customHeight="1">
      <c r="A101" s="252" t="s">
        <v>169</v>
      </c>
      <c r="B101" s="254">
        <v>113021601</v>
      </c>
      <c r="C101" s="253" t="s">
        <v>12</v>
      </c>
      <c r="D101" s="254" t="s">
        <v>43</v>
      </c>
      <c r="E101" s="254" t="s">
        <v>44</v>
      </c>
      <c r="F101" s="254"/>
      <c r="G101" s="367"/>
      <c r="H101" s="260">
        <v>5000</v>
      </c>
      <c r="I101" s="255"/>
      <c r="J101" s="368" t="s">
        <v>170</v>
      </c>
      <c r="K101" s="255">
        <f t="shared" si="4"/>
        <v>3269605</v>
      </c>
      <c r="L101" s="369" t="s">
        <v>29</v>
      </c>
      <c r="M101" s="370"/>
      <c r="N101" s="261"/>
      <c r="O101" s="255"/>
      <c r="P101" s="368"/>
      <c r="Q101" s="255">
        <f t="shared" si="5"/>
        <v>48959</v>
      </c>
      <c r="R101" s="369"/>
      <c r="S101" s="370"/>
      <c r="T101" s="261"/>
      <c r="U101" s="255"/>
      <c r="V101" s="1"/>
      <c r="W101" s="255">
        <f t="shared" si="6"/>
        <v>561306</v>
      </c>
      <c r="X101" s="367"/>
      <c r="Y101" s="370"/>
      <c r="Z101" s="261"/>
      <c r="AA101" s="255"/>
      <c r="AB101" s="1"/>
      <c r="AC101" s="255">
        <f t="shared" si="7"/>
        <v>180188</v>
      </c>
      <c r="AD101" s="254"/>
    </row>
    <row r="102" spans="1:30" ht="18" customHeight="1">
      <c r="A102" s="252" t="s">
        <v>171</v>
      </c>
      <c r="B102" s="254">
        <v>113021901</v>
      </c>
      <c r="C102" s="253" t="s">
        <v>12</v>
      </c>
      <c r="D102" s="254" t="s">
        <v>43</v>
      </c>
      <c r="E102" s="254" t="s">
        <v>51</v>
      </c>
      <c r="F102" s="254"/>
      <c r="G102" s="367"/>
      <c r="H102" s="260">
        <v>19987</v>
      </c>
      <c r="I102" s="255"/>
      <c r="J102" s="368" t="s">
        <v>172</v>
      </c>
      <c r="K102" s="255">
        <f t="shared" si="4"/>
        <v>3289592</v>
      </c>
      <c r="L102" s="369" t="s">
        <v>29</v>
      </c>
      <c r="M102" s="370"/>
      <c r="N102" s="261"/>
      <c r="O102" s="255"/>
      <c r="P102" s="368"/>
      <c r="Q102" s="255">
        <f t="shared" si="5"/>
        <v>48959</v>
      </c>
      <c r="R102" s="369"/>
      <c r="S102" s="370"/>
      <c r="T102" s="261"/>
      <c r="U102" s="255"/>
      <c r="V102" s="1"/>
      <c r="W102" s="255">
        <f t="shared" si="6"/>
        <v>561306</v>
      </c>
      <c r="X102" s="367"/>
      <c r="Y102" s="370"/>
      <c r="Z102" s="261"/>
      <c r="AA102" s="255"/>
      <c r="AB102" s="1"/>
      <c r="AC102" s="255">
        <f t="shared" si="7"/>
        <v>180188</v>
      </c>
      <c r="AD102" s="254"/>
    </row>
    <row r="103" spans="1:30" ht="18" customHeight="1">
      <c r="A103" s="252" t="s">
        <v>171</v>
      </c>
      <c r="B103" s="254">
        <v>113021902</v>
      </c>
      <c r="C103" s="253" t="s">
        <v>12</v>
      </c>
      <c r="D103" s="254" t="s">
        <v>43</v>
      </c>
      <c r="E103" s="254" t="s">
        <v>44</v>
      </c>
      <c r="F103" s="254"/>
      <c r="G103" s="367"/>
      <c r="H103" s="260">
        <v>5000</v>
      </c>
      <c r="I103" s="255"/>
      <c r="J103" s="368" t="s">
        <v>173</v>
      </c>
      <c r="K103" s="255">
        <f t="shared" si="4"/>
        <v>3294592</v>
      </c>
      <c r="L103" s="369" t="s">
        <v>29</v>
      </c>
      <c r="M103" s="370"/>
      <c r="N103" s="261"/>
      <c r="O103" s="255"/>
      <c r="P103" s="368"/>
      <c r="Q103" s="255">
        <f t="shared" si="5"/>
        <v>48959</v>
      </c>
      <c r="R103" s="369"/>
      <c r="S103" s="370"/>
      <c r="T103" s="261"/>
      <c r="U103" s="255"/>
      <c r="V103" s="1"/>
      <c r="W103" s="255">
        <f t="shared" si="6"/>
        <v>561306</v>
      </c>
      <c r="X103" s="367"/>
      <c r="Y103" s="370"/>
      <c r="Z103" s="261"/>
      <c r="AA103" s="255"/>
      <c r="AB103" s="1"/>
      <c r="AC103" s="255">
        <f t="shared" si="7"/>
        <v>180188</v>
      </c>
      <c r="AD103" s="254"/>
    </row>
    <row r="104" spans="1:30" ht="18" customHeight="1">
      <c r="A104" s="252" t="s">
        <v>174</v>
      </c>
      <c r="B104" s="254">
        <v>113022301</v>
      </c>
      <c r="C104" s="253" t="s">
        <v>12</v>
      </c>
      <c r="D104" s="254" t="s">
        <v>43</v>
      </c>
      <c r="E104" s="254" t="s">
        <v>51</v>
      </c>
      <c r="F104" s="254"/>
      <c r="G104" s="367"/>
      <c r="H104" s="260">
        <v>20000</v>
      </c>
      <c r="I104" s="255"/>
      <c r="J104" s="368" t="s">
        <v>175</v>
      </c>
      <c r="K104" s="255">
        <f t="shared" si="4"/>
        <v>3314592</v>
      </c>
      <c r="L104" s="369" t="s">
        <v>29</v>
      </c>
      <c r="M104" s="370"/>
      <c r="N104" s="261"/>
      <c r="O104" s="255"/>
      <c r="P104" s="368"/>
      <c r="Q104" s="255">
        <f t="shared" si="5"/>
        <v>48959</v>
      </c>
      <c r="R104" s="369"/>
      <c r="S104" s="370"/>
      <c r="T104" s="261"/>
      <c r="U104" s="255"/>
      <c r="V104" s="1"/>
      <c r="W104" s="255">
        <f t="shared" si="6"/>
        <v>561306</v>
      </c>
      <c r="X104" s="367"/>
      <c r="Y104" s="370"/>
      <c r="Z104" s="261"/>
      <c r="AA104" s="255"/>
      <c r="AB104" s="1"/>
      <c r="AC104" s="255">
        <f t="shared" si="7"/>
        <v>180188</v>
      </c>
      <c r="AD104" s="254"/>
    </row>
    <row r="105" spans="1:30" ht="18" customHeight="1">
      <c r="A105" s="252" t="s">
        <v>176</v>
      </c>
      <c r="B105" s="254">
        <v>113022401</v>
      </c>
      <c r="C105" s="253" t="s">
        <v>34</v>
      </c>
      <c r="D105" s="254" t="s">
        <v>87</v>
      </c>
      <c r="E105" s="254" t="s">
        <v>88</v>
      </c>
      <c r="F105" s="254"/>
      <c r="G105" s="367"/>
      <c r="H105" s="260"/>
      <c r="I105" s="255"/>
      <c r="J105" s="368"/>
      <c r="K105" s="255">
        <f t="shared" si="4"/>
        <v>3314592</v>
      </c>
      <c r="L105" s="369"/>
      <c r="M105" s="370"/>
      <c r="N105" s="261"/>
      <c r="O105" s="255">
        <v>3000</v>
      </c>
      <c r="P105" s="368" t="s">
        <v>177</v>
      </c>
      <c r="Q105" s="255">
        <f t="shared" si="5"/>
        <v>45959</v>
      </c>
      <c r="R105" s="369" t="s">
        <v>29</v>
      </c>
      <c r="S105" s="370"/>
      <c r="T105" s="261"/>
      <c r="U105" s="255"/>
      <c r="V105" s="1"/>
      <c r="W105" s="255">
        <f t="shared" si="6"/>
        <v>561306</v>
      </c>
      <c r="X105" s="367"/>
      <c r="Y105" s="370"/>
      <c r="Z105" s="261"/>
      <c r="AA105" s="255"/>
      <c r="AB105" s="1"/>
      <c r="AC105" s="255">
        <f t="shared" si="7"/>
        <v>180188</v>
      </c>
      <c r="AD105" s="254"/>
    </row>
    <row r="106" spans="1:30" ht="18" customHeight="1">
      <c r="A106" s="252" t="s">
        <v>178</v>
      </c>
      <c r="B106" s="254">
        <v>113022601</v>
      </c>
      <c r="C106" s="253" t="s">
        <v>12</v>
      </c>
      <c r="D106" s="254" t="s">
        <v>43</v>
      </c>
      <c r="E106" s="254" t="s">
        <v>51</v>
      </c>
      <c r="F106" s="254"/>
      <c r="G106" s="367"/>
      <c r="H106" s="260">
        <v>20000</v>
      </c>
      <c r="I106" s="255"/>
      <c r="J106" s="368" t="s">
        <v>179</v>
      </c>
      <c r="K106" s="255">
        <f t="shared" si="4"/>
        <v>3334592</v>
      </c>
      <c r="L106" s="369" t="s">
        <v>29</v>
      </c>
      <c r="M106" s="370"/>
      <c r="N106" s="261"/>
      <c r="O106" s="255"/>
      <c r="P106" s="368"/>
      <c r="Q106" s="255">
        <f t="shared" si="5"/>
        <v>45959</v>
      </c>
      <c r="R106" s="369"/>
      <c r="S106" s="370"/>
      <c r="T106" s="261"/>
      <c r="U106" s="255"/>
      <c r="V106" s="1"/>
      <c r="W106" s="255">
        <f t="shared" si="6"/>
        <v>561306</v>
      </c>
      <c r="X106" s="367"/>
      <c r="Y106" s="370"/>
      <c r="Z106" s="261"/>
      <c r="AA106" s="255"/>
      <c r="AB106" s="1"/>
      <c r="AC106" s="255">
        <f t="shared" si="7"/>
        <v>180188</v>
      </c>
      <c r="AD106" s="254"/>
    </row>
    <row r="107" spans="1:30" ht="34.5" customHeight="1">
      <c r="A107" s="252" t="s">
        <v>180</v>
      </c>
      <c r="B107" s="254">
        <v>113022701</v>
      </c>
      <c r="C107" s="253" t="s">
        <v>12</v>
      </c>
      <c r="D107" s="254" t="s">
        <v>43</v>
      </c>
      <c r="E107" s="254" t="s">
        <v>44</v>
      </c>
      <c r="F107" s="254"/>
      <c r="G107" s="367"/>
      <c r="H107" s="260">
        <v>6000</v>
      </c>
      <c r="I107" s="255"/>
      <c r="J107" s="368" t="s">
        <v>181</v>
      </c>
      <c r="K107" s="255">
        <f t="shared" si="4"/>
        <v>3340592</v>
      </c>
      <c r="L107" s="369" t="s">
        <v>29</v>
      </c>
      <c r="M107" s="370"/>
      <c r="N107" s="261"/>
      <c r="O107" s="255"/>
      <c r="P107" s="368"/>
      <c r="Q107" s="255">
        <f t="shared" si="5"/>
        <v>45959</v>
      </c>
      <c r="R107" s="369"/>
      <c r="S107" s="370"/>
      <c r="T107" s="261"/>
      <c r="U107" s="255"/>
      <c r="V107" s="1"/>
      <c r="W107" s="255">
        <f t="shared" si="6"/>
        <v>561306</v>
      </c>
      <c r="X107" s="367"/>
      <c r="Y107" s="370"/>
      <c r="Z107" s="261"/>
      <c r="AA107" s="255"/>
      <c r="AB107" s="1"/>
      <c r="AC107" s="255">
        <f t="shared" si="7"/>
        <v>180188</v>
      </c>
      <c r="AD107" s="254"/>
    </row>
    <row r="108" spans="1:30" ht="18" customHeight="1">
      <c r="A108" s="252" t="s">
        <v>182</v>
      </c>
      <c r="B108" s="254">
        <v>113022901</v>
      </c>
      <c r="C108" s="253" t="s">
        <v>12</v>
      </c>
      <c r="D108" s="254" t="s">
        <v>43</v>
      </c>
      <c r="E108" s="254" t="s">
        <v>44</v>
      </c>
      <c r="F108" s="254"/>
      <c r="G108" s="367"/>
      <c r="H108" s="260">
        <v>5000</v>
      </c>
      <c r="I108" s="255"/>
      <c r="J108" s="368" t="s">
        <v>183</v>
      </c>
      <c r="K108" s="255">
        <f t="shared" si="4"/>
        <v>3345592</v>
      </c>
      <c r="L108" s="369" t="s">
        <v>29</v>
      </c>
      <c r="M108" s="370"/>
      <c r="N108" s="261"/>
      <c r="O108" s="255"/>
      <c r="P108" s="368"/>
      <c r="Q108" s="255">
        <f t="shared" si="5"/>
        <v>45959</v>
      </c>
      <c r="R108" s="369"/>
      <c r="S108" s="370"/>
      <c r="T108" s="261"/>
      <c r="U108" s="255"/>
      <c r="V108" s="1"/>
      <c r="W108" s="255">
        <f t="shared" si="6"/>
        <v>561306</v>
      </c>
      <c r="X108" s="367"/>
      <c r="Y108" s="370"/>
      <c r="Z108" s="261"/>
      <c r="AA108" s="255"/>
      <c r="AB108" s="1"/>
      <c r="AC108" s="255">
        <f t="shared" si="7"/>
        <v>180188</v>
      </c>
      <c r="AD108" s="254"/>
    </row>
    <row r="109" spans="1:30" ht="18" customHeight="1">
      <c r="A109" s="252" t="s">
        <v>184</v>
      </c>
      <c r="B109" s="254">
        <v>113030601</v>
      </c>
      <c r="C109" s="253" t="s">
        <v>12</v>
      </c>
      <c r="D109" s="254" t="s">
        <v>43</v>
      </c>
      <c r="E109" s="254" t="s">
        <v>51</v>
      </c>
      <c r="F109" s="254"/>
      <c r="G109" s="367"/>
      <c r="H109" s="260">
        <v>20000</v>
      </c>
      <c r="I109" s="255"/>
      <c r="J109" s="368" t="s">
        <v>185</v>
      </c>
      <c r="K109" s="255">
        <f t="shared" si="4"/>
        <v>3365592</v>
      </c>
      <c r="L109" s="369" t="s">
        <v>29</v>
      </c>
      <c r="M109" s="370"/>
      <c r="N109" s="261"/>
      <c r="O109" s="255"/>
      <c r="P109" s="368"/>
      <c r="Q109" s="255">
        <f t="shared" si="5"/>
        <v>45959</v>
      </c>
      <c r="R109" s="369"/>
      <c r="S109" s="370"/>
      <c r="T109" s="261"/>
      <c r="U109" s="255"/>
      <c r="V109" s="1"/>
      <c r="W109" s="255">
        <f t="shared" si="6"/>
        <v>561306</v>
      </c>
      <c r="X109" s="367"/>
      <c r="Y109" s="370"/>
      <c r="Z109" s="261"/>
      <c r="AA109" s="255"/>
      <c r="AB109" s="1"/>
      <c r="AC109" s="255">
        <f t="shared" si="7"/>
        <v>180188</v>
      </c>
      <c r="AD109" s="254"/>
    </row>
    <row r="110" spans="1:30" ht="55" customHeight="1">
      <c r="A110" s="252" t="s">
        <v>184</v>
      </c>
      <c r="B110" s="254">
        <v>113030302</v>
      </c>
      <c r="C110" s="253" t="s">
        <v>68</v>
      </c>
      <c r="D110" s="372"/>
      <c r="E110" s="254"/>
      <c r="F110" s="254"/>
      <c r="G110" s="367"/>
      <c r="H110" s="260"/>
      <c r="I110" s="255">
        <v>177000</v>
      </c>
      <c r="J110" s="374" t="s">
        <v>186</v>
      </c>
      <c r="K110" s="255">
        <f t="shared" si="4"/>
        <v>3188592</v>
      </c>
      <c r="L110" s="369" t="s">
        <v>29</v>
      </c>
      <c r="M110" s="370"/>
      <c r="N110" s="261"/>
      <c r="O110" s="255"/>
      <c r="P110" s="368"/>
      <c r="Q110" s="255">
        <f t="shared" si="5"/>
        <v>45959</v>
      </c>
      <c r="R110" s="369"/>
      <c r="S110" s="370"/>
      <c r="T110" s="261"/>
      <c r="U110" s="255"/>
      <c r="V110" s="1"/>
      <c r="W110" s="255">
        <f t="shared" si="6"/>
        <v>561306</v>
      </c>
      <c r="X110" s="367"/>
      <c r="Y110" s="370"/>
      <c r="Z110" s="261"/>
      <c r="AA110" s="255"/>
      <c r="AB110" s="1"/>
      <c r="AC110" s="255">
        <f t="shared" si="7"/>
        <v>180188</v>
      </c>
      <c r="AD110" s="254"/>
    </row>
    <row r="111" spans="1:30" ht="35.5" customHeight="1">
      <c r="A111" s="252" t="s">
        <v>184</v>
      </c>
      <c r="B111" s="254">
        <v>113030603</v>
      </c>
      <c r="C111" s="253" t="s">
        <v>34</v>
      </c>
      <c r="D111" s="254" t="s">
        <v>35</v>
      </c>
      <c r="E111" s="254" t="s">
        <v>39</v>
      </c>
      <c r="F111" s="254"/>
      <c r="G111" s="367"/>
      <c r="H111" s="260"/>
      <c r="I111" s="255">
        <v>270</v>
      </c>
      <c r="J111" s="368" t="s">
        <v>187</v>
      </c>
      <c r="K111" s="255">
        <f t="shared" si="4"/>
        <v>3188322</v>
      </c>
      <c r="L111" s="369"/>
      <c r="M111" s="370"/>
      <c r="N111" s="261"/>
      <c r="O111" s="255"/>
      <c r="P111" s="368"/>
      <c r="Q111" s="255">
        <f t="shared" si="5"/>
        <v>45959</v>
      </c>
      <c r="R111" s="369"/>
      <c r="S111" s="370"/>
      <c r="T111" s="261"/>
      <c r="U111" s="255"/>
      <c r="V111" s="1"/>
      <c r="W111" s="255">
        <f t="shared" si="6"/>
        <v>561306</v>
      </c>
      <c r="X111" s="367"/>
      <c r="Y111" s="370"/>
      <c r="Z111" s="261"/>
      <c r="AA111" s="255"/>
      <c r="AB111" s="1"/>
      <c r="AC111" s="255">
        <f t="shared" si="7"/>
        <v>180188</v>
      </c>
      <c r="AD111" s="254"/>
    </row>
    <row r="112" spans="1:30" ht="18" customHeight="1">
      <c r="A112" s="252" t="s">
        <v>188</v>
      </c>
      <c r="B112" s="254">
        <v>113030701</v>
      </c>
      <c r="C112" s="253" t="s">
        <v>34</v>
      </c>
      <c r="D112" s="254" t="s">
        <v>35</v>
      </c>
      <c r="E112" s="254" t="s">
        <v>189</v>
      </c>
      <c r="F112" s="254"/>
      <c r="G112" s="367"/>
      <c r="H112" s="260"/>
      <c r="I112" s="255"/>
      <c r="J112" s="368"/>
      <c r="K112" s="255">
        <f t="shared" si="4"/>
        <v>3188322</v>
      </c>
      <c r="L112" s="369"/>
      <c r="M112" s="370"/>
      <c r="N112" s="261"/>
      <c r="O112" s="255">
        <v>300</v>
      </c>
      <c r="P112" s="368" t="s">
        <v>190</v>
      </c>
      <c r="Q112" s="255">
        <f t="shared" si="5"/>
        <v>45659</v>
      </c>
      <c r="R112" s="369" t="s">
        <v>29</v>
      </c>
      <c r="S112" s="370"/>
      <c r="T112" s="261"/>
      <c r="U112" s="255"/>
      <c r="V112" s="1"/>
      <c r="W112" s="255">
        <f t="shared" si="6"/>
        <v>561306</v>
      </c>
      <c r="X112" s="367"/>
      <c r="Y112" s="370"/>
      <c r="Z112" s="261"/>
      <c r="AA112" s="255"/>
      <c r="AB112" s="1"/>
      <c r="AC112" s="255">
        <f t="shared" si="7"/>
        <v>180188</v>
      </c>
      <c r="AD112" s="254"/>
    </row>
    <row r="113" spans="1:30" ht="18" customHeight="1">
      <c r="A113" s="252" t="s">
        <v>188</v>
      </c>
      <c r="B113" s="254">
        <v>113030702</v>
      </c>
      <c r="C113" s="253" t="s">
        <v>34</v>
      </c>
      <c r="D113" s="254" t="s">
        <v>87</v>
      </c>
      <c r="E113" s="254" t="s">
        <v>88</v>
      </c>
      <c r="F113" s="254"/>
      <c r="G113" s="367"/>
      <c r="H113" s="260"/>
      <c r="I113" s="255"/>
      <c r="J113" s="368"/>
      <c r="K113" s="255">
        <f t="shared" si="4"/>
        <v>3188322</v>
      </c>
      <c r="L113" s="369"/>
      <c r="M113" s="370"/>
      <c r="N113" s="261"/>
      <c r="O113" s="255">
        <v>3900</v>
      </c>
      <c r="P113" s="368" t="s">
        <v>191</v>
      </c>
      <c r="Q113" s="255">
        <f t="shared" si="5"/>
        <v>41759</v>
      </c>
      <c r="R113" s="369" t="s">
        <v>29</v>
      </c>
      <c r="S113" s="370"/>
      <c r="T113" s="261"/>
      <c r="U113" s="255"/>
      <c r="V113" s="1"/>
      <c r="W113" s="255">
        <f t="shared" si="6"/>
        <v>561306</v>
      </c>
      <c r="X113" s="367"/>
      <c r="Y113" s="370"/>
      <c r="Z113" s="261"/>
      <c r="AA113" s="255"/>
      <c r="AB113" s="1"/>
      <c r="AC113" s="255">
        <f t="shared" si="7"/>
        <v>180188</v>
      </c>
      <c r="AD113" s="254"/>
    </row>
    <row r="114" spans="1:30" ht="18" customHeight="1">
      <c r="A114" s="252" t="s">
        <v>192</v>
      </c>
      <c r="B114" s="254">
        <v>113031201</v>
      </c>
      <c r="C114" s="253" t="s">
        <v>12</v>
      </c>
      <c r="D114" s="254" t="s">
        <v>193</v>
      </c>
      <c r="E114" s="254"/>
      <c r="F114" s="254"/>
      <c r="G114" s="367"/>
      <c r="H114" s="260">
        <v>1000</v>
      </c>
      <c r="I114" s="255"/>
      <c r="J114" s="368" t="s">
        <v>194</v>
      </c>
      <c r="K114" s="255">
        <f t="shared" si="4"/>
        <v>3189322</v>
      </c>
      <c r="L114" s="369"/>
      <c r="M114" s="370"/>
      <c r="N114" s="261"/>
      <c r="O114" s="255"/>
      <c r="P114" s="368"/>
      <c r="Q114" s="255">
        <f t="shared" si="5"/>
        <v>41759</v>
      </c>
      <c r="R114" s="369"/>
      <c r="S114" s="370"/>
      <c r="T114" s="261"/>
      <c r="U114" s="255"/>
      <c r="V114" s="1"/>
      <c r="W114" s="255">
        <f t="shared" si="6"/>
        <v>561306</v>
      </c>
      <c r="X114" s="367"/>
      <c r="Y114" s="370"/>
      <c r="Z114" s="261"/>
      <c r="AA114" s="255"/>
      <c r="AB114" s="1"/>
      <c r="AC114" s="255">
        <f t="shared" si="7"/>
        <v>180188</v>
      </c>
      <c r="AD114" s="254"/>
    </row>
    <row r="115" spans="1:30" ht="18" customHeight="1">
      <c r="A115" s="252" t="s">
        <v>195</v>
      </c>
      <c r="B115" s="254">
        <v>113031501</v>
      </c>
      <c r="C115" s="253" t="s">
        <v>34</v>
      </c>
      <c r="D115" s="254" t="s">
        <v>35</v>
      </c>
      <c r="E115" s="254" t="s">
        <v>39</v>
      </c>
      <c r="F115" s="254"/>
      <c r="G115" s="367"/>
      <c r="H115" s="260"/>
      <c r="I115" s="255"/>
      <c r="J115" s="368"/>
      <c r="K115" s="255">
        <f t="shared" si="4"/>
        <v>3189322</v>
      </c>
      <c r="L115" s="369"/>
      <c r="M115" s="370"/>
      <c r="N115" s="261"/>
      <c r="O115" s="255">
        <v>28</v>
      </c>
      <c r="P115" s="368" t="s">
        <v>196</v>
      </c>
      <c r="Q115" s="255">
        <f t="shared" si="5"/>
        <v>41731</v>
      </c>
      <c r="R115" s="369" t="s">
        <v>29</v>
      </c>
      <c r="S115" s="370"/>
      <c r="T115" s="261"/>
      <c r="U115" s="255"/>
      <c r="V115" s="1"/>
      <c r="W115" s="255">
        <f t="shared" si="6"/>
        <v>561306</v>
      </c>
      <c r="X115" s="367"/>
      <c r="Y115" s="370"/>
      <c r="Z115" s="261"/>
      <c r="AA115" s="255"/>
      <c r="AB115" s="1"/>
      <c r="AC115" s="255">
        <f t="shared" si="7"/>
        <v>180188</v>
      </c>
      <c r="AD115" s="254"/>
    </row>
    <row r="116" spans="1:30" ht="18" customHeight="1">
      <c r="A116" s="252" t="s">
        <v>195</v>
      </c>
      <c r="B116" s="254">
        <v>113031502</v>
      </c>
      <c r="C116" s="253" t="s">
        <v>12</v>
      </c>
      <c r="D116" s="254" t="s">
        <v>43</v>
      </c>
      <c r="E116" s="254" t="s">
        <v>51</v>
      </c>
      <c r="F116" s="254"/>
      <c r="G116" s="367"/>
      <c r="H116" s="260">
        <v>20000</v>
      </c>
      <c r="I116" s="255"/>
      <c r="J116" s="368" t="s">
        <v>197</v>
      </c>
      <c r="K116" s="255">
        <f t="shared" si="4"/>
        <v>3209322</v>
      </c>
      <c r="L116" s="369" t="s">
        <v>29</v>
      </c>
      <c r="M116" s="370"/>
      <c r="N116" s="261"/>
      <c r="O116" s="255"/>
      <c r="P116" s="368"/>
      <c r="Q116" s="255">
        <f t="shared" si="5"/>
        <v>41731</v>
      </c>
      <c r="R116" s="369"/>
      <c r="S116" s="370"/>
      <c r="T116" s="261"/>
      <c r="U116" s="255"/>
      <c r="V116" s="1"/>
      <c r="W116" s="255">
        <f t="shared" si="6"/>
        <v>561306</v>
      </c>
      <c r="X116" s="367"/>
      <c r="Y116" s="370"/>
      <c r="Z116" s="261"/>
      <c r="AA116" s="255"/>
      <c r="AB116" s="1"/>
      <c r="AC116" s="255">
        <f t="shared" si="7"/>
        <v>180188</v>
      </c>
      <c r="AD116" s="254"/>
    </row>
    <row r="117" spans="1:30" ht="18" customHeight="1">
      <c r="A117" s="252" t="s">
        <v>195</v>
      </c>
      <c r="B117" s="254">
        <v>113031503</v>
      </c>
      <c r="C117" s="253" t="s">
        <v>12</v>
      </c>
      <c r="D117" s="254" t="s">
        <v>193</v>
      </c>
      <c r="E117" s="254"/>
      <c r="F117" s="254"/>
      <c r="G117" s="367"/>
      <c r="H117" s="260">
        <v>1000</v>
      </c>
      <c r="I117" s="255"/>
      <c r="J117" s="368" t="s">
        <v>198</v>
      </c>
      <c r="K117" s="255">
        <f t="shared" si="4"/>
        <v>3210322</v>
      </c>
      <c r="L117" s="369"/>
      <c r="M117" s="370"/>
      <c r="N117" s="261"/>
      <c r="O117" s="255"/>
      <c r="P117" s="368"/>
      <c r="Q117" s="255">
        <f t="shared" si="5"/>
        <v>41731</v>
      </c>
      <c r="R117" s="369"/>
      <c r="S117" s="370"/>
      <c r="T117" s="261"/>
      <c r="U117" s="255"/>
      <c r="V117" s="1"/>
      <c r="W117" s="255">
        <f t="shared" si="6"/>
        <v>561306</v>
      </c>
      <c r="X117" s="367"/>
      <c r="Y117" s="370"/>
      <c r="Z117" s="261"/>
      <c r="AA117" s="255"/>
      <c r="AB117" s="1"/>
      <c r="AC117" s="255">
        <f t="shared" si="7"/>
        <v>180188</v>
      </c>
      <c r="AD117" s="254"/>
    </row>
    <row r="118" spans="1:30" ht="18" customHeight="1">
      <c r="A118" s="252" t="s">
        <v>199</v>
      </c>
      <c r="B118" s="254">
        <v>113031801</v>
      </c>
      <c r="C118" s="253" t="s">
        <v>34</v>
      </c>
      <c r="D118" s="254" t="s">
        <v>87</v>
      </c>
      <c r="E118" s="254" t="s">
        <v>88</v>
      </c>
      <c r="F118" s="254"/>
      <c r="G118" s="367"/>
      <c r="H118" s="260"/>
      <c r="I118" s="255"/>
      <c r="J118" s="368"/>
      <c r="K118" s="255">
        <f t="shared" si="4"/>
        <v>3210322</v>
      </c>
      <c r="L118" s="369"/>
      <c r="M118" s="370"/>
      <c r="N118" s="261"/>
      <c r="O118" s="255">
        <v>2750</v>
      </c>
      <c r="P118" s="368" t="s">
        <v>200</v>
      </c>
      <c r="Q118" s="255">
        <f t="shared" si="5"/>
        <v>38981</v>
      </c>
      <c r="R118" s="369"/>
      <c r="S118" s="370"/>
      <c r="T118" s="261"/>
      <c r="U118" s="255"/>
      <c r="V118" s="1"/>
      <c r="W118" s="255">
        <f t="shared" si="6"/>
        <v>561306</v>
      </c>
      <c r="X118" s="367"/>
      <c r="Y118" s="370"/>
      <c r="Z118" s="261"/>
      <c r="AA118" s="255"/>
      <c r="AB118" s="1"/>
      <c r="AC118" s="255">
        <f t="shared" si="7"/>
        <v>180188</v>
      </c>
      <c r="AD118" s="254"/>
    </row>
    <row r="119" spans="1:30" ht="18" customHeight="1">
      <c r="A119" s="252" t="s">
        <v>201</v>
      </c>
      <c r="B119" s="254">
        <v>113031901</v>
      </c>
      <c r="C119" s="253" t="s">
        <v>34</v>
      </c>
      <c r="D119" s="254" t="s">
        <v>87</v>
      </c>
      <c r="E119" s="254" t="s">
        <v>88</v>
      </c>
      <c r="F119" s="254"/>
      <c r="G119" s="367"/>
      <c r="H119" s="260"/>
      <c r="I119" s="255"/>
      <c r="J119" s="368"/>
      <c r="K119" s="255">
        <f t="shared" si="4"/>
        <v>3210322</v>
      </c>
      <c r="L119" s="369"/>
      <c r="M119" s="370"/>
      <c r="N119" s="261"/>
      <c r="O119" s="255">
        <v>2340</v>
      </c>
      <c r="P119" s="368" t="s">
        <v>202</v>
      </c>
      <c r="Q119" s="255">
        <f t="shared" si="5"/>
        <v>36641</v>
      </c>
      <c r="R119" s="369" t="s">
        <v>29</v>
      </c>
      <c r="S119" s="370"/>
      <c r="T119" s="261"/>
      <c r="U119" s="255"/>
      <c r="V119" s="1"/>
      <c r="W119" s="255">
        <f t="shared" si="6"/>
        <v>561306</v>
      </c>
      <c r="X119" s="367"/>
      <c r="Y119" s="370"/>
      <c r="Z119" s="261"/>
      <c r="AA119" s="255"/>
      <c r="AB119" s="1"/>
      <c r="AC119" s="255">
        <f t="shared" si="7"/>
        <v>180188</v>
      </c>
      <c r="AD119" s="254"/>
    </row>
    <row r="120" spans="1:30" ht="18" customHeight="1">
      <c r="A120" s="252" t="s">
        <v>201</v>
      </c>
      <c r="B120" s="254">
        <v>113031902</v>
      </c>
      <c r="C120" s="253" t="s">
        <v>12</v>
      </c>
      <c r="D120" s="254" t="s">
        <v>43</v>
      </c>
      <c r="E120" s="254" t="s">
        <v>44</v>
      </c>
      <c r="F120" s="254"/>
      <c r="G120" s="367"/>
      <c r="H120" s="260">
        <v>6000</v>
      </c>
      <c r="I120" s="255"/>
      <c r="J120" s="368" t="s">
        <v>203</v>
      </c>
      <c r="K120" s="255">
        <f t="shared" si="4"/>
        <v>3216322</v>
      </c>
      <c r="L120" s="369" t="s">
        <v>29</v>
      </c>
      <c r="M120" s="370"/>
      <c r="N120" s="261"/>
      <c r="O120" s="255"/>
      <c r="P120" s="368"/>
      <c r="Q120" s="255">
        <f t="shared" si="5"/>
        <v>36641</v>
      </c>
      <c r="R120" s="369"/>
      <c r="S120" s="370"/>
      <c r="T120" s="261"/>
      <c r="U120" s="255"/>
      <c r="V120" s="1"/>
      <c r="W120" s="255">
        <f t="shared" si="6"/>
        <v>561306</v>
      </c>
      <c r="X120" s="367"/>
      <c r="Y120" s="370"/>
      <c r="Z120" s="261"/>
      <c r="AA120" s="255"/>
      <c r="AB120" s="1"/>
      <c r="AC120" s="255">
        <f t="shared" si="7"/>
        <v>180188</v>
      </c>
      <c r="AD120" s="254"/>
    </row>
    <row r="121" spans="1:30" ht="18" customHeight="1">
      <c r="A121" s="252" t="s">
        <v>204</v>
      </c>
      <c r="B121" s="254">
        <v>113032001</v>
      </c>
      <c r="C121" s="253" t="s">
        <v>34</v>
      </c>
      <c r="D121" s="254" t="s">
        <v>87</v>
      </c>
      <c r="E121" s="254" t="s">
        <v>113</v>
      </c>
      <c r="F121" s="254"/>
      <c r="G121" s="367"/>
      <c r="H121" s="260"/>
      <c r="I121" s="255"/>
      <c r="J121" s="368"/>
      <c r="K121" s="255">
        <f t="shared" si="4"/>
        <v>3216322</v>
      </c>
      <c r="L121" s="369"/>
      <c r="M121" s="370"/>
      <c r="N121" s="261"/>
      <c r="O121" s="255">
        <v>14283</v>
      </c>
      <c r="P121" s="368" t="s">
        <v>205</v>
      </c>
      <c r="Q121" s="255">
        <f t="shared" si="5"/>
        <v>22358</v>
      </c>
      <c r="R121" s="369" t="s">
        <v>29</v>
      </c>
      <c r="S121" s="370"/>
      <c r="T121" s="261"/>
      <c r="U121" s="255"/>
      <c r="V121" s="1"/>
      <c r="W121" s="255">
        <f t="shared" si="6"/>
        <v>561306</v>
      </c>
      <c r="X121" s="367"/>
      <c r="Y121" s="370"/>
      <c r="Z121" s="261"/>
      <c r="AA121" s="255">
        <v>180188</v>
      </c>
      <c r="AB121" s="1" t="s">
        <v>206</v>
      </c>
      <c r="AC121" s="255">
        <f t="shared" si="7"/>
        <v>0</v>
      </c>
      <c r="AD121" s="372" t="s">
        <v>29</v>
      </c>
    </row>
    <row r="122" spans="1:30" ht="18" customHeight="1">
      <c r="A122" s="252" t="s">
        <v>204</v>
      </c>
      <c r="B122" s="254">
        <v>113032002</v>
      </c>
      <c r="C122" s="253" t="s">
        <v>12</v>
      </c>
      <c r="D122" s="254" t="s">
        <v>193</v>
      </c>
      <c r="E122" s="254"/>
      <c r="F122" s="254"/>
      <c r="G122" s="367"/>
      <c r="H122" s="260"/>
      <c r="I122" s="255"/>
      <c r="J122" s="368"/>
      <c r="K122" s="255">
        <f t="shared" si="4"/>
        <v>3216322</v>
      </c>
      <c r="L122" s="369"/>
      <c r="M122" s="370"/>
      <c r="N122" s="261"/>
      <c r="O122" s="255"/>
      <c r="P122" s="368"/>
      <c r="Q122" s="255">
        <f t="shared" si="5"/>
        <v>22358</v>
      </c>
      <c r="R122" s="369" t="s">
        <v>29</v>
      </c>
      <c r="S122" s="370"/>
      <c r="T122" s="261"/>
      <c r="U122" s="255"/>
      <c r="V122" s="1"/>
      <c r="W122" s="255">
        <f t="shared" si="6"/>
        <v>561306</v>
      </c>
      <c r="X122" s="367"/>
      <c r="Y122" s="370"/>
      <c r="Z122" s="261">
        <v>7320</v>
      </c>
      <c r="AA122" s="255"/>
      <c r="AB122" s="1" t="s">
        <v>207</v>
      </c>
      <c r="AC122" s="255">
        <f t="shared" si="7"/>
        <v>7320</v>
      </c>
      <c r="AD122" s="372" t="s">
        <v>29</v>
      </c>
    </row>
    <row r="123" spans="1:30" ht="18" customHeight="1">
      <c r="A123" s="252" t="s">
        <v>208</v>
      </c>
      <c r="B123" s="254">
        <v>113032501</v>
      </c>
      <c r="C123" s="253" t="s">
        <v>12</v>
      </c>
      <c r="D123" s="254" t="s">
        <v>43</v>
      </c>
      <c r="E123" s="254" t="s">
        <v>44</v>
      </c>
      <c r="F123" s="254"/>
      <c r="G123" s="367"/>
      <c r="H123" s="260"/>
      <c r="I123" s="255"/>
      <c r="J123" s="368"/>
      <c r="K123" s="255">
        <f t="shared" si="4"/>
        <v>3216322</v>
      </c>
      <c r="L123" s="369"/>
      <c r="M123" s="370"/>
      <c r="N123" s="261">
        <v>5000</v>
      </c>
      <c r="O123" s="255"/>
      <c r="P123" s="368" t="s">
        <v>209</v>
      </c>
      <c r="Q123" s="255">
        <f t="shared" si="5"/>
        <v>27358</v>
      </c>
      <c r="R123" s="369"/>
      <c r="S123" s="370"/>
      <c r="T123" s="261"/>
      <c r="U123" s="255"/>
      <c r="V123" s="1"/>
      <c r="W123" s="255">
        <f t="shared" si="6"/>
        <v>561306</v>
      </c>
      <c r="X123" s="367"/>
      <c r="Y123" s="370"/>
      <c r="Z123" s="261"/>
      <c r="AA123" s="255"/>
      <c r="AB123" s="1"/>
      <c r="AC123" s="255">
        <f t="shared" si="7"/>
        <v>7320</v>
      </c>
      <c r="AD123" s="254"/>
    </row>
    <row r="124" spans="1:30" ht="18" customHeight="1">
      <c r="A124" s="252" t="s">
        <v>208</v>
      </c>
      <c r="B124" s="254">
        <v>113032502</v>
      </c>
      <c r="C124" s="253" t="s">
        <v>12</v>
      </c>
      <c r="D124" s="254" t="s">
        <v>193</v>
      </c>
      <c r="E124" s="254"/>
      <c r="F124" s="254"/>
      <c r="G124" s="367"/>
      <c r="H124" s="260"/>
      <c r="I124" s="255"/>
      <c r="J124" s="368"/>
      <c r="K124" s="255">
        <f t="shared" si="4"/>
        <v>3216322</v>
      </c>
      <c r="L124" s="369"/>
      <c r="M124" s="370"/>
      <c r="N124" s="261">
        <v>2000</v>
      </c>
      <c r="O124" s="255"/>
      <c r="P124" s="368" t="s">
        <v>210</v>
      </c>
      <c r="Q124" s="255">
        <f t="shared" si="5"/>
        <v>29358</v>
      </c>
      <c r="R124" s="369"/>
      <c r="S124" s="370"/>
      <c r="T124" s="261"/>
      <c r="U124" s="255"/>
      <c r="V124" s="1"/>
      <c r="W124" s="255">
        <f t="shared" si="6"/>
        <v>561306</v>
      </c>
      <c r="X124" s="367"/>
      <c r="Y124" s="370"/>
      <c r="Z124" s="261"/>
      <c r="AA124" s="255"/>
      <c r="AB124" s="1"/>
      <c r="AC124" s="255">
        <f t="shared" si="7"/>
        <v>7320</v>
      </c>
      <c r="AD124" s="254"/>
    </row>
    <row r="125" spans="1:30" ht="18" customHeight="1">
      <c r="A125" s="252" t="s">
        <v>208</v>
      </c>
      <c r="B125" s="254">
        <v>113032503</v>
      </c>
      <c r="C125" s="253" t="s">
        <v>12</v>
      </c>
      <c r="D125" s="254" t="s">
        <v>193</v>
      </c>
      <c r="E125" s="254"/>
      <c r="F125" s="254"/>
      <c r="G125" s="367"/>
      <c r="H125" s="260"/>
      <c r="I125" s="255"/>
      <c r="J125" s="368"/>
      <c r="K125" s="255">
        <f t="shared" si="4"/>
        <v>3216322</v>
      </c>
      <c r="L125" s="369"/>
      <c r="M125" s="370"/>
      <c r="N125" s="261">
        <v>2000</v>
      </c>
      <c r="O125" s="255"/>
      <c r="P125" s="368" t="s">
        <v>211</v>
      </c>
      <c r="Q125" s="255">
        <f t="shared" si="5"/>
        <v>31358</v>
      </c>
      <c r="R125" s="369"/>
      <c r="S125" s="370"/>
      <c r="T125" s="261"/>
      <c r="U125" s="255"/>
      <c r="V125" s="1"/>
      <c r="W125" s="255">
        <f t="shared" si="6"/>
        <v>561306</v>
      </c>
      <c r="X125" s="367"/>
      <c r="Y125" s="370"/>
      <c r="Z125" s="261"/>
      <c r="AA125" s="255"/>
      <c r="AB125" s="1"/>
      <c r="AC125" s="255">
        <f t="shared" si="7"/>
        <v>7320</v>
      </c>
      <c r="AD125" s="254"/>
    </row>
    <row r="126" spans="1:30" ht="18" customHeight="1">
      <c r="A126" s="252" t="s">
        <v>208</v>
      </c>
      <c r="B126" s="254">
        <v>113032504</v>
      </c>
      <c r="C126" s="253" t="s">
        <v>34</v>
      </c>
      <c r="D126" s="254" t="s">
        <v>35</v>
      </c>
      <c r="E126" s="254" t="s">
        <v>101</v>
      </c>
      <c r="F126" s="254"/>
      <c r="G126" s="367"/>
      <c r="H126" s="260"/>
      <c r="I126" s="255"/>
      <c r="J126" s="368"/>
      <c r="K126" s="255">
        <f t="shared" si="4"/>
        <v>3216322</v>
      </c>
      <c r="L126" s="369"/>
      <c r="M126" s="370"/>
      <c r="N126" s="261"/>
      <c r="O126" s="255">
        <v>230</v>
      </c>
      <c r="P126" s="368" t="s">
        <v>212</v>
      </c>
      <c r="Q126" s="255">
        <f t="shared" si="5"/>
        <v>31128</v>
      </c>
      <c r="R126" s="369" t="s">
        <v>29</v>
      </c>
      <c r="S126" s="370"/>
      <c r="T126" s="261"/>
      <c r="U126" s="255"/>
      <c r="V126" s="1"/>
      <c r="W126" s="255">
        <f t="shared" si="6"/>
        <v>561306</v>
      </c>
      <c r="X126" s="367"/>
      <c r="Y126" s="370"/>
      <c r="Z126" s="261"/>
      <c r="AA126" s="255"/>
      <c r="AB126" s="1"/>
      <c r="AC126" s="255">
        <f t="shared" si="7"/>
        <v>7320</v>
      </c>
      <c r="AD126" s="254"/>
    </row>
    <row r="127" spans="1:30" ht="18" customHeight="1">
      <c r="A127" s="252" t="s">
        <v>213</v>
      </c>
      <c r="B127" s="254">
        <v>113032701</v>
      </c>
      <c r="C127" s="253" t="s">
        <v>34</v>
      </c>
      <c r="D127" s="254" t="s">
        <v>87</v>
      </c>
      <c r="E127" s="254" t="s">
        <v>113</v>
      </c>
      <c r="F127" s="254"/>
      <c r="G127" s="367"/>
      <c r="H127" s="260"/>
      <c r="I127" s="255">
        <v>50594</v>
      </c>
      <c r="J127" s="368" t="s">
        <v>214</v>
      </c>
      <c r="K127" s="255">
        <f t="shared" si="4"/>
        <v>3165728</v>
      </c>
      <c r="L127" s="369" t="s">
        <v>111</v>
      </c>
      <c r="M127" s="370"/>
      <c r="N127" s="261"/>
      <c r="O127" s="255">
        <v>20250</v>
      </c>
      <c r="P127" s="368" t="s">
        <v>215</v>
      </c>
      <c r="Q127" s="255">
        <f t="shared" si="5"/>
        <v>10878</v>
      </c>
      <c r="R127" s="369"/>
      <c r="S127" s="370"/>
      <c r="T127" s="261"/>
      <c r="U127" s="255"/>
      <c r="V127" s="1"/>
      <c r="W127" s="255">
        <f t="shared" si="6"/>
        <v>561306</v>
      </c>
      <c r="X127" s="367"/>
      <c r="Y127" s="370"/>
      <c r="Z127" s="261"/>
      <c r="AA127" s="255"/>
      <c r="AB127" s="1"/>
      <c r="AC127" s="255">
        <f t="shared" si="7"/>
        <v>7320</v>
      </c>
      <c r="AD127" s="254"/>
    </row>
    <row r="128" spans="1:30" ht="18" customHeight="1">
      <c r="A128" s="252" t="s">
        <v>213</v>
      </c>
      <c r="B128" s="360">
        <v>113032702</v>
      </c>
      <c r="C128" s="253" t="s">
        <v>34</v>
      </c>
      <c r="D128" s="254" t="s">
        <v>35</v>
      </c>
      <c r="E128" s="254" t="s">
        <v>39</v>
      </c>
      <c r="F128" s="254"/>
      <c r="G128" s="367"/>
      <c r="H128" s="260"/>
      <c r="I128" s="255"/>
      <c r="J128" s="368"/>
      <c r="K128" s="364">
        <f t="shared" si="4"/>
        <v>3165728</v>
      </c>
      <c r="L128" s="369"/>
      <c r="M128" s="370"/>
      <c r="N128" s="261"/>
      <c r="O128" s="255">
        <v>30</v>
      </c>
      <c r="P128" s="368" t="s">
        <v>216</v>
      </c>
      <c r="Q128" s="364">
        <f t="shared" si="5"/>
        <v>10848</v>
      </c>
      <c r="R128" s="369"/>
      <c r="S128" s="370"/>
      <c r="T128" s="261"/>
      <c r="U128" s="255"/>
      <c r="V128" s="1"/>
      <c r="W128" s="364">
        <f t="shared" si="6"/>
        <v>561306</v>
      </c>
      <c r="X128" s="367"/>
      <c r="Y128" s="370"/>
      <c r="Z128" s="261"/>
      <c r="AA128" s="255"/>
      <c r="AB128" s="1"/>
      <c r="AC128" s="255">
        <f t="shared" si="7"/>
        <v>7320</v>
      </c>
      <c r="AD128" s="254"/>
    </row>
    <row r="129" spans="1:30" ht="18" customHeight="1">
      <c r="A129" s="252" t="s">
        <v>217</v>
      </c>
      <c r="B129" s="254">
        <v>113040901</v>
      </c>
      <c r="C129" s="253" t="s">
        <v>12</v>
      </c>
      <c r="D129" s="254" t="s">
        <v>43</v>
      </c>
      <c r="E129" s="254" t="s">
        <v>44</v>
      </c>
      <c r="F129" s="254"/>
      <c r="G129" s="367"/>
      <c r="H129" s="260">
        <v>5000</v>
      </c>
      <c r="I129" s="255"/>
      <c r="J129" s="368" t="s">
        <v>218</v>
      </c>
      <c r="K129" s="255">
        <f t="shared" si="4"/>
        <v>3170728</v>
      </c>
      <c r="L129" s="369" t="s">
        <v>29</v>
      </c>
      <c r="M129" s="370"/>
      <c r="N129" s="261"/>
      <c r="O129" s="255"/>
      <c r="P129" s="368"/>
      <c r="Q129" s="255">
        <f t="shared" si="5"/>
        <v>10848</v>
      </c>
      <c r="R129" s="369"/>
      <c r="S129" s="370"/>
      <c r="T129" s="261"/>
      <c r="U129" s="255"/>
      <c r="V129" s="1"/>
      <c r="W129" s="255">
        <f t="shared" si="6"/>
        <v>561306</v>
      </c>
      <c r="X129" s="367"/>
      <c r="Y129" s="370"/>
      <c r="Z129" s="261"/>
      <c r="AA129" s="255"/>
      <c r="AB129" s="1"/>
      <c r="AC129" s="255">
        <f t="shared" si="7"/>
        <v>7320</v>
      </c>
      <c r="AD129" s="254"/>
    </row>
    <row r="130" spans="1:30" ht="18" customHeight="1">
      <c r="A130" s="252" t="s">
        <v>219</v>
      </c>
      <c r="B130" s="254">
        <v>113041201</v>
      </c>
      <c r="C130" s="253" t="s">
        <v>34</v>
      </c>
      <c r="D130" s="254" t="s">
        <v>35</v>
      </c>
      <c r="E130" s="254" t="s">
        <v>39</v>
      </c>
      <c r="F130" s="254"/>
      <c r="G130" s="367"/>
      <c r="H130" s="260"/>
      <c r="I130" s="255"/>
      <c r="J130" s="368"/>
      <c r="K130" s="255">
        <f t="shared" si="4"/>
        <v>3170728</v>
      </c>
      <c r="L130" s="369"/>
      <c r="M130" s="370"/>
      <c r="N130" s="261"/>
      <c r="O130" s="255">
        <v>2150</v>
      </c>
      <c r="P130" s="368" t="s">
        <v>220</v>
      </c>
      <c r="Q130" s="255">
        <f t="shared" si="5"/>
        <v>8698</v>
      </c>
      <c r="R130" s="369"/>
      <c r="S130" s="370"/>
      <c r="T130" s="261"/>
      <c r="U130" s="255"/>
      <c r="V130" s="1"/>
      <c r="W130" s="255">
        <f t="shared" si="6"/>
        <v>561306</v>
      </c>
      <c r="X130" s="367"/>
      <c r="Y130" s="370"/>
      <c r="Z130" s="261"/>
      <c r="AA130" s="255"/>
      <c r="AB130" s="1"/>
      <c r="AC130" s="255">
        <f t="shared" si="7"/>
        <v>7320</v>
      </c>
      <c r="AD130" s="254"/>
    </row>
    <row r="131" spans="1:30" ht="18" customHeight="1">
      <c r="A131" s="252" t="s">
        <v>221</v>
      </c>
      <c r="B131" s="254">
        <v>113041501</v>
      </c>
      <c r="C131" s="253" t="s">
        <v>34</v>
      </c>
      <c r="D131" s="254" t="s">
        <v>35</v>
      </c>
      <c r="E131" s="254" t="s">
        <v>101</v>
      </c>
      <c r="F131" s="254"/>
      <c r="G131" s="367"/>
      <c r="H131" s="260"/>
      <c r="I131" s="255"/>
      <c r="J131" s="368"/>
      <c r="K131" s="255">
        <f t="shared" si="4"/>
        <v>3170728</v>
      </c>
      <c r="L131" s="369"/>
      <c r="M131" s="370"/>
      <c r="N131" s="261"/>
      <c r="O131" s="255">
        <v>290</v>
      </c>
      <c r="P131" s="368" t="s">
        <v>222</v>
      </c>
      <c r="Q131" s="255">
        <f t="shared" si="5"/>
        <v>8408</v>
      </c>
      <c r="R131" s="369" t="s">
        <v>29</v>
      </c>
      <c r="S131" s="370"/>
      <c r="T131" s="261"/>
      <c r="U131" s="255"/>
      <c r="V131" s="1"/>
      <c r="W131" s="255">
        <f t="shared" si="6"/>
        <v>561306</v>
      </c>
      <c r="X131" s="367"/>
      <c r="Y131" s="370"/>
      <c r="Z131" s="261"/>
      <c r="AA131" s="255"/>
      <c r="AB131" s="1"/>
      <c r="AC131" s="255">
        <f t="shared" si="7"/>
        <v>7320</v>
      </c>
      <c r="AD131" s="254"/>
    </row>
    <row r="132" spans="1:30" ht="18" customHeight="1">
      <c r="A132" s="252" t="s">
        <v>223</v>
      </c>
      <c r="B132" s="254">
        <v>113041701</v>
      </c>
      <c r="C132" s="253" t="s">
        <v>34</v>
      </c>
      <c r="D132" s="254" t="s">
        <v>87</v>
      </c>
      <c r="E132" s="254" t="s">
        <v>224</v>
      </c>
      <c r="F132" s="254"/>
      <c r="G132" s="367"/>
      <c r="H132" s="260"/>
      <c r="I132" s="255"/>
      <c r="J132" s="368"/>
      <c r="K132" s="255">
        <f t="shared" si="4"/>
        <v>3170728</v>
      </c>
      <c r="L132" s="369"/>
      <c r="M132" s="370"/>
      <c r="N132" s="261"/>
      <c r="O132" s="255">
        <v>720</v>
      </c>
      <c r="P132" s="368" t="s">
        <v>225</v>
      </c>
      <c r="Q132" s="255">
        <f t="shared" si="5"/>
        <v>7688</v>
      </c>
      <c r="R132" s="369" t="s">
        <v>29</v>
      </c>
      <c r="S132" s="370"/>
      <c r="T132" s="261"/>
      <c r="U132" s="255"/>
      <c r="V132" s="1"/>
      <c r="W132" s="255">
        <f t="shared" si="6"/>
        <v>561306</v>
      </c>
      <c r="X132" s="367"/>
      <c r="Y132" s="370"/>
      <c r="Z132" s="261"/>
      <c r="AA132" s="255"/>
      <c r="AB132" s="1"/>
      <c r="AC132" s="255">
        <f t="shared" si="7"/>
        <v>7320</v>
      </c>
      <c r="AD132" s="254"/>
    </row>
    <row r="133" spans="1:30" ht="18" customHeight="1">
      <c r="A133" s="252" t="s">
        <v>223</v>
      </c>
      <c r="B133" s="254">
        <v>113041702</v>
      </c>
      <c r="C133" s="253" t="s">
        <v>12</v>
      </c>
      <c r="D133" s="254" t="s">
        <v>43</v>
      </c>
      <c r="E133" s="254" t="s">
        <v>44</v>
      </c>
      <c r="F133" s="254"/>
      <c r="G133" s="367"/>
      <c r="H133" s="260">
        <v>6000</v>
      </c>
      <c r="I133" s="255"/>
      <c r="J133" s="368" t="s">
        <v>226</v>
      </c>
      <c r="K133" s="255">
        <f t="shared" si="4"/>
        <v>3176728</v>
      </c>
      <c r="L133" s="369" t="s">
        <v>29</v>
      </c>
      <c r="M133" s="370"/>
      <c r="N133" s="261"/>
      <c r="O133" s="255"/>
      <c r="P133" s="368"/>
      <c r="Q133" s="255">
        <f t="shared" si="5"/>
        <v>7688</v>
      </c>
      <c r="R133" s="369"/>
      <c r="S133" s="370"/>
      <c r="T133" s="261"/>
      <c r="U133" s="255"/>
      <c r="V133" s="1"/>
      <c r="W133" s="255">
        <f t="shared" si="6"/>
        <v>561306</v>
      </c>
      <c r="X133" s="367"/>
      <c r="Y133" s="370"/>
      <c r="Z133" s="261"/>
      <c r="AA133" s="255"/>
      <c r="AB133" s="1"/>
      <c r="AC133" s="255">
        <f t="shared" si="7"/>
        <v>7320</v>
      </c>
      <c r="AD133" s="254"/>
    </row>
    <row r="134" spans="1:30" ht="18" customHeight="1">
      <c r="A134" s="252" t="s">
        <v>227</v>
      </c>
      <c r="B134" s="254">
        <v>113041801</v>
      </c>
      <c r="C134" s="253" t="s">
        <v>34</v>
      </c>
      <c r="D134" s="254" t="s">
        <v>35</v>
      </c>
      <c r="E134" s="254" t="s">
        <v>101</v>
      </c>
      <c r="F134" s="254"/>
      <c r="G134" s="367"/>
      <c r="H134" s="260"/>
      <c r="I134" s="255"/>
      <c r="J134" s="368"/>
      <c r="K134" s="255">
        <f t="shared" ref="K134:K197" si="8">K133+H134-I134</f>
        <v>3176728</v>
      </c>
      <c r="L134" s="369"/>
      <c r="M134" s="370"/>
      <c r="N134" s="261"/>
      <c r="O134" s="255">
        <v>280</v>
      </c>
      <c r="P134" s="368" t="s">
        <v>228</v>
      </c>
      <c r="Q134" s="255">
        <f t="shared" ref="Q134:Q197" si="9">Q133+N134-O134</f>
        <v>7408</v>
      </c>
      <c r="R134" s="369" t="s">
        <v>29</v>
      </c>
      <c r="S134" s="370"/>
      <c r="T134" s="261"/>
      <c r="U134" s="255"/>
      <c r="V134" s="1"/>
      <c r="W134" s="255">
        <f t="shared" ref="W134:W197" si="10">W133+T134-U134</f>
        <v>561306</v>
      </c>
      <c r="X134" s="367"/>
      <c r="Y134" s="370"/>
      <c r="Z134" s="261"/>
      <c r="AA134" s="255"/>
      <c r="AB134" s="1"/>
      <c r="AC134" s="255">
        <f t="shared" ref="AC134:AC197" si="11">AC133+Z134-AA134</f>
        <v>7320</v>
      </c>
      <c r="AD134" s="254"/>
    </row>
    <row r="135" spans="1:30" ht="18" customHeight="1">
      <c r="A135" s="252" t="s">
        <v>227</v>
      </c>
      <c r="B135" s="254">
        <v>113041802</v>
      </c>
      <c r="C135" s="253" t="s">
        <v>12</v>
      </c>
      <c r="D135" s="254" t="s">
        <v>43</v>
      </c>
      <c r="E135" s="254" t="s">
        <v>51</v>
      </c>
      <c r="F135" s="254"/>
      <c r="G135" s="367"/>
      <c r="H135" s="260">
        <v>20000</v>
      </c>
      <c r="I135" s="255"/>
      <c r="J135" s="368" t="s">
        <v>229</v>
      </c>
      <c r="K135" s="255">
        <f t="shared" si="8"/>
        <v>3196728</v>
      </c>
      <c r="L135" s="369" t="s">
        <v>29</v>
      </c>
      <c r="M135" s="370"/>
      <c r="N135" s="261"/>
      <c r="O135" s="255"/>
      <c r="P135" s="368"/>
      <c r="Q135" s="255">
        <f t="shared" si="9"/>
        <v>7408</v>
      </c>
      <c r="R135" s="369"/>
      <c r="S135" s="370"/>
      <c r="T135" s="261"/>
      <c r="U135" s="255"/>
      <c r="V135" s="1"/>
      <c r="W135" s="255">
        <f t="shared" si="10"/>
        <v>561306</v>
      </c>
      <c r="X135" s="367"/>
      <c r="Y135" s="370"/>
      <c r="Z135" s="261"/>
      <c r="AA135" s="255"/>
      <c r="AB135" s="1"/>
      <c r="AC135" s="255">
        <f t="shared" si="11"/>
        <v>7320</v>
      </c>
      <c r="AD135" s="254"/>
    </row>
    <row r="136" spans="1:30" ht="18" customHeight="1">
      <c r="A136" s="252" t="s">
        <v>230</v>
      </c>
      <c r="B136" s="254">
        <v>113042401</v>
      </c>
      <c r="C136" s="253" t="s">
        <v>34</v>
      </c>
      <c r="D136" s="254" t="s">
        <v>87</v>
      </c>
      <c r="E136" s="254" t="s">
        <v>88</v>
      </c>
      <c r="F136" s="254"/>
      <c r="G136" s="367"/>
      <c r="H136" s="260"/>
      <c r="I136" s="255">
        <v>32900</v>
      </c>
      <c r="J136" s="368" t="s">
        <v>231</v>
      </c>
      <c r="K136" s="255">
        <f t="shared" si="8"/>
        <v>3163828</v>
      </c>
      <c r="L136" s="369" t="s">
        <v>29</v>
      </c>
      <c r="M136" s="370"/>
      <c r="N136" s="261"/>
      <c r="O136" s="255"/>
      <c r="P136" s="368"/>
      <c r="Q136" s="255">
        <f t="shared" si="9"/>
        <v>7408</v>
      </c>
      <c r="R136" s="369"/>
      <c r="S136" s="370"/>
      <c r="T136" s="261"/>
      <c r="U136" s="255"/>
      <c r="V136" s="1"/>
      <c r="W136" s="255">
        <f t="shared" si="10"/>
        <v>561306</v>
      </c>
      <c r="X136" s="367"/>
      <c r="Y136" s="370"/>
      <c r="Z136" s="261"/>
      <c r="AA136" s="255"/>
      <c r="AB136" s="1"/>
      <c r="AC136" s="255">
        <f t="shared" si="11"/>
        <v>7320</v>
      </c>
      <c r="AD136" s="254"/>
    </row>
    <row r="137" spans="1:30" ht="18" customHeight="1">
      <c r="A137" s="252" t="s">
        <v>230</v>
      </c>
      <c r="B137" s="254">
        <v>113042402</v>
      </c>
      <c r="C137" s="253" t="s">
        <v>34</v>
      </c>
      <c r="D137" s="254" t="s">
        <v>35</v>
      </c>
      <c r="E137" s="372" t="s">
        <v>224</v>
      </c>
      <c r="F137" s="254"/>
      <c r="G137" s="367"/>
      <c r="H137" s="260"/>
      <c r="I137" s="255"/>
      <c r="J137" s="368"/>
      <c r="K137" s="255">
        <f t="shared" si="8"/>
        <v>3163828</v>
      </c>
      <c r="L137" s="369"/>
      <c r="M137" s="370"/>
      <c r="N137" s="261"/>
      <c r="O137" s="255">
        <v>5250</v>
      </c>
      <c r="P137" s="368" t="s">
        <v>232</v>
      </c>
      <c r="Q137" s="255">
        <f t="shared" si="9"/>
        <v>2158</v>
      </c>
      <c r="R137" s="369" t="s">
        <v>29</v>
      </c>
      <c r="S137" s="370"/>
      <c r="T137" s="261"/>
      <c r="U137" s="255"/>
      <c r="V137" s="1"/>
      <c r="W137" s="255">
        <f t="shared" si="10"/>
        <v>561306</v>
      </c>
      <c r="X137" s="367"/>
      <c r="Y137" s="370"/>
      <c r="Z137" s="261"/>
      <c r="AA137" s="255"/>
      <c r="AB137" s="1"/>
      <c r="AC137" s="255">
        <f t="shared" si="11"/>
        <v>7320</v>
      </c>
      <c r="AD137" s="254"/>
    </row>
    <row r="138" spans="1:30" ht="18" customHeight="1">
      <c r="A138" s="252" t="s">
        <v>230</v>
      </c>
      <c r="B138" s="254">
        <v>113042403</v>
      </c>
      <c r="C138" s="253" t="s">
        <v>34</v>
      </c>
      <c r="D138" s="254" t="s">
        <v>87</v>
      </c>
      <c r="E138" s="254" t="s">
        <v>224</v>
      </c>
      <c r="F138" s="254"/>
      <c r="G138" s="367"/>
      <c r="H138" s="260"/>
      <c r="I138" s="255">
        <v>26600</v>
      </c>
      <c r="J138" s="368" t="s">
        <v>233</v>
      </c>
      <c r="K138" s="255">
        <f t="shared" si="8"/>
        <v>3137228</v>
      </c>
      <c r="L138" s="369" t="s">
        <v>29</v>
      </c>
      <c r="M138" s="370"/>
      <c r="N138" s="261"/>
      <c r="O138" s="255"/>
      <c r="P138" s="368"/>
      <c r="Q138" s="255">
        <f t="shared" si="9"/>
        <v>2158</v>
      </c>
      <c r="R138" s="369"/>
      <c r="S138" s="370"/>
      <c r="T138" s="261"/>
      <c r="U138" s="255"/>
      <c r="V138" s="1"/>
      <c r="W138" s="255">
        <f t="shared" si="10"/>
        <v>561306</v>
      </c>
      <c r="X138" s="367"/>
      <c r="Y138" s="370"/>
      <c r="Z138" s="261"/>
      <c r="AA138" s="255"/>
      <c r="AB138" s="1"/>
      <c r="AC138" s="255">
        <f t="shared" si="11"/>
        <v>7320</v>
      </c>
      <c r="AD138" s="254"/>
    </row>
    <row r="139" spans="1:30" ht="18" customHeight="1">
      <c r="A139" s="252" t="s">
        <v>230</v>
      </c>
      <c r="B139" s="254">
        <v>113042404</v>
      </c>
      <c r="C139" s="253" t="s">
        <v>34</v>
      </c>
      <c r="D139" s="254" t="s">
        <v>35</v>
      </c>
      <c r="E139" s="254" t="s">
        <v>39</v>
      </c>
      <c r="F139" s="254"/>
      <c r="G139" s="367"/>
      <c r="H139" s="260"/>
      <c r="I139" s="255">
        <v>30</v>
      </c>
      <c r="J139" s="368" t="s">
        <v>234</v>
      </c>
      <c r="K139" s="255">
        <f t="shared" si="8"/>
        <v>3137198</v>
      </c>
      <c r="L139" s="369" t="s">
        <v>29</v>
      </c>
      <c r="M139" s="370"/>
      <c r="N139" s="261"/>
      <c r="O139" s="255"/>
      <c r="P139" s="368"/>
      <c r="Q139" s="255">
        <f t="shared" si="9"/>
        <v>2158</v>
      </c>
      <c r="R139" s="369"/>
      <c r="S139" s="370"/>
      <c r="T139" s="261"/>
      <c r="U139" s="255"/>
      <c r="V139" s="1"/>
      <c r="W139" s="255">
        <f t="shared" si="10"/>
        <v>561306</v>
      </c>
      <c r="X139" s="367"/>
      <c r="Y139" s="370"/>
      <c r="Z139" s="261"/>
      <c r="AA139" s="255"/>
      <c r="AB139" s="1"/>
      <c r="AC139" s="255">
        <f t="shared" si="11"/>
        <v>7320</v>
      </c>
      <c r="AD139" s="254"/>
    </row>
    <row r="140" spans="1:30" ht="18" customHeight="1">
      <c r="A140" s="252" t="s">
        <v>230</v>
      </c>
      <c r="B140" s="254">
        <v>113042405</v>
      </c>
      <c r="C140" s="253" t="s">
        <v>34</v>
      </c>
      <c r="D140" s="254" t="s">
        <v>87</v>
      </c>
      <c r="E140" s="254" t="s">
        <v>88</v>
      </c>
      <c r="F140" s="254"/>
      <c r="G140" s="367"/>
      <c r="H140" s="260"/>
      <c r="I140" s="255">
        <v>3500</v>
      </c>
      <c r="J140" s="368" t="s">
        <v>235</v>
      </c>
      <c r="K140" s="255">
        <f t="shared" si="8"/>
        <v>3133698</v>
      </c>
      <c r="L140" s="369" t="s">
        <v>29</v>
      </c>
      <c r="M140" s="370"/>
      <c r="N140" s="261"/>
      <c r="O140" s="255"/>
      <c r="P140" s="368"/>
      <c r="Q140" s="255">
        <f t="shared" si="9"/>
        <v>2158</v>
      </c>
      <c r="R140" s="369"/>
      <c r="S140" s="370"/>
      <c r="T140" s="261"/>
      <c r="U140" s="255"/>
      <c r="V140" s="1"/>
      <c r="W140" s="255">
        <f t="shared" si="10"/>
        <v>561306</v>
      </c>
      <c r="X140" s="367"/>
      <c r="Y140" s="370"/>
      <c r="Z140" s="261"/>
      <c r="AA140" s="255"/>
      <c r="AB140" s="1"/>
      <c r="AC140" s="255">
        <f t="shared" si="11"/>
        <v>7320</v>
      </c>
      <c r="AD140" s="254"/>
    </row>
    <row r="141" spans="1:30" ht="18" customHeight="1">
      <c r="A141" s="252" t="s">
        <v>230</v>
      </c>
      <c r="B141" s="254">
        <v>113042406</v>
      </c>
      <c r="C141" s="253" t="s">
        <v>34</v>
      </c>
      <c r="D141" s="254" t="s">
        <v>87</v>
      </c>
      <c r="E141" s="254" t="s">
        <v>113</v>
      </c>
      <c r="F141" s="254"/>
      <c r="G141" s="367"/>
      <c r="H141" s="260"/>
      <c r="I141" s="255">
        <v>4800</v>
      </c>
      <c r="J141" s="368" t="s">
        <v>236</v>
      </c>
      <c r="K141" s="255">
        <f t="shared" si="8"/>
        <v>3128898</v>
      </c>
      <c r="L141" s="369" t="s">
        <v>29</v>
      </c>
      <c r="M141" s="370"/>
      <c r="N141" s="261"/>
      <c r="O141" s="255"/>
      <c r="P141" s="368"/>
      <c r="Q141" s="255">
        <f t="shared" si="9"/>
        <v>2158</v>
      </c>
      <c r="R141" s="369"/>
      <c r="S141" s="370"/>
      <c r="T141" s="261"/>
      <c r="U141" s="255"/>
      <c r="V141" s="1"/>
      <c r="W141" s="255">
        <f t="shared" si="10"/>
        <v>561306</v>
      </c>
      <c r="X141" s="367"/>
      <c r="Y141" s="370"/>
      <c r="Z141" s="261"/>
      <c r="AA141" s="255"/>
      <c r="AB141" s="1"/>
      <c r="AC141" s="255">
        <f t="shared" si="11"/>
        <v>7320</v>
      </c>
      <c r="AD141" s="254"/>
    </row>
    <row r="142" spans="1:30" ht="18" customHeight="1">
      <c r="A142" s="252" t="s">
        <v>230</v>
      </c>
      <c r="B142" s="254">
        <v>113042407</v>
      </c>
      <c r="C142" s="253" t="s">
        <v>34</v>
      </c>
      <c r="D142" s="254" t="s">
        <v>87</v>
      </c>
      <c r="E142" s="254" t="s">
        <v>88</v>
      </c>
      <c r="F142" s="254"/>
      <c r="G142" s="367"/>
      <c r="H142" s="260"/>
      <c r="I142" s="255">
        <v>8000</v>
      </c>
      <c r="J142" s="368" t="s">
        <v>237</v>
      </c>
      <c r="K142" s="255">
        <f t="shared" si="8"/>
        <v>3120898</v>
      </c>
      <c r="L142" s="369" t="s">
        <v>29</v>
      </c>
      <c r="M142" s="370"/>
      <c r="N142" s="261"/>
      <c r="O142" s="255"/>
      <c r="P142" s="368"/>
      <c r="Q142" s="255">
        <f t="shared" si="9"/>
        <v>2158</v>
      </c>
      <c r="R142" s="369"/>
      <c r="S142" s="370"/>
      <c r="T142" s="261"/>
      <c r="U142" s="255"/>
      <c r="V142" s="1"/>
      <c r="W142" s="255">
        <f t="shared" si="10"/>
        <v>561306</v>
      </c>
      <c r="X142" s="367"/>
      <c r="Y142" s="370"/>
      <c r="Z142" s="261"/>
      <c r="AA142" s="255"/>
      <c r="AB142" s="1"/>
      <c r="AC142" s="255">
        <f t="shared" si="11"/>
        <v>7320</v>
      </c>
      <c r="AD142" s="254"/>
    </row>
    <row r="143" spans="1:30" ht="18" customHeight="1">
      <c r="A143" s="252" t="s">
        <v>230</v>
      </c>
      <c r="B143" s="254">
        <v>113042408</v>
      </c>
      <c r="C143" s="253" t="s">
        <v>34</v>
      </c>
      <c r="D143" s="254" t="s">
        <v>87</v>
      </c>
      <c r="E143" s="254" t="s">
        <v>88</v>
      </c>
      <c r="F143" s="254"/>
      <c r="G143" s="367"/>
      <c r="H143" s="260"/>
      <c r="I143" s="255">
        <v>16500</v>
      </c>
      <c r="J143" s="368" t="s">
        <v>238</v>
      </c>
      <c r="K143" s="255">
        <f t="shared" si="8"/>
        <v>3104398</v>
      </c>
      <c r="L143" s="369" t="s">
        <v>29</v>
      </c>
      <c r="M143" s="370"/>
      <c r="N143" s="261"/>
      <c r="O143" s="255"/>
      <c r="P143" s="368"/>
      <c r="Q143" s="255">
        <f t="shared" si="9"/>
        <v>2158</v>
      </c>
      <c r="R143" s="369"/>
      <c r="S143" s="370"/>
      <c r="T143" s="261"/>
      <c r="U143" s="255"/>
      <c r="V143" s="1"/>
      <c r="W143" s="255">
        <f t="shared" si="10"/>
        <v>561306</v>
      </c>
      <c r="X143" s="367"/>
      <c r="Y143" s="370"/>
      <c r="Z143" s="261"/>
      <c r="AA143" s="255"/>
      <c r="AB143" s="1"/>
      <c r="AC143" s="255">
        <f t="shared" si="11"/>
        <v>7320</v>
      </c>
      <c r="AD143" s="254"/>
    </row>
    <row r="144" spans="1:30" ht="18" customHeight="1">
      <c r="A144" s="252" t="s">
        <v>230</v>
      </c>
      <c r="B144" s="254">
        <v>113042409</v>
      </c>
      <c r="C144" s="253" t="s">
        <v>34</v>
      </c>
      <c r="D144" s="254" t="s">
        <v>87</v>
      </c>
      <c r="E144" s="254" t="s">
        <v>113</v>
      </c>
      <c r="F144" s="254"/>
      <c r="G144" s="367"/>
      <c r="H144" s="260"/>
      <c r="I144" s="255">
        <v>87296</v>
      </c>
      <c r="J144" s="368" t="s">
        <v>239</v>
      </c>
      <c r="K144" s="255">
        <f t="shared" si="8"/>
        <v>3017102</v>
      </c>
      <c r="L144" s="369" t="s">
        <v>29</v>
      </c>
      <c r="M144" s="370"/>
      <c r="N144" s="261"/>
      <c r="O144" s="255"/>
      <c r="P144" s="368"/>
      <c r="Q144" s="255">
        <f t="shared" si="9"/>
        <v>2158</v>
      </c>
      <c r="R144" s="369"/>
      <c r="S144" s="370"/>
      <c r="T144" s="261"/>
      <c r="U144" s="255"/>
      <c r="V144" s="1"/>
      <c r="W144" s="255">
        <f t="shared" si="10"/>
        <v>561306</v>
      </c>
      <c r="X144" s="367"/>
      <c r="Y144" s="370"/>
      <c r="Z144" s="261"/>
      <c r="AA144" s="255"/>
      <c r="AB144" s="1"/>
      <c r="AC144" s="255">
        <f t="shared" si="11"/>
        <v>7320</v>
      </c>
      <c r="AD144" s="254"/>
    </row>
    <row r="145" spans="1:30" ht="18" customHeight="1">
      <c r="A145" s="252" t="s">
        <v>230</v>
      </c>
      <c r="B145" s="254">
        <v>113042410</v>
      </c>
      <c r="C145" s="253" t="s">
        <v>34</v>
      </c>
      <c r="D145" s="254" t="s">
        <v>35</v>
      </c>
      <c r="E145" s="254" t="s">
        <v>39</v>
      </c>
      <c r="F145" s="254"/>
      <c r="G145" s="367"/>
      <c r="H145" s="260"/>
      <c r="I145" s="255">
        <v>30</v>
      </c>
      <c r="J145" s="368" t="s">
        <v>240</v>
      </c>
      <c r="K145" s="255">
        <f t="shared" si="8"/>
        <v>3017072</v>
      </c>
      <c r="L145" s="369" t="s">
        <v>29</v>
      </c>
      <c r="M145" s="370"/>
      <c r="N145" s="261"/>
      <c r="O145" s="255"/>
      <c r="P145" s="368"/>
      <c r="Q145" s="255">
        <f t="shared" si="9"/>
        <v>2158</v>
      </c>
      <c r="R145" s="369"/>
      <c r="S145" s="370"/>
      <c r="T145" s="261"/>
      <c r="U145" s="255"/>
      <c r="V145" s="1"/>
      <c r="W145" s="255">
        <f t="shared" si="10"/>
        <v>561306</v>
      </c>
      <c r="X145" s="367"/>
      <c r="Y145" s="370"/>
      <c r="Z145" s="261"/>
      <c r="AA145" s="255"/>
      <c r="AB145" s="1"/>
      <c r="AC145" s="255">
        <f t="shared" si="11"/>
        <v>7320</v>
      </c>
      <c r="AD145" s="254"/>
    </row>
    <row r="146" spans="1:30" ht="18" customHeight="1">
      <c r="A146" s="252" t="s">
        <v>230</v>
      </c>
      <c r="B146" s="254">
        <v>113042411</v>
      </c>
      <c r="C146" s="253" t="s">
        <v>34</v>
      </c>
      <c r="D146" s="254" t="s">
        <v>87</v>
      </c>
      <c r="E146" s="254" t="s">
        <v>88</v>
      </c>
      <c r="F146" s="254"/>
      <c r="G146" s="367"/>
      <c r="H146" s="260"/>
      <c r="I146" s="255"/>
      <c r="J146" s="368"/>
      <c r="K146" s="255">
        <f t="shared" si="8"/>
        <v>3017072</v>
      </c>
      <c r="L146" s="369"/>
      <c r="M146" s="370"/>
      <c r="N146" s="261"/>
      <c r="O146" s="255">
        <v>2860</v>
      </c>
      <c r="P146" s="368" t="s">
        <v>241</v>
      </c>
      <c r="Q146" s="255">
        <f t="shared" si="9"/>
        <v>-702</v>
      </c>
      <c r="R146" s="369" t="s">
        <v>29</v>
      </c>
      <c r="S146" s="370"/>
      <c r="T146" s="261"/>
      <c r="U146" s="255"/>
      <c r="V146" s="1"/>
      <c r="W146" s="255">
        <f t="shared" si="10"/>
        <v>561306</v>
      </c>
      <c r="X146" s="367"/>
      <c r="Y146" s="370"/>
      <c r="Z146" s="261"/>
      <c r="AA146" s="255"/>
      <c r="AB146" s="1"/>
      <c r="AC146" s="255">
        <f t="shared" si="11"/>
        <v>7320</v>
      </c>
      <c r="AD146" s="254"/>
    </row>
    <row r="147" spans="1:30" ht="18" customHeight="1">
      <c r="A147" s="252" t="s">
        <v>230</v>
      </c>
      <c r="B147" s="254">
        <v>113042412</v>
      </c>
      <c r="C147" s="253" t="s">
        <v>34</v>
      </c>
      <c r="D147" s="254" t="s">
        <v>35</v>
      </c>
      <c r="E147" s="254" t="s">
        <v>36</v>
      </c>
      <c r="F147" s="254"/>
      <c r="G147" s="367"/>
      <c r="H147" s="260"/>
      <c r="I147" s="255"/>
      <c r="J147" s="368"/>
      <c r="K147" s="255">
        <f t="shared" si="8"/>
        <v>3017072</v>
      </c>
      <c r="L147" s="369"/>
      <c r="M147" s="370"/>
      <c r="N147" s="261"/>
      <c r="O147" s="255">
        <v>1239</v>
      </c>
      <c r="P147" s="368" t="s">
        <v>242</v>
      </c>
      <c r="Q147" s="255">
        <f t="shared" si="9"/>
        <v>-1941</v>
      </c>
      <c r="R147" s="369" t="s">
        <v>29</v>
      </c>
      <c r="S147" s="370"/>
      <c r="T147" s="261"/>
      <c r="U147" s="255"/>
      <c r="V147" s="1"/>
      <c r="W147" s="255">
        <f t="shared" si="10"/>
        <v>561306</v>
      </c>
      <c r="X147" s="367"/>
      <c r="Y147" s="370"/>
      <c r="Z147" s="261"/>
      <c r="AA147" s="255"/>
      <c r="AB147" s="1"/>
      <c r="AC147" s="255">
        <f t="shared" si="11"/>
        <v>7320</v>
      </c>
      <c r="AD147" s="254"/>
    </row>
    <row r="148" spans="1:30" ht="18" customHeight="1">
      <c r="A148" s="252" t="s">
        <v>230</v>
      </c>
      <c r="B148" s="254">
        <v>113042413</v>
      </c>
      <c r="C148" s="253" t="s">
        <v>34</v>
      </c>
      <c r="D148" s="254" t="s">
        <v>35</v>
      </c>
      <c r="E148" s="254" t="s">
        <v>39</v>
      </c>
      <c r="F148" s="254"/>
      <c r="G148" s="367"/>
      <c r="H148" s="260"/>
      <c r="I148" s="255"/>
      <c r="J148" s="368"/>
      <c r="K148" s="255">
        <f t="shared" si="8"/>
        <v>3017072</v>
      </c>
      <c r="L148" s="369"/>
      <c r="M148" s="370"/>
      <c r="N148" s="261"/>
      <c r="O148" s="255">
        <v>32</v>
      </c>
      <c r="P148" s="368" t="s">
        <v>243</v>
      </c>
      <c r="Q148" s="255">
        <f t="shared" si="9"/>
        <v>-1973</v>
      </c>
      <c r="R148" s="369" t="s">
        <v>29</v>
      </c>
      <c r="S148" s="370"/>
      <c r="T148" s="261"/>
      <c r="U148" s="255"/>
      <c r="V148" s="1"/>
      <c r="W148" s="255">
        <f t="shared" si="10"/>
        <v>561306</v>
      </c>
      <c r="X148" s="367"/>
      <c r="Y148" s="370"/>
      <c r="Z148" s="261"/>
      <c r="AA148" s="255"/>
      <c r="AB148" s="1"/>
      <c r="AC148" s="255">
        <f t="shared" si="11"/>
        <v>7320</v>
      </c>
      <c r="AD148" s="254"/>
    </row>
    <row r="149" spans="1:30" ht="18" customHeight="1">
      <c r="A149" s="252" t="s">
        <v>230</v>
      </c>
      <c r="B149" s="254">
        <v>113042414</v>
      </c>
      <c r="C149" s="253" t="s">
        <v>244</v>
      </c>
      <c r="D149" s="254"/>
      <c r="E149" s="254"/>
      <c r="F149" s="254"/>
      <c r="G149" s="367"/>
      <c r="H149" s="260"/>
      <c r="I149" s="255">
        <v>10000</v>
      </c>
      <c r="J149" s="368" t="s">
        <v>245</v>
      </c>
      <c r="K149" s="255">
        <f t="shared" si="8"/>
        <v>3007072</v>
      </c>
      <c r="L149" s="369" t="s">
        <v>29</v>
      </c>
      <c r="M149" s="370"/>
      <c r="N149" s="261">
        <v>10000</v>
      </c>
      <c r="O149" s="255"/>
      <c r="P149" s="368" t="s">
        <v>245</v>
      </c>
      <c r="Q149" s="255">
        <f t="shared" si="9"/>
        <v>8027</v>
      </c>
      <c r="R149" s="369" t="s">
        <v>29</v>
      </c>
      <c r="S149" s="370"/>
      <c r="T149" s="261"/>
      <c r="U149" s="255"/>
      <c r="V149" s="1"/>
      <c r="W149" s="255">
        <f t="shared" si="10"/>
        <v>561306</v>
      </c>
      <c r="X149" s="367"/>
      <c r="Y149" s="370"/>
      <c r="Z149" s="261"/>
      <c r="AA149" s="255"/>
      <c r="AB149" s="1"/>
      <c r="AC149" s="255">
        <f t="shared" si="11"/>
        <v>7320</v>
      </c>
      <c r="AD149" s="254"/>
    </row>
    <row r="150" spans="1:30" ht="18" customHeight="1">
      <c r="A150" s="252" t="s">
        <v>230</v>
      </c>
      <c r="B150" s="254">
        <v>113042415</v>
      </c>
      <c r="C150" s="253" t="s">
        <v>246</v>
      </c>
      <c r="D150" s="254"/>
      <c r="E150" s="254"/>
      <c r="F150" s="254"/>
      <c r="G150" s="367"/>
      <c r="H150" s="260"/>
      <c r="I150" s="255">
        <v>27755</v>
      </c>
      <c r="J150" s="368" t="s">
        <v>247</v>
      </c>
      <c r="K150" s="255">
        <f t="shared" si="8"/>
        <v>2979317</v>
      </c>
      <c r="L150" s="369" t="s">
        <v>29</v>
      </c>
      <c r="M150" s="370"/>
      <c r="N150" s="261"/>
      <c r="O150" s="255"/>
      <c r="P150" s="368"/>
      <c r="Q150" s="255">
        <f t="shared" si="9"/>
        <v>8027</v>
      </c>
      <c r="R150" s="369"/>
      <c r="S150" s="370"/>
      <c r="T150" s="261"/>
      <c r="U150" s="255"/>
      <c r="V150" s="1"/>
      <c r="W150" s="255">
        <f t="shared" si="10"/>
        <v>561306</v>
      </c>
      <c r="X150" s="367"/>
      <c r="Y150" s="370"/>
      <c r="Z150" s="261">
        <v>130000</v>
      </c>
      <c r="AA150" s="255"/>
      <c r="AB150" s="1" t="s">
        <v>248</v>
      </c>
      <c r="AC150" s="255">
        <f t="shared" si="11"/>
        <v>137320</v>
      </c>
      <c r="AD150" s="372" t="s">
        <v>29</v>
      </c>
    </row>
    <row r="151" spans="1:30" ht="18" customHeight="1">
      <c r="A151" s="252" t="s">
        <v>230</v>
      </c>
      <c r="B151" s="254">
        <v>113042416</v>
      </c>
      <c r="C151" s="253" t="s">
        <v>34</v>
      </c>
      <c r="D151" s="254" t="s">
        <v>87</v>
      </c>
      <c r="E151" s="254" t="s">
        <v>249</v>
      </c>
      <c r="F151" s="254"/>
      <c r="G151" s="367"/>
      <c r="H151" s="260"/>
      <c r="I151" s="255"/>
      <c r="J151" s="368"/>
      <c r="K151" s="255">
        <f t="shared" si="8"/>
        <v>2979317</v>
      </c>
      <c r="L151" s="369"/>
      <c r="M151" s="370"/>
      <c r="N151" s="261"/>
      <c r="O151" s="255"/>
      <c r="P151" s="368"/>
      <c r="Q151" s="255">
        <f t="shared" si="9"/>
        <v>8027</v>
      </c>
      <c r="R151" s="369"/>
      <c r="S151" s="370"/>
      <c r="T151" s="261"/>
      <c r="U151" s="255"/>
      <c r="V151" s="1"/>
      <c r="W151" s="255">
        <f t="shared" si="10"/>
        <v>561306</v>
      </c>
      <c r="X151" s="367"/>
      <c r="Y151" s="370"/>
      <c r="Z151" s="261"/>
      <c r="AA151" s="255">
        <v>66770</v>
      </c>
      <c r="AB151" s="1" t="s">
        <v>250</v>
      </c>
      <c r="AC151" s="255">
        <f t="shared" si="11"/>
        <v>70550</v>
      </c>
      <c r="AD151" s="372" t="s">
        <v>29</v>
      </c>
    </row>
    <row r="152" spans="1:30" ht="18" customHeight="1">
      <c r="A152" s="252" t="s">
        <v>230</v>
      </c>
      <c r="B152" s="254">
        <v>113042417</v>
      </c>
      <c r="C152" s="253" t="s">
        <v>34</v>
      </c>
      <c r="D152" s="254" t="s">
        <v>87</v>
      </c>
      <c r="E152" s="254" t="s">
        <v>249</v>
      </c>
      <c r="F152" s="254"/>
      <c r="G152" s="367"/>
      <c r="H152" s="260"/>
      <c r="I152" s="255"/>
      <c r="J152" s="368"/>
      <c r="K152" s="255">
        <f t="shared" si="8"/>
        <v>2979317</v>
      </c>
      <c r="L152" s="369"/>
      <c r="M152" s="370"/>
      <c r="N152" s="261"/>
      <c r="O152" s="255"/>
      <c r="P152" s="368"/>
      <c r="Q152" s="255">
        <f t="shared" si="9"/>
        <v>8027</v>
      </c>
      <c r="R152" s="369"/>
      <c r="S152" s="370"/>
      <c r="T152" s="261"/>
      <c r="U152" s="255"/>
      <c r="V152" s="1"/>
      <c r="W152" s="255">
        <f t="shared" si="10"/>
        <v>561306</v>
      </c>
      <c r="X152" s="367"/>
      <c r="Y152" s="370"/>
      <c r="Z152" s="261"/>
      <c r="AA152" s="255">
        <v>69800</v>
      </c>
      <c r="AB152" s="1" t="s">
        <v>251</v>
      </c>
      <c r="AC152" s="255">
        <f t="shared" si="11"/>
        <v>750</v>
      </c>
      <c r="AD152" s="372" t="s">
        <v>29</v>
      </c>
    </row>
    <row r="153" spans="1:30" ht="18" customHeight="1">
      <c r="A153" s="252" t="s">
        <v>252</v>
      </c>
      <c r="B153" s="254">
        <v>113042501</v>
      </c>
      <c r="C153" s="253" t="s">
        <v>34</v>
      </c>
      <c r="D153" s="254" t="s">
        <v>35</v>
      </c>
      <c r="E153" s="254" t="s">
        <v>39</v>
      </c>
      <c r="F153" s="254"/>
      <c r="G153" s="367"/>
      <c r="H153" s="260"/>
      <c r="I153" s="255"/>
      <c r="J153" s="368"/>
      <c r="K153" s="255">
        <f t="shared" si="8"/>
        <v>2979317</v>
      </c>
      <c r="L153" s="369"/>
      <c r="M153" s="370"/>
      <c r="N153" s="261"/>
      <c r="O153" s="255">
        <v>16</v>
      </c>
      <c r="P153" s="368" t="s">
        <v>253</v>
      </c>
      <c r="Q153" s="255">
        <f t="shared" si="9"/>
        <v>8011</v>
      </c>
      <c r="R153" s="369" t="s">
        <v>29</v>
      </c>
      <c r="S153" s="370"/>
      <c r="T153" s="261"/>
      <c r="U153" s="255"/>
      <c r="V153" s="1"/>
      <c r="W153" s="255">
        <f t="shared" si="10"/>
        <v>561306</v>
      </c>
      <c r="X153" s="367"/>
      <c r="Y153" s="370"/>
      <c r="Z153" s="261"/>
      <c r="AA153" s="255"/>
      <c r="AB153" s="1"/>
      <c r="AC153" s="255">
        <f t="shared" si="11"/>
        <v>750</v>
      </c>
      <c r="AD153" s="254"/>
    </row>
    <row r="154" spans="1:30" ht="53.5" customHeight="1">
      <c r="A154" s="252" t="s">
        <v>254</v>
      </c>
      <c r="B154" s="254">
        <v>113042901</v>
      </c>
      <c r="C154" s="253" t="s">
        <v>34</v>
      </c>
      <c r="D154" s="254" t="s">
        <v>35</v>
      </c>
      <c r="E154" s="254" t="s">
        <v>36</v>
      </c>
      <c r="F154" s="254"/>
      <c r="G154" s="367"/>
      <c r="H154" s="260"/>
      <c r="I154" s="255"/>
      <c r="J154" s="368"/>
      <c r="K154" s="255">
        <f t="shared" si="8"/>
        <v>2979317</v>
      </c>
      <c r="L154" s="369"/>
      <c r="M154" s="370"/>
      <c r="N154" s="261"/>
      <c r="O154" s="255">
        <v>1733</v>
      </c>
      <c r="P154" s="368" t="s">
        <v>255</v>
      </c>
      <c r="Q154" s="255">
        <f t="shared" si="9"/>
        <v>6278</v>
      </c>
      <c r="R154" s="369" t="s">
        <v>29</v>
      </c>
      <c r="S154" s="370"/>
      <c r="T154" s="261"/>
      <c r="U154" s="255"/>
      <c r="V154" s="1"/>
      <c r="W154" s="255">
        <f t="shared" si="10"/>
        <v>561306</v>
      </c>
      <c r="X154" s="367"/>
      <c r="Y154" s="370"/>
      <c r="Z154" s="261"/>
      <c r="AA154" s="255"/>
      <c r="AB154" s="1"/>
      <c r="AC154" s="255">
        <f t="shared" si="11"/>
        <v>750</v>
      </c>
      <c r="AD154" s="254"/>
    </row>
    <row r="155" spans="1:30" ht="37" customHeight="1">
      <c r="A155" s="252" t="s">
        <v>256</v>
      </c>
      <c r="B155" s="254">
        <v>113050201</v>
      </c>
      <c r="C155" s="253" t="s">
        <v>34</v>
      </c>
      <c r="D155" s="254" t="s">
        <v>35</v>
      </c>
      <c r="E155" s="254" t="s">
        <v>39</v>
      </c>
      <c r="F155" s="254"/>
      <c r="G155" s="367"/>
      <c r="H155" s="260"/>
      <c r="I155" s="1"/>
      <c r="J155" s="368"/>
      <c r="K155" s="255">
        <f t="shared" si="8"/>
        <v>2979317</v>
      </c>
      <c r="L155" s="369"/>
      <c r="M155" s="370"/>
      <c r="N155" s="261"/>
      <c r="O155" s="255">
        <v>180</v>
      </c>
      <c r="P155" s="368" t="s">
        <v>257</v>
      </c>
      <c r="Q155" s="255">
        <f t="shared" si="9"/>
        <v>6098</v>
      </c>
      <c r="R155" s="369" t="s">
        <v>29</v>
      </c>
      <c r="S155" s="370"/>
      <c r="T155" s="261"/>
      <c r="U155" s="255"/>
      <c r="V155" s="1"/>
      <c r="W155" s="255">
        <f t="shared" si="10"/>
        <v>561306</v>
      </c>
      <c r="X155" s="367"/>
      <c r="Y155" s="370"/>
      <c r="Z155" s="261"/>
      <c r="AA155" s="255"/>
      <c r="AB155" s="1"/>
      <c r="AC155" s="255">
        <f t="shared" si="11"/>
        <v>750</v>
      </c>
      <c r="AD155" s="254"/>
    </row>
    <row r="156" spans="1:30" ht="37.5" customHeight="1">
      <c r="A156" s="252" t="s">
        <v>256</v>
      </c>
      <c r="B156" s="254">
        <v>113050202</v>
      </c>
      <c r="C156" s="253" t="s">
        <v>34</v>
      </c>
      <c r="D156" s="254" t="s">
        <v>35</v>
      </c>
      <c r="E156" s="254" t="s">
        <v>36</v>
      </c>
      <c r="F156" s="254"/>
      <c r="G156" s="367"/>
      <c r="H156" s="260"/>
      <c r="I156" s="1"/>
      <c r="J156" s="368"/>
      <c r="K156" s="255">
        <f t="shared" si="8"/>
        <v>2979317</v>
      </c>
      <c r="L156" s="369"/>
      <c r="M156" s="370"/>
      <c r="N156" s="261"/>
      <c r="O156" s="255">
        <v>1092</v>
      </c>
      <c r="P156" s="368" t="s">
        <v>258</v>
      </c>
      <c r="Q156" s="255">
        <f t="shared" si="9"/>
        <v>5006</v>
      </c>
      <c r="R156" s="369" t="s">
        <v>29</v>
      </c>
      <c r="S156" s="370"/>
      <c r="T156" s="261"/>
      <c r="U156" s="255"/>
      <c r="V156" s="1"/>
      <c r="W156" s="255">
        <f t="shared" si="10"/>
        <v>561306</v>
      </c>
      <c r="X156" s="367"/>
      <c r="Y156" s="370"/>
      <c r="Z156" s="261"/>
      <c r="AA156" s="255"/>
      <c r="AB156" s="1"/>
      <c r="AC156" s="255">
        <f t="shared" si="11"/>
        <v>750</v>
      </c>
      <c r="AD156" s="254"/>
    </row>
    <row r="157" spans="1:30" ht="35.5" customHeight="1">
      <c r="A157" s="252" t="s">
        <v>256</v>
      </c>
      <c r="B157" s="254">
        <v>113050203</v>
      </c>
      <c r="C157" s="253" t="s">
        <v>34</v>
      </c>
      <c r="D157" s="254" t="s">
        <v>35</v>
      </c>
      <c r="E157" s="254" t="s">
        <v>189</v>
      </c>
      <c r="F157" s="254"/>
      <c r="G157" s="367"/>
      <c r="H157" s="260"/>
      <c r="I157" s="1"/>
      <c r="J157" s="368"/>
      <c r="K157" s="255">
        <f t="shared" si="8"/>
        <v>2979317</v>
      </c>
      <c r="L157" s="369"/>
      <c r="M157" s="370"/>
      <c r="N157" s="261"/>
      <c r="O157" s="255">
        <v>560</v>
      </c>
      <c r="P157" s="368" t="s">
        <v>259</v>
      </c>
      <c r="Q157" s="255">
        <f t="shared" si="9"/>
        <v>4446</v>
      </c>
      <c r="R157" s="369" t="s">
        <v>29</v>
      </c>
      <c r="S157" s="370"/>
      <c r="T157" s="261"/>
      <c r="U157" s="255"/>
      <c r="V157" s="1"/>
      <c r="W157" s="255">
        <f t="shared" si="10"/>
        <v>561306</v>
      </c>
      <c r="X157" s="367"/>
      <c r="Y157" s="370"/>
      <c r="Z157" s="261"/>
      <c r="AA157" s="255"/>
      <c r="AB157" s="1"/>
      <c r="AC157" s="255">
        <f t="shared" si="11"/>
        <v>750</v>
      </c>
      <c r="AD157" s="254"/>
    </row>
    <row r="158" spans="1:30" ht="32.5" customHeight="1">
      <c r="A158" s="252" t="s">
        <v>260</v>
      </c>
      <c r="B158" s="254">
        <v>113050601</v>
      </c>
      <c r="C158" s="253" t="s">
        <v>34</v>
      </c>
      <c r="D158" s="254" t="s">
        <v>35</v>
      </c>
      <c r="E158" s="254" t="s">
        <v>101</v>
      </c>
      <c r="F158" s="254"/>
      <c r="G158" s="367"/>
      <c r="H158" s="260"/>
      <c r="I158" s="1"/>
      <c r="J158" s="368"/>
      <c r="K158" s="255">
        <f t="shared" si="8"/>
        <v>2979317</v>
      </c>
      <c r="L158" s="369"/>
      <c r="M158" s="370"/>
      <c r="N158" s="261"/>
      <c r="O158" s="255">
        <v>245</v>
      </c>
      <c r="P158" s="368" t="s">
        <v>261</v>
      </c>
      <c r="Q158" s="255">
        <f t="shared" si="9"/>
        <v>4201</v>
      </c>
      <c r="R158" s="369" t="s">
        <v>29</v>
      </c>
      <c r="S158" s="370"/>
      <c r="T158" s="261"/>
      <c r="U158" s="255"/>
      <c r="V158" s="1"/>
      <c r="W158" s="255">
        <f t="shared" si="10"/>
        <v>561306</v>
      </c>
      <c r="X158" s="367"/>
      <c r="Y158" s="370"/>
      <c r="Z158" s="261"/>
      <c r="AA158" s="255"/>
      <c r="AB158" s="1"/>
      <c r="AC158" s="255">
        <f t="shared" si="11"/>
        <v>750</v>
      </c>
      <c r="AD158" s="254"/>
    </row>
    <row r="159" spans="1:30" ht="37" customHeight="1">
      <c r="A159" s="252" t="s">
        <v>260</v>
      </c>
      <c r="B159" s="254">
        <v>113050602</v>
      </c>
      <c r="C159" s="253" t="s">
        <v>34</v>
      </c>
      <c r="D159" s="254" t="s">
        <v>35</v>
      </c>
      <c r="E159" s="254" t="s">
        <v>101</v>
      </c>
      <c r="F159" s="254"/>
      <c r="G159" s="367"/>
      <c r="H159" s="260"/>
      <c r="I159" s="1"/>
      <c r="J159" s="368"/>
      <c r="K159" s="255">
        <f t="shared" si="8"/>
        <v>2979317</v>
      </c>
      <c r="L159" s="369"/>
      <c r="M159" s="370"/>
      <c r="N159" s="261"/>
      <c r="O159" s="255">
        <v>260</v>
      </c>
      <c r="P159" s="368" t="s">
        <v>262</v>
      </c>
      <c r="Q159" s="255">
        <f t="shared" si="9"/>
        <v>3941</v>
      </c>
      <c r="R159" s="369" t="s">
        <v>29</v>
      </c>
      <c r="S159" s="370"/>
      <c r="T159" s="261"/>
      <c r="U159" s="255"/>
      <c r="V159" s="1"/>
      <c r="W159" s="255">
        <f t="shared" si="10"/>
        <v>561306</v>
      </c>
      <c r="X159" s="367"/>
      <c r="Y159" s="370"/>
      <c r="Z159" s="261"/>
      <c r="AA159" s="255"/>
      <c r="AB159" s="1"/>
      <c r="AC159" s="255">
        <f t="shared" si="11"/>
        <v>750</v>
      </c>
      <c r="AD159" s="254"/>
    </row>
    <row r="160" spans="1:30" ht="37" customHeight="1">
      <c r="A160" s="252" t="s">
        <v>260</v>
      </c>
      <c r="B160" s="254">
        <v>113050603</v>
      </c>
      <c r="C160" s="253" t="s">
        <v>34</v>
      </c>
      <c r="D160" s="254" t="s">
        <v>87</v>
      </c>
      <c r="E160" s="254" t="s">
        <v>88</v>
      </c>
      <c r="F160" s="254"/>
      <c r="G160" s="367"/>
      <c r="H160" s="260"/>
      <c r="I160" s="1"/>
      <c r="J160" s="368"/>
      <c r="K160" s="255">
        <f t="shared" si="8"/>
        <v>2979317</v>
      </c>
      <c r="L160" s="369"/>
      <c r="M160" s="370"/>
      <c r="N160" s="261"/>
      <c r="O160" s="255">
        <v>952</v>
      </c>
      <c r="P160" s="368" t="s">
        <v>263</v>
      </c>
      <c r="Q160" s="255">
        <f t="shared" si="9"/>
        <v>2989</v>
      </c>
      <c r="R160" s="369" t="s">
        <v>29</v>
      </c>
      <c r="S160" s="370"/>
      <c r="T160" s="261"/>
      <c r="U160" s="255"/>
      <c r="V160" s="1"/>
      <c r="W160" s="255">
        <f t="shared" si="10"/>
        <v>561306</v>
      </c>
      <c r="X160" s="367"/>
      <c r="Y160" s="370"/>
      <c r="Z160" s="261"/>
      <c r="AA160" s="255"/>
      <c r="AB160" s="1"/>
      <c r="AC160" s="255">
        <f t="shared" si="11"/>
        <v>750</v>
      </c>
      <c r="AD160" s="254"/>
    </row>
    <row r="161" spans="1:30" ht="35.5" customHeight="1">
      <c r="A161" s="252" t="s">
        <v>260</v>
      </c>
      <c r="B161" s="254">
        <v>113050604</v>
      </c>
      <c r="C161" s="253" t="s">
        <v>34</v>
      </c>
      <c r="D161" s="254" t="s">
        <v>35</v>
      </c>
      <c r="E161" s="254" t="s">
        <v>39</v>
      </c>
      <c r="F161" s="254"/>
      <c r="G161" s="367"/>
      <c r="H161" s="260"/>
      <c r="I161" s="1"/>
      <c r="J161" s="368"/>
      <c r="K161" s="255">
        <f t="shared" si="8"/>
        <v>2979317</v>
      </c>
      <c r="L161" s="369"/>
      <c r="M161" s="370"/>
      <c r="N161" s="261"/>
      <c r="O161" s="255">
        <v>108</v>
      </c>
      <c r="P161" s="368" t="s">
        <v>264</v>
      </c>
      <c r="Q161" s="255">
        <f t="shared" si="9"/>
        <v>2881</v>
      </c>
      <c r="R161" s="369" t="s">
        <v>29</v>
      </c>
      <c r="S161" s="370"/>
      <c r="T161" s="261"/>
      <c r="U161" s="255"/>
      <c r="V161" s="1"/>
      <c r="W161" s="255">
        <f t="shared" si="10"/>
        <v>561306</v>
      </c>
      <c r="X161" s="367"/>
      <c r="Y161" s="370"/>
      <c r="Z161" s="261"/>
      <c r="AA161" s="255"/>
      <c r="AB161" s="1"/>
      <c r="AC161" s="255">
        <f t="shared" si="11"/>
        <v>750</v>
      </c>
      <c r="AD161" s="254"/>
    </row>
    <row r="162" spans="1:30" ht="18" customHeight="1">
      <c r="A162" s="252" t="s">
        <v>265</v>
      </c>
      <c r="B162" s="254">
        <v>113050801</v>
      </c>
      <c r="C162" s="253" t="s">
        <v>34</v>
      </c>
      <c r="D162" s="254" t="s">
        <v>35</v>
      </c>
      <c r="E162" s="254" t="s">
        <v>36</v>
      </c>
      <c r="F162" s="254"/>
      <c r="G162" s="367"/>
      <c r="H162" s="260"/>
      <c r="I162" s="1"/>
      <c r="J162" s="368"/>
      <c r="K162" s="255">
        <f t="shared" si="8"/>
        <v>2979317</v>
      </c>
      <c r="L162" s="369"/>
      <c r="M162" s="370"/>
      <c r="N162" s="261"/>
      <c r="O162" s="255">
        <v>777</v>
      </c>
      <c r="P162" s="368" t="s">
        <v>266</v>
      </c>
      <c r="Q162" s="255">
        <f t="shared" si="9"/>
        <v>2104</v>
      </c>
      <c r="R162" s="369" t="s">
        <v>29</v>
      </c>
      <c r="S162" s="370"/>
      <c r="T162" s="261"/>
      <c r="U162" s="255"/>
      <c r="V162" s="1"/>
      <c r="W162" s="255">
        <f t="shared" si="10"/>
        <v>561306</v>
      </c>
      <c r="X162" s="367"/>
      <c r="Y162" s="370"/>
      <c r="Z162" s="261"/>
      <c r="AA162" s="255"/>
      <c r="AB162" s="1"/>
      <c r="AC162" s="255">
        <f t="shared" si="11"/>
        <v>750</v>
      </c>
      <c r="AD162" s="254"/>
    </row>
    <row r="163" spans="1:30" ht="18" customHeight="1">
      <c r="A163" s="252" t="s">
        <v>267</v>
      </c>
      <c r="B163" s="254">
        <v>113051001</v>
      </c>
      <c r="C163" s="253" t="s">
        <v>34</v>
      </c>
      <c r="D163" s="254" t="s">
        <v>35</v>
      </c>
      <c r="E163" s="254" t="s">
        <v>36</v>
      </c>
      <c r="F163" s="254"/>
      <c r="G163" s="367"/>
      <c r="H163" s="260"/>
      <c r="I163" s="1"/>
      <c r="J163" s="368"/>
      <c r="K163" s="255">
        <f t="shared" si="8"/>
        <v>2979317</v>
      </c>
      <c r="L163" s="369"/>
      <c r="M163" s="370"/>
      <c r="N163" s="261"/>
      <c r="O163" s="255">
        <v>777</v>
      </c>
      <c r="P163" s="368" t="s">
        <v>268</v>
      </c>
      <c r="Q163" s="255">
        <f t="shared" si="9"/>
        <v>1327</v>
      </c>
      <c r="R163" s="369" t="s">
        <v>29</v>
      </c>
      <c r="S163" s="370"/>
      <c r="T163" s="261"/>
      <c r="U163" s="255"/>
      <c r="V163" s="1"/>
      <c r="W163" s="255">
        <f t="shared" si="10"/>
        <v>561306</v>
      </c>
      <c r="X163" s="367"/>
      <c r="Y163" s="370"/>
      <c r="Z163" s="261"/>
      <c r="AA163" s="255"/>
      <c r="AB163" s="1"/>
      <c r="AC163" s="255">
        <f t="shared" si="11"/>
        <v>750</v>
      </c>
      <c r="AD163" s="254"/>
    </row>
    <row r="164" spans="1:30" ht="35.5" customHeight="1">
      <c r="A164" s="252" t="s">
        <v>269</v>
      </c>
      <c r="B164" s="254">
        <v>113051401</v>
      </c>
      <c r="C164" s="253" t="s">
        <v>34</v>
      </c>
      <c r="D164" s="254" t="s">
        <v>35</v>
      </c>
      <c r="E164" s="254" t="s">
        <v>39</v>
      </c>
      <c r="F164" s="254"/>
      <c r="G164" s="367"/>
      <c r="H164" s="260"/>
      <c r="I164" s="1"/>
      <c r="J164" s="368"/>
      <c r="K164" s="255">
        <f t="shared" si="8"/>
        <v>2979317</v>
      </c>
      <c r="L164" s="369"/>
      <c r="M164" s="370"/>
      <c r="N164" s="261"/>
      <c r="O164" s="255">
        <v>200</v>
      </c>
      <c r="P164" s="368" t="s">
        <v>270</v>
      </c>
      <c r="Q164" s="255">
        <f t="shared" si="9"/>
        <v>1127</v>
      </c>
      <c r="R164" s="369" t="s">
        <v>29</v>
      </c>
      <c r="S164" s="370"/>
      <c r="T164" s="261"/>
      <c r="U164" s="255"/>
      <c r="V164" s="1"/>
      <c r="W164" s="255">
        <f t="shared" si="10"/>
        <v>561306</v>
      </c>
      <c r="X164" s="367"/>
      <c r="Y164" s="370"/>
      <c r="Z164" s="261"/>
      <c r="AA164" s="255"/>
      <c r="AB164" s="1"/>
      <c r="AC164" s="255">
        <f t="shared" si="11"/>
        <v>750</v>
      </c>
      <c r="AD164" s="254"/>
    </row>
    <row r="165" spans="1:30" ht="18" customHeight="1">
      <c r="A165" s="252" t="s">
        <v>271</v>
      </c>
      <c r="B165" s="254">
        <v>113051501</v>
      </c>
      <c r="C165" s="253" t="s">
        <v>34</v>
      </c>
      <c r="D165" s="254" t="s">
        <v>35</v>
      </c>
      <c r="E165" s="254" t="s">
        <v>36</v>
      </c>
      <c r="F165" s="254"/>
      <c r="G165" s="367"/>
      <c r="H165" s="260"/>
      <c r="I165" s="1"/>
      <c r="J165" s="368"/>
      <c r="K165" s="255">
        <f t="shared" si="8"/>
        <v>2979317</v>
      </c>
      <c r="L165" s="369"/>
      <c r="M165" s="370"/>
      <c r="N165" s="261"/>
      <c r="O165" s="255">
        <v>315</v>
      </c>
      <c r="P165" s="368" t="s">
        <v>272</v>
      </c>
      <c r="Q165" s="255">
        <f t="shared" si="9"/>
        <v>812</v>
      </c>
      <c r="R165" s="369" t="s">
        <v>29</v>
      </c>
      <c r="S165" s="370"/>
      <c r="T165" s="261"/>
      <c r="U165" s="255"/>
      <c r="V165" s="1"/>
      <c r="W165" s="255">
        <f t="shared" si="10"/>
        <v>561306</v>
      </c>
      <c r="X165" s="367"/>
      <c r="Y165" s="370"/>
      <c r="Z165" s="261"/>
      <c r="AA165" s="255"/>
      <c r="AB165" s="1"/>
      <c r="AC165" s="255">
        <f t="shared" si="11"/>
        <v>750</v>
      </c>
      <c r="AD165" s="254"/>
    </row>
    <row r="166" spans="1:30" ht="18" customHeight="1">
      <c r="A166" s="252" t="s">
        <v>273</v>
      </c>
      <c r="B166" s="254">
        <v>113051502</v>
      </c>
      <c r="C166" s="253" t="s">
        <v>34</v>
      </c>
      <c r="D166" s="254" t="s">
        <v>35</v>
      </c>
      <c r="E166" s="254" t="s">
        <v>39</v>
      </c>
      <c r="F166" s="254"/>
      <c r="G166" s="367"/>
      <c r="H166" s="260"/>
      <c r="I166" s="1"/>
      <c r="J166" s="368"/>
      <c r="K166" s="255">
        <f t="shared" si="8"/>
        <v>2979317</v>
      </c>
      <c r="L166" s="369"/>
      <c r="M166" s="370"/>
      <c r="N166" s="261"/>
      <c r="O166" s="255">
        <v>36</v>
      </c>
      <c r="P166" s="368" t="s">
        <v>274</v>
      </c>
      <c r="Q166" s="255">
        <f t="shared" si="9"/>
        <v>776</v>
      </c>
      <c r="R166" s="369" t="s">
        <v>29</v>
      </c>
      <c r="S166" s="370"/>
      <c r="T166" s="261"/>
      <c r="U166" s="255"/>
      <c r="V166" s="1"/>
      <c r="W166" s="255">
        <f t="shared" si="10"/>
        <v>561306</v>
      </c>
      <c r="X166" s="367"/>
      <c r="Y166" s="370"/>
      <c r="Z166" s="261"/>
      <c r="AA166" s="255"/>
      <c r="AB166" s="1"/>
      <c r="AC166" s="255">
        <f t="shared" si="11"/>
        <v>750</v>
      </c>
      <c r="AD166" s="254"/>
    </row>
    <row r="167" spans="1:30" ht="18" customHeight="1">
      <c r="A167" s="252" t="s">
        <v>271</v>
      </c>
      <c r="B167" s="254">
        <v>113051503</v>
      </c>
      <c r="C167" s="253" t="s">
        <v>244</v>
      </c>
      <c r="D167" s="254"/>
      <c r="E167" s="254"/>
      <c r="F167" s="254"/>
      <c r="G167" s="367"/>
      <c r="H167" s="260"/>
      <c r="I167" s="255">
        <v>10000</v>
      </c>
      <c r="J167" s="368" t="s">
        <v>245</v>
      </c>
      <c r="K167" s="255">
        <f t="shared" si="8"/>
        <v>2969317</v>
      </c>
      <c r="L167" s="369" t="s">
        <v>29</v>
      </c>
      <c r="M167" s="370"/>
      <c r="N167" s="261">
        <v>10000</v>
      </c>
      <c r="O167" s="255"/>
      <c r="P167" s="368" t="s">
        <v>245</v>
      </c>
      <c r="Q167" s="255">
        <f t="shared" si="9"/>
        <v>10776</v>
      </c>
      <c r="R167" s="369" t="s">
        <v>29</v>
      </c>
      <c r="S167" s="370"/>
      <c r="T167" s="261"/>
      <c r="U167" s="255"/>
      <c r="V167" s="1"/>
      <c r="W167" s="255">
        <f t="shared" si="10"/>
        <v>561306</v>
      </c>
      <c r="X167" s="367"/>
      <c r="Y167" s="370"/>
      <c r="Z167" s="261"/>
      <c r="AA167" s="255"/>
      <c r="AB167" s="1"/>
      <c r="AC167" s="255">
        <f t="shared" si="11"/>
        <v>750</v>
      </c>
      <c r="AD167" s="254"/>
    </row>
    <row r="168" spans="1:30" ht="18" customHeight="1">
      <c r="A168" s="252" t="s">
        <v>275</v>
      </c>
      <c r="B168" s="254"/>
      <c r="C168" s="253" t="s">
        <v>68</v>
      </c>
      <c r="D168" s="253"/>
      <c r="E168" s="254"/>
      <c r="F168" s="254"/>
      <c r="G168" s="367"/>
      <c r="H168" s="260">
        <v>46812</v>
      </c>
      <c r="I168" s="255"/>
      <c r="J168" s="368" t="s">
        <v>276</v>
      </c>
      <c r="K168" s="255">
        <f t="shared" si="8"/>
        <v>3016129</v>
      </c>
      <c r="L168" s="369" t="s">
        <v>29</v>
      </c>
      <c r="M168" s="370"/>
      <c r="N168" s="261"/>
      <c r="O168" s="255"/>
      <c r="P168" s="368"/>
      <c r="Q168" s="255">
        <f t="shared" si="9"/>
        <v>10776</v>
      </c>
      <c r="R168" s="369"/>
      <c r="S168" s="370"/>
      <c r="T168" s="261"/>
      <c r="U168" s="255"/>
      <c r="V168" s="1"/>
      <c r="W168" s="255">
        <f t="shared" si="10"/>
        <v>561306</v>
      </c>
      <c r="X168" s="367"/>
      <c r="Y168" s="370"/>
      <c r="Z168" s="261"/>
      <c r="AA168" s="255"/>
      <c r="AB168" s="1"/>
      <c r="AC168" s="255">
        <f t="shared" si="11"/>
        <v>750</v>
      </c>
      <c r="AD168" s="254"/>
    </row>
    <row r="169" spans="1:30" ht="18" customHeight="1">
      <c r="A169" s="252" t="s">
        <v>277</v>
      </c>
      <c r="B169" s="254">
        <v>113052201</v>
      </c>
      <c r="C169" s="253" t="s">
        <v>34</v>
      </c>
      <c r="D169" s="254" t="s">
        <v>87</v>
      </c>
      <c r="E169" s="254" t="s">
        <v>249</v>
      </c>
      <c r="F169" s="254"/>
      <c r="G169" s="367"/>
      <c r="H169" s="260"/>
      <c r="I169" s="255">
        <v>54301</v>
      </c>
      <c r="J169" s="368" t="s">
        <v>278</v>
      </c>
      <c r="K169" s="255">
        <f t="shared" si="8"/>
        <v>2961828</v>
      </c>
      <c r="L169" s="369" t="s">
        <v>29</v>
      </c>
      <c r="M169" s="370"/>
      <c r="N169" s="261"/>
      <c r="O169" s="255"/>
      <c r="P169" s="368"/>
      <c r="Q169" s="255">
        <f t="shared" si="9"/>
        <v>10776</v>
      </c>
      <c r="R169" s="369"/>
      <c r="S169" s="370"/>
      <c r="T169" s="261"/>
      <c r="U169" s="255"/>
      <c r="V169" s="1"/>
      <c r="W169" s="255">
        <f t="shared" si="10"/>
        <v>561306</v>
      </c>
      <c r="X169" s="367"/>
      <c r="Y169" s="370"/>
      <c r="Z169" s="261"/>
      <c r="AA169" s="255"/>
      <c r="AB169" s="1"/>
      <c r="AC169" s="255">
        <f t="shared" si="11"/>
        <v>750</v>
      </c>
      <c r="AD169" s="254"/>
    </row>
    <row r="170" spans="1:30" ht="18" customHeight="1">
      <c r="A170" s="252" t="s">
        <v>277</v>
      </c>
      <c r="B170" s="254">
        <v>113052202</v>
      </c>
      <c r="C170" s="253" t="s">
        <v>279</v>
      </c>
      <c r="D170" s="254"/>
      <c r="E170" s="254"/>
      <c r="F170" s="254"/>
      <c r="G170" s="367"/>
      <c r="H170" s="260"/>
      <c r="I170" s="255">
        <v>45572</v>
      </c>
      <c r="J170" s="368" t="s">
        <v>280</v>
      </c>
      <c r="K170" s="255">
        <f t="shared" si="8"/>
        <v>2916256</v>
      </c>
      <c r="L170" s="369" t="s">
        <v>29</v>
      </c>
      <c r="M170" s="370"/>
      <c r="N170" s="261"/>
      <c r="O170" s="255"/>
      <c r="P170" s="368"/>
      <c r="Q170" s="255">
        <f t="shared" si="9"/>
        <v>10776</v>
      </c>
      <c r="R170" s="369"/>
      <c r="S170" s="370"/>
      <c r="T170" s="261">
        <v>45572</v>
      </c>
      <c r="U170" s="255"/>
      <c r="V170" s="1" t="s">
        <v>281</v>
      </c>
      <c r="W170" s="255">
        <f t="shared" si="10"/>
        <v>606878</v>
      </c>
      <c r="X170" s="367"/>
      <c r="Y170" s="370"/>
      <c r="Z170" s="261"/>
      <c r="AA170" s="255"/>
      <c r="AB170" s="1"/>
      <c r="AC170" s="255">
        <f t="shared" si="11"/>
        <v>750</v>
      </c>
      <c r="AD170" s="254"/>
    </row>
    <row r="171" spans="1:30" ht="18" customHeight="1">
      <c r="A171" s="252" t="s">
        <v>277</v>
      </c>
      <c r="B171" s="254">
        <v>113052203</v>
      </c>
      <c r="C171" s="253" t="s">
        <v>244</v>
      </c>
      <c r="D171" s="254"/>
      <c r="E171" s="254"/>
      <c r="F171" s="254"/>
      <c r="G171" s="367"/>
      <c r="H171" s="260"/>
      <c r="I171" s="255">
        <v>10000</v>
      </c>
      <c r="J171" s="368" t="s">
        <v>245</v>
      </c>
      <c r="K171" s="255">
        <f t="shared" si="8"/>
        <v>2906256</v>
      </c>
      <c r="L171" s="369" t="s">
        <v>29</v>
      </c>
      <c r="M171" s="370"/>
      <c r="N171" s="261">
        <v>10000</v>
      </c>
      <c r="O171" s="255"/>
      <c r="P171" s="368" t="s">
        <v>245</v>
      </c>
      <c r="Q171" s="255">
        <f t="shared" si="9"/>
        <v>20776</v>
      </c>
      <c r="R171" s="369" t="s">
        <v>29</v>
      </c>
      <c r="S171" s="370"/>
      <c r="T171" s="261"/>
      <c r="U171" s="255"/>
      <c r="V171" s="1"/>
      <c r="W171" s="255">
        <f t="shared" si="10"/>
        <v>606878</v>
      </c>
      <c r="X171" s="367"/>
      <c r="Y171" s="370"/>
      <c r="Z171" s="261"/>
      <c r="AA171" s="255"/>
      <c r="AB171" s="1"/>
      <c r="AC171" s="255">
        <f t="shared" si="11"/>
        <v>750</v>
      </c>
      <c r="AD171" s="254"/>
    </row>
    <row r="172" spans="1:30" ht="18" customHeight="1">
      <c r="A172" s="252" t="s">
        <v>277</v>
      </c>
      <c r="B172" s="254">
        <v>113052204</v>
      </c>
      <c r="C172" s="253" t="s">
        <v>34</v>
      </c>
      <c r="D172" s="254" t="s">
        <v>87</v>
      </c>
      <c r="E172" s="254" t="s">
        <v>249</v>
      </c>
      <c r="F172" s="254"/>
      <c r="G172" s="367"/>
      <c r="H172" s="260"/>
      <c r="I172" s="255"/>
      <c r="J172" s="368"/>
      <c r="K172" s="255">
        <f t="shared" si="8"/>
        <v>2906256</v>
      </c>
      <c r="L172" s="369"/>
      <c r="M172" s="370"/>
      <c r="N172" s="261"/>
      <c r="O172" s="255">
        <v>3400</v>
      </c>
      <c r="P172" s="368" t="s">
        <v>282</v>
      </c>
      <c r="Q172" s="255">
        <f t="shared" si="9"/>
        <v>17376</v>
      </c>
      <c r="R172" s="369" t="s">
        <v>29</v>
      </c>
      <c r="S172" s="370"/>
      <c r="T172" s="261"/>
      <c r="U172" s="255"/>
      <c r="V172" s="1"/>
      <c r="W172" s="255">
        <f t="shared" si="10"/>
        <v>606878</v>
      </c>
      <c r="X172" s="367"/>
      <c r="Y172" s="370"/>
      <c r="Z172" s="261"/>
      <c r="AA172" s="255"/>
      <c r="AB172" s="1"/>
      <c r="AC172" s="255">
        <f t="shared" si="11"/>
        <v>750</v>
      </c>
      <c r="AD172" s="254"/>
    </row>
    <row r="173" spans="1:30" ht="18" customHeight="1">
      <c r="A173" s="252" t="s">
        <v>283</v>
      </c>
      <c r="B173" s="254">
        <v>113052301</v>
      </c>
      <c r="C173" s="253" t="s">
        <v>34</v>
      </c>
      <c r="D173" s="254" t="s">
        <v>35</v>
      </c>
      <c r="E173" s="254" t="s">
        <v>36</v>
      </c>
      <c r="F173" s="254"/>
      <c r="G173" s="367"/>
      <c r="H173" s="260"/>
      <c r="I173" s="255"/>
      <c r="J173" s="368"/>
      <c r="K173" s="255">
        <f t="shared" si="8"/>
        <v>2906256</v>
      </c>
      <c r="L173" s="369"/>
      <c r="M173" s="370"/>
      <c r="N173" s="261"/>
      <c r="O173" s="255">
        <v>462</v>
      </c>
      <c r="P173" s="368" t="s">
        <v>284</v>
      </c>
      <c r="Q173" s="255">
        <f t="shared" si="9"/>
        <v>16914</v>
      </c>
      <c r="R173" s="369" t="s">
        <v>29</v>
      </c>
      <c r="S173" s="370"/>
      <c r="T173" s="261"/>
      <c r="U173" s="255"/>
      <c r="V173" s="1"/>
      <c r="W173" s="255">
        <f t="shared" si="10"/>
        <v>606878</v>
      </c>
      <c r="X173" s="367"/>
      <c r="Y173" s="370"/>
      <c r="Z173" s="261"/>
      <c r="AA173" s="255"/>
      <c r="AB173" s="1"/>
      <c r="AC173" s="255">
        <f t="shared" si="11"/>
        <v>750</v>
      </c>
      <c r="AD173" s="254"/>
    </row>
    <row r="174" spans="1:30" ht="18" customHeight="1">
      <c r="A174" s="252" t="s">
        <v>283</v>
      </c>
      <c r="B174" s="254"/>
      <c r="C174" s="253" t="s">
        <v>68</v>
      </c>
      <c r="D174" s="253"/>
      <c r="E174" s="254"/>
      <c r="F174" s="254"/>
      <c r="G174" s="367"/>
      <c r="H174" s="260"/>
      <c r="I174" s="255">
        <v>11196</v>
      </c>
      <c r="J174" s="368" t="s">
        <v>285</v>
      </c>
      <c r="K174" s="255">
        <f t="shared" si="8"/>
        <v>2895060</v>
      </c>
      <c r="L174" s="369" t="s">
        <v>29</v>
      </c>
      <c r="M174" s="370"/>
      <c r="N174" s="261"/>
      <c r="O174" s="255"/>
      <c r="P174" s="368"/>
      <c r="Q174" s="255">
        <f t="shared" si="9"/>
        <v>16914</v>
      </c>
      <c r="R174" s="369"/>
      <c r="S174" s="370"/>
      <c r="T174" s="261"/>
      <c r="U174" s="255"/>
      <c r="V174" s="1"/>
      <c r="W174" s="255">
        <f t="shared" si="10"/>
        <v>606878</v>
      </c>
      <c r="X174" s="367"/>
      <c r="Y174" s="370"/>
      <c r="Z174" s="261"/>
      <c r="AA174" s="255"/>
      <c r="AB174" s="1"/>
      <c r="AC174" s="255">
        <f t="shared" si="11"/>
        <v>750</v>
      </c>
      <c r="AD174" s="254"/>
    </row>
    <row r="175" spans="1:30" ht="18" customHeight="1">
      <c r="A175" s="252" t="s">
        <v>283</v>
      </c>
      <c r="B175" s="254">
        <v>113052302</v>
      </c>
      <c r="C175" s="253" t="s">
        <v>12</v>
      </c>
      <c r="D175" s="254" t="s">
        <v>26</v>
      </c>
      <c r="E175" s="254"/>
      <c r="F175" s="254"/>
      <c r="G175" s="367"/>
      <c r="H175" s="260">
        <v>11196</v>
      </c>
      <c r="I175" s="255"/>
      <c r="J175" s="368" t="s">
        <v>286</v>
      </c>
      <c r="K175" s="255">
        <f t="shared" si="8"/>
        <v>2906256</v>
      </c>
      <c r="L175" s="369" t="s">
        <v>29</v>
      </c>
      <c r="M175" s="370"/>
      <c r="N175" s="261"/>
      <c r="O175" s="255"/>
      <c r="P175" s="368"/>
      <c r="Q175" s="255">
        <f t="shared" si="9"/>
        <v>16914</v>
      </c>
      <c r="R175" s="369"/>
      <c r="S175" s="370"/>
      <c r="T175" s="261"/>
      <c r="U175" s="255"/>
      <c r="V175" s="1"/>
      <c r="W175" s="255">
        <f t="shared" si="10"/>
        <v>606878</v>
      </c>
      <c r="X175" s="367"/>
      <c r="Y175" s="370"/>
      <c r="Z175" s="261"/>
      <c r="AA175" s="255"/>
      <c r="AB175" s="1"/>
      <c r="AC175" s="255">
        <f t="shared" si="11"/>
        <v>750</v>
      </c>
      <c r="AD175" s="254"/>
    </row>
    <row r="176" spans="1:30" ht="18" customHeight="1">
      <c r="A176" s="252" t="s">
        <v>287</v>
      </c>
      <c r="B176" s="254">
        <v>113052401</v>
      </c>
      <c r="C176" s="253" t="s">
        <v>12</v>
      </c>
      <c r="D176" s="254" t="s">
        <v>43</v>
      </c>
      <c r="E176" s="254" t="s">
        <v>44</v>
      </c>
      <c r="F176" s="254"/>
      <c r="G176" s="367"/>
      <c r="H176" s="260">
        <v>6000</v>
      </c>
      <c r="I176" s="255"/>
      <c r="J176" s="368" t="s">
        <v>288</v>
      </c>
      <c r="K176" s="255">
        <f t="shared" si="8"/>
        <v>2912256</v>
      </c>
      <c r="L176" s="369" t="s">
        <v>29</v>
      </c>
      <c r="M176" s="370"/>
      <c r="N176" s="261"/>
      <c r="O176" s="255"/>
      <c r="P176" s="368"/>
      <c r="Q176" s="255">
        <f t="shared" si="9"/>
        <v>16914</v>
      </c>
      <c r="R176" s="369"/>
      <c r="S176" s="370"/>
      <c r="T176" s="261"/>
      <c r="U176" s="255"/>
      <c r="V176" s="1"/>
      <c r="W176" s="255">
        <f t="shared" si="10"/>
        <v>606878</v>
      </c>
      <c r="X176" s="367"/>
      <c r="Y176" s="370"/>
      <c r="Z176" s="261"/>
      <c r="AA176" s="255"/>
      <c r="AB176" s="1"/>
      <c r="AC176" s="255">
        <f t="shared" si="11"/>
        <v>750</v>
      </c>
      <c r="AD176" s="254"/>
    </row>
    <row r="177" spans="1:30" ht="18" customHeight="1">
      <c r="A177" s="252" t="s">
        <v>289</v>
      </c>
      <c r="B177" s="254">
        <v>113052701</v>
      </c>
      <c r="C177" s="253" t="s">
        <v>34</v>
      </c>
      <c r="D177" s="254" t="s">
        <v>87</v>
      </c>
      <c r="E177" s="254" t="s">
        <v>88</v>
      </c>
      <c r="F177" s="254"/>
      <c r="G177" s="367"/>
      <c r="H177" s="260"/>
      <c r="I177" s="255"/>
      <c r="J177" s="368"/>
      <c r="K177" s="255">
        <f t="shared" si="8"/>
        <v>2912256</v>
      </c>
      <c r="L177" s="369"/>
      <c r="M177" s="370"/>
      <c r="N177" s="261"/>
      <c r="O177" s="255">
        <v>2000</v>
      </c>
      <c r="P177" s="368" t="s">
        <v>290</v>
      </c>
      <c r="Q177" s="255">
        <f t="shared" si="9"/>
        <v>14914</v>
      </c>
      <c r="R177" s="369" t="s">
        <v>29</v>
      </c>
      <c r="S177" s="370"/>
      <c r="T177" s="261"/>
      <c r="U177" s="255"/>
      <c r="V177" s="1"/>
      <c r="W177" s="255">
        <f t="shared" si="10"/>
        <v>606878</v>
      </c>
      <c r="X177" s="367"/>
      <c r="Y177" s="370"/>
      <c r="Z177" s="261"/>
      <c r="AA177" s="255"/>
      <c r="AB177" s="1"/>
      <c r="AC177" s="255">
        <f t="shared" si="11"/>
        <v>750</v>
      </c>
      <c r="AD177" s="254"/>
    </row>
    <row r="178" spans="1:30" ht="18" customHeight="1">
      <c r="A178" s="252" t="s">
        <v>291</v>
      </c>
      <c r="B178" s="254"/>
      <c r="C178" s="253" t="s">
        <v>115</v>
      </c>
      <c r="D178" s="254"/>
      <c r="E178" s="254"/>
      <c r="F178" s="254"/>
      <c r="G178" s="367"/>
      <c r="H178" s="260"/>
      <c r="I178" s="375">
        <v>14000</v>
      </c>
      <c r="J178" s="368" t="s">
        <v>292</v>
      </c>
      <c r="K178" s="255">
        <f t="shared" si="8"/>
        <v>2898256</v>
      </c>
      <c r="L178" s="369" t="s">
        <v>29</v>
      </c>
      <c r="M178" s="370"/>
      <c r="N178" s="261"/>
      <c r="O178" s="255"/>
      <c r="P178" s="368"/>
      <c r="Q178" s="255">
        <f t="shared" si="9"/>
        <v>14914</v>
      </c>
      <c r="R178" s="369"/>
      <c r="S178" s="370"/>
      <c r="T178" s="261"/>
      <c r="U178" s="255"/>
      <c r="V178" s="1"/>
      <c r="W178" s="255">
        <f t="shared" si="10"/>
        <v>606878</v>
      </c>
      <c r="X178" s="367"/>
      <c r="Y178" s="370"/>
      <c r="Z178" s="261"/>
      <c r="AA178" s="255"/>
      <c r="AB178" s="1"/>
      <c r="AC178" s="255">
        <f t="shared" si="11"/>
        <v>750</v>
      </c>
      <c r="AD178" s="254"/>
    </row>
    <row r="179" spans="1:30" ht="18" customHeight="1">
      <c r="A179" s="252" t="s">
        <v>291</v>
      </c>
      <c r="B179" s="254">
        <v>113052901</v>
      </c>
      <c r="C179" s="253" t="s">
        <v>34</v>
      </c>
      <c r="D179" s="254" t="s">
        <v>35</v>
      </c>
      <c r="E179" s="254" t="s">
        <v>39</v>
      </c>
      <c r="F179" s="254"/>
      <c r="G179" s="367"/>
      <c r="H179" s="260"/>
      <c r="I179" s="255">
        <v>30</v>
      </c>
      <c r="J179" s="368" t="s">
        <v>293</v>
      </c>
      <c r="K179" s="255">
        <f t="shared" si="8"/>
        <v>2898226</v>
      </c>
      <c r="L179" s="369" t="s">
        <v>29</v>
      </c>
      <c r="M179" s="370"/>
      <c r="N179" s="261"/>
      <c r="O179" s="255"/>
      <c r="P179" s="368"/>
      <c r="Q179" s="255">
        <f t="shared" si="9"/>
        <v>14914</v>
      </c>
      <c r="R179" s="369"/>
      <c r="S179" s="370"/>
      <c r="T179" s="261"/>
      <c r="U179" s="255"/>
      <c r="V179" s="1"/>
      <c r="W179" s="255">
        <f t="shared" si="10"/>
        <v>606878</v>
      </c>
      <c r="X179" s="367"/>
      <c r="Y179" s="370"/>
      <c r="Z179" s="261"/>
      <c r="AA179" s="255"/>
      <c r="AB179" s="1"/>
      <c r="AC179" s="255">
        <f t="shared" si="11"/>
        <v>750</v>
      </c>
      <c r="AD179" s="254"/>
    </row>
    <row r="180" spans="1:30" ht="18" customHeight="1">
      <c r="A180" s="252" t="s">
        <v>294</v>
      </c>
      <c r="B180" s="254">
        <v>113061201</v>
      </c>
      <c r="C180" s="253" t="s">
        <v>34</v>
      </c>
      <c r="D180" s="254" t="s">
        <v>35</v>
      </c>
      <c r="E180" s="254" t="s">
        <v>36</v>
      </c>
      <c r="F180" s="254"/>
      <c r="G180" s="367"/>
      <c r="H180" s="260"/>
      <c r="I180" s="255">
        <v>4492</v>
      </c>
      <c r="J180" s="368" t="s">
        <v>295</v>
      </c>
      <c r="K180" s="255">
        <f t="shared" si="8"/>
        <v>2893734</v>
      </c>
      <c r="L180" s="369" t="s">
        <v>29</v>
      </c>
      <c r="M180" s="370"/>
      <c r="N180" s="261"/>
      <c r="O180" s="255"/>
      <c r="P180" s="368"/>
      <c r="Q180" s="255">
        <f t="shared" si="9"/>
        <v>14914</v>
      </c>
      <c r="R180" s="369"/>
      <c r="S180" s="370"/>
      <c r="T180" s="261"/>
      <c r="U180" s="255"/>
      <c r="V180" s="1"/>
      <c r="W180" s="255">
        <f t="shared" si="10"/>
        <v>606878</v>
      </c>
      <c r="X180" s="367"/>
      <c r="Y180" s="370"/>
      <c r="Z180" s="261"/>
      <c r="AA180" s="255"/>
      <c r="AB180" s="1"/>
      <c r="AC180" s="255">
        <f t="shared" si="11"/>
        <v>750</v>
      </c>
      <c r="AD180" s="254"/>
    </row>
    <row r="181" spans="1:30" ht="18" customHeight="1">
      <c r="A181" s="252" t="s">
        <v>294</v>
      </c>
      <c r="B181" s="254">
        <v>113061202</v>
      </c>
      <c r="C181" s="253" t="s">
        <v>34</v>
      </c>
      <c r="D181" s="254" t="s">
        <v>35</v>
      </c>
      <c r="E181" s="254" t="s">
        <v>39</v>
      </c>
      <c r="F181" s="254"/>
      <c r="G181" s="367"/>
      <c r="H181" s="260"/>
      <c r="I181" s="255">
        <v>30</v>
      </c>
      <c r="J181" s="368" t="s">
        <v>296</v>
      </c>
      <c r="K181" s="255">
        <f t="shared" si="8"/>
        <v>2893704</v>
      </c>
      <c r="L181" s="369" t="s">
        <v>29</v>
      </c>
      <c r="M181" s="370"/>
      <c r="N181" s="261"/>
      <c r="O181" s="255"/>
      <c r="P181" s="368"/>
      <c r="Q181" s="255">
        <f t="shared" si="9"/>
        <v>14914</v>
      </c>
      <c r="R181" s="369"/>
      <c r="S181" s="370"/>
      <c r="T181" s="261"/>
      <c r="U181" s="255"/>
      <c r="V181" s="1"/>
      <c r="W181" s="255">
        <f t="shared" si="10"/>
        <v>606878</v>
      </c>
      <c r="X181" s="367"/>
      <c r="Y181" s="370"/>
      <c r="Z181" s="261"/>
      <c r="AA181" s="255"/>
      <c r="AB181" s="1"/>
      <c r="AC181" s="255">
        <f t="shared" si="11"/>
        <v>750</v>
      </c>
      <c r="AD181" s="254"/>
    </row>
    <row r="182" spans="1:30" ht="18" customHeight="1">
      <c r="A182" s="252" t="s">
        <v>294</v>
      </c>
      <c r="B182" s="254"/>
      <c r="C182" s="253" t="s">
        <v>68</v>
      </c>
      <c r="D182" s="253"/>
      <c r="E182" s="254"/>
      <c r="F182" s="254"/>
      <c r="G182" s="367"/>
      <c r="H182" s="260"/>
      <c r="I182" s="255">
        <v>12210</v>
      </c>
      <c r="J182" s="368" t="s">
        <v>297</v>
      </c>
      <c r="K182" s="255">
        <f t="shared" si="8"/>
        <v>2881494</v>
      </c>
      <c r="L182" s="369" t="s">
        <v>29</v>
      </c>
      <c r="M182" s="370"/>
      <c r="N182" s="261"/>
      <c r="O182" s="255"/>
      <c r="P182" s="368"/>
      <c r="Q182" s="255">
        <f t="shared" si="9"/>
        <v>14914</v>
      </c>
      <c r="R182" s="369"/>
      <c r="S182" s="370"/>
      <c r="T182" s="261"/>
      <c r="U182" s="255"/>
      <c r="V182" s="1"/>
      <c r="W182" s="255">
        <f t="shared" si="10"/>
        <v>606878</v>
      </c>
      <c r="X182" s="367"/>
      <c r="Y182" s="370"/>
      <c r="Z182" s="261"/>
      <c r="AA182" s="255"/>
      <c r="AB182" s="1"/>
      <c r="AC182" s="255">
        <f t="shared" si="11"/>
        <v>750</v>
      </c>
      <c r="AD182" s="254"/>
    </row>
    <row r="183" spans="1:30" ht="18" customHeight="1">
      <c r="A183" s="252" t="s">
        <v>294</v>
      </c>
      <c r="B183" s="254">
        <v>113061203</v>
      </c>
      <c r="C183" s="253" t="s">
        <v>244</v>
      </c>
      <c r="D183" s="254"/>
      <c r="E183" s="254"/>
      <c r="F183" s="254"/>
      <c r="G183" s="367"/>
      <c r="H183" s="260"/>
      <c r="I183" s="255">
        <v>10000</v>
      </c>
      <c r="J183" s="368" t="s">
        <v>245</v>
      </c>
      <c r="K183" s="255">
        <f t="shared" si="8"/>
        <v>2871494</v>
      </c>
      <c r="L183" s="369" t="s">
        <v>29</v>
      </c>
      <c r="M183" s="370"/>
      <c r="N183" s="261">
        <v>10000</v>
      </c>
      <c r="O183" s="255"/>
      <c r="P183" s="368" t="s">
        <v>245</v>
      </c>
      <c r="Q183" s="255">
        <f t="shared" si="9"/>
        <v>24914</v>
      </c>
      <c r="R183" s="369" t="s">
        <v>29</v>
      </c>
      <c r="S183" s="370"/>
      <c r="T183" s="261"/>
      <c r="U183" s="255"/>
      <c r="V183" s="1"/>
      <c r="W183" s="255">
        <f t="shared" si="10"/>
        <v>606878</v>
      </c>
      <c r="X183" s="367"/>
      <c r="Y183" s="370"/>
      <c r="Z183" s="261"/>
      <c r="AA183" s="255"/>
      <c r="AB183" s="1"/>
      <c r="AC183" s="255">
        <f t="shared" si="11"/>
        <v>750</v>
      </c>
      <c r="AD183" s="254"/>
    </row>
    <row r="184" spans="1:30" ht="18" customHeight="1">
      <c r="A184" s="252" t="s">
        <v>298</v>
      </c>
      <c r="B184" s="254">
        <v>113061301</v>
      </c>
      <c r="C184" s="253" t="s">
        <v>12</v>
      </c>
      <c r="D184" s="254" t="s">
        <v>193</v>
      </c>
      <c r="E184" s="254"/>
      <c r="F184" s="254"/>
      <c r="G184" s="367"/>
      <c r="H184" s="260">
        <v>2000</v>
      </c>
      <c r="I184" s="255"/>
      <c r="J184" s="368" t="s">
        <v>299</v>
      </c>
      <c r="K184" s="255">
        <f t="shared" si="8"/>
        <v>2873494</v>
      </c>
      <c r="L184" s="369" t="s">
        <v>29</v>
      </c>
      <c r="M184" s="370"/>
      <c r="N184" s="261"/>
      <c r="O184" s="255"/>
      <c r="P184" s="368"/>
      <c r="Q184" s="255">
        <f t="shared" si="9"/>
        <v>24914</v>
      </c>
      <c r="R184" s="369"/>
      <c r="S184" s="370"/>
      <c r="T184" s="261"/>
      <c r="U184" s="255"/>
      <c r="V184" s="1"/>
      <c r="W184" s="255">
        <f t="shared" si="10"/>
        <v>606878</v>
      </c>
      <c r="X184" s="367"/>
      <c r="Y184" s="370"/>
      <c r="Z184" s="261"/>
      <c r="AA184" s="255"/>
      <c r="AB184" s="1"/>
      <c r="AC184" s="255">
        <f t="shared" si="11"/>
        <v>750</v>
      </c>
      <c r="AD184" s="254"/>
    </row>
    <row r="185" spans="1:30" ht="18" customHeight="1">
      <c r="A185" s="252" t="s">
        <v>300</v>
      </c>
      <c r="B185" s="254">
        <v>113061401</v>
      </c>
      <c r="C185" s="253" t="s">
        <v>34</v>
      </c>
      <c r="D185" s="254" t="s">
        <v>35</v>
      </c>
      <c r="E185" s="254" t="s">
        <v>36</v>
      </c>
      <c r="F185" s="254"/>
      <c r="G185" s="367"/>
      <c r="H185" s="260"/>
      <c r="I185" s="255"/>
      <c r="J185" s="368"/>
      <c r="K185" s="255">
        <f t="shared" si="8"/>
        <v>2873494</v>
      </c>
      <c r="L185" s="369"/>
      <c r="M185" s="370"/>
      <c r="N185" s="261"/>
      <c r="O185" s="255">
        <v>315</v>
      </c>
      <c r="P185" s="368" t="s">
        <v>301</v>
      </c>
      <c r="Q185" s="255">
        <f t="shared" si="9"/>
        <v>24599</v>
      </c>
      <c r="R185" s="369" t="s">
        <v>29</v>
      </c>
      <c r="S185" s="370"/>
      <c r="T185" s="261"/>
      <c r="U185" s="255"/>
      <c r="V185" s="1"/>
      <c r="W185" s="255">
        <f t="shared" si="10"/>
        <v>606878</v>
      </c>
      <c r="X185" s="367"/>
      <c r="Y185" s="370"/>
      <c r="Z185" s="261"/>
      <c r="AA185" s="255"/>
      <c r="AB185" s="1"/>
      <c r="AC185" s="255">
        <f t="shared" si="11"/>
        <v>750</v>
      </c>
      <c r="AD185" s="254"/>
    </row>
    <row r="186" spans="1:30" ht="18" customHeight="1">
      <c r="A186" s="252" t="s">
        <v>302</v>
      </c>
      <c r="B186" s="254">
        <v>113062001</v>
      </c>
      <c r="C186" s="253" t="s">
        <v>34</v>
      </c>
      <c r="D186" s="254" t="s">
        <v>35</v>
      </c>
      <c r="E186" s="254" t="s">
        <v>101</v>
      </c>
      <c r="F186" s="254"/>
      <c r="G186" s="367"/>
      <c r="H186" s="260"/>
      <c r="I186" s="255"/>
      <c r="J186" s="368"/>
      <c r="K186" s="255">
        <f t="shared" si="8"/>
        <v>2873494</v>
      </c>
      <c r="L186" s="369"/>
      <c r="M186" s="370"/>
      <c r="N186" s="261"/>
      <c r="O186" s="255">
        <v>830</v>
      </c>
      <c r="P186" s="368" t="s">
        <v>303</v>
      </c>
      <c r="Q186" s="255">
        <f t="shared" si="9"/>
        <v>23769</v>
      </c>
      <c r="R186" s="369" t="s">
        <v>29</v>
      </c>
      <c r="S186" s="370"/>
      <c r="T186" s="261"/>
      <c r="U186" s="255"/>
      <c r="V186" s="1"/>
      <c r="W186" s="255">
        <f t="shared" si="10"/>
        <v>606878</v>
      </c>
      <c r="X186" s="367"/>
      <c r="Y186" s="370"/>
      <c r="Z186" s="261"/>
      <c r="AA186" s="255"/>
      <c r="AB186" s="1"/>
      <c r="AC186" s="255">
        <f t="shared" si="11"/>
        <v>750</v>
      </c>
      <c r="AD186" s="254"/>
    </row>
    <row r="187" spans="1:30" ht="18" customHeight="1">
      <c r="A187" s="252" t="s">
        <v>304</v>
      </c>
      <c r="B187" s="254">
        <v>113062101</v>
      </c>
      <c r="C187" s="253" t="s">
        <v>34</v>
      </c>
      <c r="D187" s="254" t="s">
        <v>35</v>
      </c>
      <c r="E187" s="254" t="s">
        <v>101</v>
      </c>
      <c r="F187" s="254"/>
      <c r="G187" s="367"/>
      <c r="H187" s="260"/>
      <c r="I187" s="255"/>
      <c r="J187" s="368"/>
      <c r="K187" s="255">
        <f t="shared" si="8"/>
        <v>2873494</v>
      </c>
      <c r="L187" s="369"/>
      <c r="M187" s="370"/>
      <c r="N187" s="261"/>
      <c r="O187" s="255">
        <v>715</v>
      </c>
      <c r="P187" s="368" t="s">
        <v>305</v>
      </c>
      <c r="Q187" s="255">
        <f t="shared" si="9"/>
        <v>23054</v>
      </c>
      <c r="R187" s="369" t="s">
        <v>29</v>
      </c>
      <c r="S187" s="370"/>
      <c r="T187" s="261"/>
      <c r="U187" s="255"/>
      <c r="V187" s="1"/>
      <c r="W187" s="255">
        <f t="shared" si="10"/>
        <v>606878</v>
      </c>
      <c r="X187" s="367"/>
      <c r="Y187" s="370"/>
      <c r="Z187" s="261"/>
      <c r="AA187" s="255"/>
      <c r="AB187" s="1"/>
      <c r="AC187" s="255">
        <f t="shared" si="11"/>
        <v>750</v>
      </c>
      <c r="AD187" s="254"/>
    </row>
    <row r="188" spans="1:30" ht="18" customHeight="1">
      <c r="A188" s="252" t="s">
        <v>304</v>
      </c>
      <c r="B188" s="254">
        <v>113062102</v>
      </c>
      <c r="C188" s="253" t="s">
        <v>34</v>
      </c>
      <c r="D188" s="254" t="s">
        <v>87</v>
      </c>
      <c r="E188" s="254" t="s">
        <v>88</v>
      </c>
      <c r="F188" s="254"/>
      <c r="G188" s="367"/>
      <c r="H188" s="260"/>
      <c r="I188" s="255"/>
      <c r="J188" s="368"/>
      <c r="K188" s="255">
        <f t="shared" si="8"/>
        <v>2873494</v>
      </c>
      <c r="L188" s="369"/>
      <c r="M188" s="370"/>
      <c r="N188" s="261"/>
      <c r="O188" s="255">
        <v>375</v>
      </c>
      <c r="P188" s="368" t="s">
        <v>306</v>
      </c>
      <c r="Q188" s="255">
        <f t="shared" si="9"/>
        <v>22679</v>
      </c>
      <c r="R188" s="369" t="s">
        <v>29</v>
      </c>
      <c r="S188" s="370"/>
      <c r="T188" s="261"/>
      <c r="U188" s="255"/>
      <c r="V188" s="1"/>
      <c r="W188" s="255">
        <f t="shared" si="10"/>
        <v>606878</v>
      </c>
      <c r="X188" s="367"/>
      <c r="Y188" s="370"/>
      <c r="Z188" s="261"/>
      <c r="AA188" s="255"/>
      <c r="AB188" s="1"/>
      <c r="AC188" s="255">
        <f t="shared" si="11"/>
        <v>750</v>
      </c>
      <c r="AD188" s="254"/>
    </row>
    <row r="189" spans="1:30" ht="18" customHeight="1">
      <c r="A189" s="252" t="s">
        <v>304</v>
      </c>
      <c r="B189" s="254">
        <v>113062103</v>
      </c>
      <c r="C189" s="253" t="s">
        <v>12</v>
      </c>
      <c r="D189" s="254" t="s">
        <v>193</v>
      </c>
      <c r="E189" s="254"/>
      <c r="F189" s="254"/>
      <c r="G189" s="367"/>
      <c r="H189" s="260"/>
      <c r="I189" s="255"/>
      <c r="J189" s="368"/>
      <c r="K189" s="255">
        <f t="shared" si="8"/>
        <v>2873494</v>
      </c>
      <c r="L189" s="369"/>
      <c r="M189" s="370"/>
      <c r="N189" s="261">
        <v>4000</v>
      </c>
      <c r="O189" s="255"/>
      <c r="P189" s="368" t="s">
        <v>307</v>
      </c>
      <c r="Q189" s="255">
        <f t="shared" si="9"/>
        <v>26679</v>
      </c>
      <c r="R189" s="369" t="s">
        <v>29</v>
      </c>
      <c r="S189" s="370"/>
      <c r="T189" s="261"/>
      <c r="U189" s="255"/>
      <c r="V189" s="1"/>
      <c r="W189" s="255">
        <f t="shared" si="10"/>
        <v>606878</v>
      </c>
      <c r="X189" s="367"/>
      <c r="Y189" s="370"/>
      <c r="Z189" s="261"/>
      <c r="AA189" s="255"/>
      <c r="AB189" s="1"/>
      <c r="AC189" s="255">
        <f t="shared" si="11"/>
        <v>750</v>
      </c>
      <c r="AD189" s="254"/>
    </row>
    <row r="190" spans="1:30" ht="18" customHeight="1">
      <c r="A190" s="252" t="s">
        <v>304</v>
      </c>
      <c r="B190" s="254">
        <v>113062104</v>
      </c>
      <c r="C190" s="253" t="s">
        <v>12</v>
      </c>
      <c r="D190" s="254" t="s">
        <v>193</v>
      </c>
      <c r="E190" s="254"/>
      <c r="F190" s="254"/>
      <c r="G190" s="367"/>
      <c r="H190" s="260"/>
      <c r="I190" s="255"/>
      <c r="J190" s="368"/>
      <c r="K190" s="255">
        <f t="shared" si="8"/>
        <v>2873494</v>
      </c>
      <c r="L190" s="369"/>
      <c r="M190" s="370"/>
      <c r="N190" s="261">
        <v>3000</v>
      </c>
      <c r="O190" s="255"/>
      <c r="P190" s="368" t="s">
        <v>308</v>
      </c>
      <c r="Q190" s="255">
        <f t="shared" si="9"/>
        <v>29679</v>
      </c>
      <c r="R190" s="369" t="s">
        <v>29</v>
      </c>
      <c r="S190" s="370"/>
      <c r="T190" s="261"/>
      <c r="U190" s="255"/>
      <c r="V190" s="1"/>
      <c r="W190" s="255">
        <f t="shared" si="10"/>
        <v>606878</v>
      </c>
      <c r="X190" s="367"/>
      <c r="Y190" s="370"/>
      <c r="Z190" s="261"/>
      <c r="AA190" s="255"/>
      <c r="AB190" s="1"/>
      <c r="AC190" s="255">
        <f t="shared" si="11"/>
        <v>750</v>
      </c>
      <c r="AD190" s="254"/>
    </row>
    <row r="191" spans="1:30" ht="18" customHeight="1">
      <c r="A191" s="252" t="s">
        <v>304</v>
      </c>
      <c r="B191" s="254">
        <v>113062105</v>
      </c>
      <c r="C191" s="253" t="s">
        <v>34</v>
      </c>
      <c r="D191" s="254" t="s">
        <v>309</v>
      </c>
      <c r="E191" s="254" t="s">
        <v>310</v>
      </c>
      <c r="F191" s="254"/>
      <c r="G191" s="367"/>
      <c r="H191" s="260"/>
      <c r="I191" s="255"/>
      <c r="J191" s="368"/>
      <c r="K191" s="255">
        <f t="shared" si="8"/>
        <v>2873494</v>
      </c>
      <c r="L191" s="369"/>
      <c r="M191" s="370"/>
      <c r="N191" s="261"/>
      <c r="O191" s="255">
        <v>6000</v>
      </c>
      <c r="P191" s="368" t="s">
        <v>311</v>
      </c>
      <c r="Q191" s="255">
        <f t="shared" si="9"/>
        <v>23679</v>
      </c>
      <c r="R191" s="369" t="s">
        <v>29</v>
      </c>
      <c r="S191" s="370"/>
      <c r="T191" s="261"/>
      <c r="U191" s="255"/>
      <c r="V191" s="1"/>
      <c r="W191" s="255">
        <f t="shared" si="10"/>
        <v>606878</v>
      </c>
      <c r="X191" s="367"/>
      <c r="Y191" s="370"/>
      <c r="Z191" s="261"/>
      <c r="AA191" s="255"/>
      <c r="AB191" s="1"/>
      <c r="AC191" s="255">
        <f t="shared" si="11"/>
        <v>750</v>
      </c>
      <c r="AD191" s="254"/>
    </row>
    <row r="192" spans="1:30" ht="18" customHeight="1">
      <c r="A192" s="252" t="s">
        <v>304</v>
      </c>
      <c r="B192" s="254">
        <v>113062106</v>
      </c>
      <c r="C192" s="253" t="s">
        <v>34</v>
      </c>
      <c r="D192" s="254" t="s">
        <v>35</v>
      </c>
      <c r="E192" s="254" t="s">
        <v>101</v>
      </c>
      <c r="F192" s="254"/>
      <c r="G192" s="367"/>
      <c r="H192" s="260"/>
      <c r="I192" s="255"/>
      <c r="J192" s="368"/>
      <c r="K192" s="255">
        <f t="shared" si="8"/>
        <v>2873494</v>
      </c>
      <c r="L192" s="369"/>
      <c r="M192" s="370"/>
      <c r="N192" s="261"/>
      <c r="O192" s="255">
        <v>230</v>
      </c>
      <c r="P192" s="368" t="s">
        <v>312</v>
      </c>
      <c r="Q192" s="255">
        <f t="shared" si="9"/>
        <v>23449</v>
      </c>
      <c r="R192" s="369" t="s">
        <v>29</v>
      </c>
      <c r="S192" s="370"/>
      <c r="T192" s="261"/>
      <c r="U192" s="255"/>
      <c r="V192" s="1"/>
      <c r="W192" s="255">
        <f t="shared" si="10"/>
        <v>606878</v>
      </c>
      <c r="X192" s="367"/>
      <c r="Y192" s="370"/>
      <c r="Z192" s="261"/>
      <c r="AA192" s="255"/>
      <c r="AB192" s="1"/>
      <c r="AC192" s="255">
        <f t="shared" si="11"/>
        <v>750</v>
      </c>
      <c r="AD192" s="254"/>
    </row>
    <row r="193" spans="1:30" ht="18" customHeight="1">
      <c r="A193" s="252" t="s">
        <v>304</v>
      </c>
      <c r="B193" s="254"/>
      <c r="C193" s="253" t="s">
        <v>68</v>
      </c>
      <c r="D193" s="253"/>
      <c r="E193" s="254"/>
      <c r="F193" s="254"/>
      <c r="G193" s="367"/>
      <c r="H193" s="260"/>
      <c r="I193" s="255">
        <v>4000</v>
      </c>
      <c r="J193" s="368" t="s">
        <v>313</v>
      </c>
      <c r="K193" s="255">
        <f t="shared" si="8"/>
        <v>2869494</v>
      </c>
      <c r="L193" s="369" t="s">
        <v>29</v>
      </c>
      <c r="M193" s="370"/>
      <c r="N193" s="261"/>
      <c r="O193" s="255">
        <v>1090</v>
      </c>
      <c r="P193" s="368" t="s">
        <v>313</v>
      </c>
      <c r="Q193" s="255">
        <f t="shared" si="9"/>
        <v>22359</v>
      </c>
      <c r="R193" s="369" t="s">
        <v>29</v>
      </c>
      <c r="S193" s="370"/>
      <c r="T193" s="261"/>
      <c r="U193" s="255"/>
      <c r="V193" s="1"/>
      <c r="W193" s="255">
        <f t="shared" si="10"/>
        <v>606878</v>
      </c>
      <c r="X193" s="367"/>
      <c r="Y193" s="370"/>
      <c r="Z193" s="261"/>
      <c r="AA193" s="255"/>
      <c r="AB193" s="1"/>
      <c r="AC193" s="255">
        <f t="shared" si="11"/>
        <v>750</v>
      </c>
      <c r="AD193" s="254"/>
    </row>
    <row r="194" spans="1:30" ht="18" customHeight="1">
      <c r="A194" s="252" t="s">
        <v>304</v>
      </c>
      <c r="B194" s="254"/>
      <c r="C194" s="253" t="s">
        <v>12</v>
      </c>
      <c r="D194" s="254" t="s">
        <v>26</v>
      </c>
      <c r="E194" s="254"/>
      <c r="F194" s="254"/>
      <c r="G194" s="367"/>
      <c r="H194" s="260">
        <v>4000</v>
      </c>
      <c r="I194" s="255"/>
      <c r="J194" s="368" t="s">
        <v>314</v>
      </c>
      <c r="K194" s="255">
        <f t="shared" si="8"/>
        <v>2873494</v>
      </c>
      <c r="L194" s="369" t="s">
        <v>29</v>
      </c>
      <c r="M194" s="370"/>
      <c r="N194" s="261"/>
      <c r="O194" s="255"/>
      <c r="P194" s="368"/>
      <c r="Q194" s="255">
        <f t="shared" si="9"/>
        <v>22359</v>
      </c>
      <c r="R194" s="369" t="s">
        <v>29</v>
      </c>
      <c r="S194" s="370"/>
      <c r="T194" s="261"/>
      <c r="U194" s="255"/>
      <c r="V194" s="1"/>
      <c r="W194" s="255">
        <f t="shared" si="10"/>
        <v>606878</v>
      </c>
      <c r="X194" s="367"/>
      <c r="Y194" s="370"/>
      <c r="Z194" s="261"/>
      <c r="AA194" s="255"/>
      <c r="AB194" s="1"/>
      <c r="AC194" s="255">
        <f t="shared" si="11"/>
        <v>750</v>
      </c>
      <c r="AD194" s="254"/>
    </row>
    <row r="195" spans="1:30" ht="18" customHeight="1">
      <c r="A195" s="252" t="s">
        <v>304</v>
      </c>
      <c r="B195" s="254"/>
      <c r="C195" s="253" t="s">
        <v>12</v>
      </c>
      <c r="D195" s="253" t="s">
        <v>315</v>
      </c>
      <c r="E195" s="254"/>
      <c r="F195" s="254"/>
      <c r="G195" s="367"/>
      <c r="H195" s="260">
        <v>9647</v>
      </c>
      <c r="I195" s="255"/>
      <c r="J195" s="368" t="s">
        <v>316</v>
      </c>
      <c r="K195" s="255">
        <f t="shared" si="8"/>
        <v>2883141</v>
      </c>
      <c r="L195" s="369" t="s">
        <v>29</v>
      </c>
      <c r="M195" s="370"/>
      <c r="N195" s="261"/>
      <c r="O195" s="255"/>
      <c r="P195" s="368"/>
      <c r="Q195" s="255">
        <f t="shared" si="9"/>
        <v>22359</v>
      </c>
      <c r="R195" s="369"/>
      <c r="S195" s="370"/>
      <c r="T195" s="261">
        <v>1828</v>
      </c>
      <c r="U195" s="255"/>
      <c r="V195" s="1" t="s">
        <v>316</v>
      </c>
      <c r="W195" s="255">
        <f t="shared" si="10"/>
        <v>608706</v>
      </c>
      <c r="X195" s="367"/>
      <c r="Y195" s="370"/>
      <c r="Z195" s="261"/>
      <c r="AA195" s="255"/>
      <c r="AB195" s="1"/>
      <c r="AC195" s="255">
        <f t="shared" si="11"/>
        <v>750</v>
      </c>
      <c r="AD195" s="254"/>
    </row>
    <row r="196" spans="1:30" ht="18" customHeight="1">
      <c r="A196" s="252" t="s">
        <v>317</v>
      </c>
      <c r="B196" s="254">
        <v>113062301</v>
      </c>
      <c r="C196" s="253" t="s">
        <v>34</v>
      </c>
      <c r="D196" s="254" t="s">
        <v>87</v>
      </c>
      <c r="E196" s="254" t="s">
        <v>88</v>
      </c>
      <c r="F196" s="254"/>
      <c r="G196" s="367"/>
      <c r="H196" s="260"/>
      <c r="I196" s="255"/>
      <c r="J196" s="368"/>
      <c r="K196" s="255">
        <f t="shared" si="8"/>
        <v>2883141</v>
      </c>
      <c r="L196" s="369"/>
      <c r="M196" s="370"/>
      <c r="N196" s="261"/>
      <c r="O196" s="255">
        <v>1925</v>
      </c>
      <c r="P196" s="368" t="s">
        <v>318</v>
      </c>
      <c r="Q196" s="255">
        <f t="shared" si="9"/>
        <v>20434</v>
      </c>
      <c r="R196" s="369" t="s">
        <v>29</v>
      </c>
      <c r="S196" s="370"/>
      <c r="T196" s="261"/>
      <c r="U196" s="255"/>
      <c r="V196" s="1"/>
      <c r="W196" s="255">
        <f t="shared" si="10"/>
        <v>608706</v>
      </c>
      <c r="X196" s="367"/>
      <c r="Y196" s="370"/>
      <c r="Z196" s="261"/>
      <c r="AA196" s="255"/>
      <c r="AB196" s="1"/>
      <c r="AC196" s="255">
        <f t="shared" si="11"/>
        <v>750</v>
      </c>
      <c r="AD196" s="254"/>
    </row>
    <row r="197" spans="1:30" ht="18" customHeight="1">
      <c r="A197" s="252" t="s">
        <v>319</v>
      </c>
      <c r="B197" s="254"/>
      <c r="C197" s="253" t="s">
        <v>115</v>
      </c>
      <c r="D197" s="254"/>
      <c r="E197" s="254"/>
      <c r="F197" s="254"/>
      <c r="G197" s="367"/>
      <c r="H197" s="260">
        <v>14000</v>
      </c>
      <c r="I197" s="255"/>
      <c r="J197" s="368" t="s">
        <v>292</v>
      </c>
      <c r="K197" s="255">
        <f t="shared" si="8"/>
        <v>2897141</v>
      </c>
      <c r="L197" s="369" t="s">
        <v>29</v>
      </c>
      <c r="M197" s="370"/>
      <c r="N197" s="261"/>
      <c r="O197" s="255"/>
      <c r="P197" s="368"/>
      <c r="Q197" s="255">
        <f t="shared" si="9"/>
        <v>20434</v>
      </c>
      <c r="R197" s="369"/>
      <c r="S197" s="370"/>
      <c r="T197" s="261"/>
      <c r="U197" s="255"/>
      <c r="V197" s="1"/>
      <c r="W197" s="255">
        <f t="shared" si="10"/>
        <v>608706</v>
      </c>
      <c r="X197" s="367"/>
      <c r="Y197" s="370"/>
      <c r="Z197" s="261"/>
      <c r="AA197" s="255"/>
      <c r="AB197" s="1"/>
      <c r="AC197" s="255">
        <f t="shared" si="11"/>
        <v>750</v>
      </c>
      <c r="AD197" s="254"/>
    </row>
    <row r="198" spans="1:30" ht="18" customHeight="1">
      <c r="A198" s="252" t="s">
        <v>319</v>
      </c>
      <c r="B198" s="254">
        <v>113062601</v>
      </c>
      <c r="C198" s="253" t="s">
        <v>34</v>
      </c>
      <c r="D198" s="254" t="s">
        <v>87</v>
      </c>
      <c r="E198" s="254" t="s">
        <v>113</v>
      </c>
      <c r="F198" s="254"/>
      <c r="G198" s="367"/>
      <c r="H198" s="260"/>
      <c r="I198" s="255">
        <v>63700</v>
      </c>
      <c r="J198" s="368" t="s">
        <v>320</v>
      </c>
      <c r="K198" s="255">
        <f t="shared" ref="K198:K259" si="12">K197+H198-I198</f>
        <v>2833441</v>
      </c>
      <c r="L198" s="369" t="s">
        <v>29</v>
      </c>
      <c r="M198" s="370"/>
      <c r="N198" s="261"/>
      <c r="O198" s="255">
        <v>7000</v>
      </c>
      <c r="P198" s="368" t="s">
        <v>321</v>
      </c>
      <c r="Q198" s="255">
        <f t="shared" ref="Q198:Q259" si="13">Q197+N198-O198</f>
        <v>13434</v>
      </c>
      <c r="R198" s="369" t="s">
        <v>29</v>
      </c>
      <c r="S198" s="370"/>
      <c r="T198" s="261"/>
      <c r="U198" s="255"/>
      <c r="V198" s="1"/>
      <c r="W198" s="255">
        <f t="shared" ref="W198:W259" si="14">W197+T198-U198</f>
        <v>608706</v>
      </c>
      <c r="X198" s="367"/>
      <c r="Y198" s="370"/>
      <c r="Z198" s="261"/>
      <c r="AA198" s="255"/>
      <c r="AB198" s="1"/>
      <c r="AC198" s="255">
        <f t="shared" ref="AC198:AC259" si="15">AC197+Z198-AA198</f>
        <v>750</v>
      </c>
      <c r="AD198" s="254"/>
    </row>
    <row r="199" spans="1:30" ht="18" customHeight="1">
      <c r="A199" s="252" t="s">
        <v>319</v>
      </c>
      <c r="B199" s="254">
        <v>113062602</v>
      </c>
      <c r="C199" s="253" t="s">
        <v>34</v>
      </c>
      <c r="D199" s="254" t="s">
        <v>35</v>
      </c>
      <c r="E199" s="254" t="s">
        <v>39</v>
      </c>
      <c r="F199" s="254"/>
      <c r="G199" s="367"/>
      <c r="H199" s="260"/>
      <c r="I199" s="255">
        <v>30</v>
      </c>
      <c r="J199" s="368" t="s">
        <v>322</v>
      </c>
      <c r="K199" s="255">
        <f t="shared" si="12"/>
        <v>2833411</v>
      </c>
      <c r="L199" s="369" t="s">
        <v>29</v>
      </c>
      <c r="M199" s="370"/>
      <c r="N199" s="261"/>
      <c r="O199" s="255"/>
      <c r="P199" s="368"/>
      <c r="Q199" s="255">
        <f t="shared" si="13"/>
        <v>13434</v>
      </c>
      <c r="R199" s="369"/>
      <c r="S199" s="370"/>
      <c r="T199" s="261"/>
      <c r="U199" s="255"/>
      <c r="V199" s="1"/>
      <c r="W199" s="255">
        <f t="shared" si="14"/>
        <v>608706</v>
      </c>
      <c r="X199" s="367"/>
      <c r="Y199" s="370"/>
      <c r="Z199" s="261"/>
      <c r="AA199" s="255"/>
      <c r="AB199" s="1"/>
      <c r="AC199" s="255">
        <f t="shared" si="15"/>
        <v>750</v>
      </c>
      <c r="AD199" s="254"/>
    </row>
    <row r="200" spans="1:30" ht="18" customHeight="1">
      <c r="A200" s="252" t="s">
        <v>319</v>
      </c>
      <c r="B200" s="254">
        <v>113062603</v>
      </c>
      <c r="C200" s="253" t="s">
        <v>34</v>
      </c>
      <c r="D200" s="254" t="s">
        <v>87</v>
      </c>
      <c r="E200" s="254" t="s">
        <v>88</v>
      </c>
      <c r="F200" s="254"/>
      <c r="G200" s="367"/>
      <c r="H200" s="260"/>
      <c r="I200" s="255">
        <v>9800</v>
      </c>
      <c r="J200" s="368" t="s">
        <v>323</v>
      </c>
      <c r="K200" s="255">
        <f t="shared" si="12"/>
        <v>2823611</v>
      </c>
      <c r="L200" s="369" t="s">
        <v>29</v>
      </c>
      <c r="M200" s="370"/>
      <c r="N200" s="261"/>
      <c r="O200" s="255"/>
      <c r="P200" s="368"/>
      <c r="Q200" s="255">
        <f t="shared" si="13"/>
        <v>13434</v>
      </c>
      <c r="R200" s="369"/>
      <c r="S200" s="370"/>
      <c r="T200" s="261"/>
      <c r="U200" s="255"/>
      <c r="V200" s="1"/>
      <c r="W200" s="255">
        <f t="shared" si="14"/>
        <v>608706</v>
      </c>
      <c r="X200" s="367"/>
      <c r="Y200" s="370"/>
      <c r="Z200" s="261"/>
      <c r="AA200" s="255"/>
      <c r="AB200" s="1"/>
      <c r="AC200" s="255">
        <f t="shared" si="15"/>
        <v>750</v>
      </c>
      <c r="AD200" s="254"/>
    </row>
    <row r="201" spans="1:30" ht="18" customHeight="1">
      <c r="A201" s="252" t="s">
        <v>319</v>
      </c>
      <c r="B201" s="254">
        <v>113062604</v>
      </c>
      <c r="C201" s="253" t="s">
        <v>34</v>
      </c>
      <c r="D201" s="254" t="s">
        <v>35</v>
      </c>
      <c r="E201" s="254" t="s">
        <v>39</v>
      </c>
      <c r="F201" s="254"/>
      <c r="G201" s="367"/>
      <c r="H201" s="260"/>
      <c r="I201" s="255">
        <v>30</v>
      </c>
      <c r="J201" s="368" t="s">
        <v>324</v>
      </c>
      <c r="K201" s="255">
        <f t="shared" si="12"/>
        <v>2823581</v>
      </c>
      <c r="L201" s="369" t="s">
        <v>29</v>
      </c>
      <c r="M201" s="370"/>
      <c r="N201" s="261"/>
      <c r="O201" s="255"/>
      <c r="P201" s="368"/>
      <c r="Q201" s="255">
        <f t="shared" si="13"/>
        <v>13434</v>
      </c>
      <c r="R201" s="369"/>
      <c r="S201" s="370"/>
      <c r="T201" s="261"/>
      <c r="U201" s="255"/>
      <c r="V201" s="1"/>
      <c r="W201" s="255">
        <f t="shared" si="14"/>
        <v>608706</v>
      </c>
      <c r="X201" s="367"/>
      <c r="Y201" s="370"/>
      <c r="Z201" s="261"/>
      <c r="AA201" s="255"/>
      <c r="AB201" s="1"/>
      <c r="AC201" s="255">
        <f t="shared" si="15"/>
        <v>750</v>
      </c>
      <c r="AD201" s="254"/>
    </row>
    <row r="202" spans="1:30" ht="18" customHeight="1">
      <c r="A202" s="252" t="s">
        <v>319</v>
      </c>
      <c r="B202" s="254">
        <v>113062605</v>
      </c>
      <c r="C202" s="253" t="s">
        <v>34</v>
      </c>
      <c r="D202" s="254" t="s">
        <v>87</v>
      </c>
      <c r="E202" s="254" t="s">
        <v>88</v>
      </c>
      <c r="F202" s="254"/>
      <c r="G202" s="367"/>
      <c r="H202" s="260"/>
      <c r="I202" s="255">
        <v>24020</v>
      </c>
      <c r="J202" s="368" t="s">
        <v>325</v>
      </c>
      <c r="K202" s="255">
        <f t="shared" si="12"/>
        <v>2799561</v>
      </c>
      <c r="L202" s="369" t="s">
        <v>29</v>
      </c>
      <c r="M202" s="370"/>
      <c r="N202" s="261"/>
      <c r="O202" s="255"/>
      <c r="P202" s="368"/>
      <c r="Q202" s="255">
        <f t="shared" si="13"/>
        <v>13434</v>
      </c>
      <c r="R202" s="369"/>
      <c r="S202" s="370"/>
      <c r="T202" s="261"/>
      <c r="U202" s="255"/>
      <c r="V202" s="1"/>
      <c r="W202" s="255">
        <f t="shared" si="14"/>
        <v>608706</v>
      </c>
      <c r="X202" s="367"/>
      <c r="Y202" s="370"/>
      <c r="Z202" s="261"/>
      <c r="AA202" s="255"/>
      <c r="AB202" s="1"/>
      <c r="AC202" s="255">
        <f t="shared" si="15"/>
        <v>750</v>
      </c>
      <c r="AD202" s="254"/>
    </row>
    <row r="203" spans="1:30" ht="18" customHeight="1">
      <c r="A203" s="252" t="s">
        <v>319</v>
      </c>
      <c r="B203" s="254">
        <v>113062606</v>
      </c>
      <c r="C203" s="253" t="s">
        <v>34</v>
      </c>
      <c r="D203" s="254" t="s">
        <v>35</v>
      </c>
      <c r="E203" s="254" t="s">
        <v>39</v>
      </c>
      <c r="F203" s="254"/>
      <c r="G203" s="367"/>
      <c r="H203" s="260"/>
      <c r="I203" s="255">
        <v>30</v>
      </c>
      <c r="J203" s="368" t="s">
        <v>326</v>
      </c>
      <c r="K203" s="255">
        <f t="shared" si="12"/>
        <v>2799531</v>
      </c>
      <c r="L203" s="369" t="s">
        <v>29</v>
      </c>
      <c r="M203" s="370"/>
      <c r="N203" s="261"/>
      <c r="O203" s="255"/>
      <c r="P203" s="368"/>
      <c r="Q203" s="255">
        <f t="shared" si="13"/>
        <v>13434</v>
      </c>
      <c r="R203" s="369"/>
      <c r="S203" s="370"/>
      <c r="T203" s="261"/>
      <c r="U203" s="255"/>
      <c r="V203" s="1"/>
      <c r="W203" s="255">
        <f t="shared" si="14"/>
        <v>608706</v>
      </c>
      <c r="X203" s="367"/>
      <c r="Y203" s="370"/>
      <c r="Z203" s="261"/>
      <c r="AA203" s="255"/>
      <c r="AB203" s="1"/>
      <c r="AC203" s="255">
        <f t="shared" si="15"/>
        <v>750</v>
      </c>
      <c r="AD203" s="254"/>
    </row>
    <row r="204" spans="1:30" ht="18" customHeight="1">
      <c r="A204" s="252" t="s">
        <v>327</v>
      </c>
      <c r="B204" s="360">
        <v>113062801</v>
      </c>
      <c r="C204" s="253" t="s">
        <v>34</v>
      </c>
      <c r="D204" s="254" t="s">
        <v>35</v>
      </c>
      <c r="E204" s="254" t="s">
        <v>39</v>
      </c>
      <c r="F204" s="254"/>
      <c r="G204" s="367"/>
      <c r="H204" s="260"/>
      <c r="I204" s="255"/>
      <c r="J204" s="368"/>
      <c r="K204" s="364">
        <f t="shared" si="12"/>
        <v>2799531</v>
      </c>
      <c r="L204" s="369"/>
      <c r="M204" s="370"/>
      <c r="N204" s="261"/>
      <c r="O204" s="255">
        <v>52</v>
      </c>
      <c r="P204" s="368" t="s">
        <v>328</v>
      </c>
      <c r="Q204" s="364">
        <f t="shared" si="13"/>
        <v>13382</v>
      </c>
      <c r="R204" s="369" t="s">
        <v>29</v>
      </c>
      <c r="S204" s="370"/>
      <c r="T204" s="261"/>
      <c r="U204" s="255"/>
      <c r="V204" s="1"/>
      <c r="W204" s="364">
        <f t="shared" si="14"/>
        <v>608706</v>
      </c>
      <c r="X204" s="367"/>
      <c r="Y204" s="370"/>
      <c r="Z204" s="261"/>
      <c r="AA204" s="255"/>
      <c r="AB204" s="1"/>
      <c r="AC204" s="255">
        <f t="shared" si="15"/>
        <v>750</v>
      </c>
      <c r="AD204" s="254"/>
    </row>
    <row r="205" spans="1:30" ht="18" customHeight="1">
      <c r="A205" s="252" t="s">
        <v>329</v>
      </c>
      <c r="B205" s="254">
        <v>113070101</v>
      </c>
      <c r="C205" s="253" t="s">
        <v>34</v>
      </c>
      <c r="D205" s="254" t="s">
        <v>35</v>
      </c>
      <c r="E205" s="254" t="s">
        <v>39</v>
      </c>
      <c r="F205" s="254"/>
      <c r="G205" s="367"/>
      <c r="H205" s="260"/>
      <c r="I205" s="255"/>
      <c r="J205" s="368"/>
      <c r="K205" s="255">
        <f t="shared" si="12"/>
        <v>2799531</v>
      </c>
      <c r="L205" s="369"/>
      <c r="M205" s="370"/>
      <c r="N205" s="261"/>
      <c r="O205" s="255">
        <v>44</v>
      </c>
      <c r="P205" s="368" t="s">
        <v>330</v>
      </c>
      <c r="Q205" s="255">
        <f t="shared" si="13"/>
        <v>13338</v>
      </c>
      <c r="R205" s="369" t="s">
        <v>29</v>
      </c>
      <c r="S205" s="370"/>
      <c r="T205" s="261"/>
      <c r="U205" s="255"/>
      <c r="V205" s="1"/>
      <c r="W205" s="255">
        <f t="shared" si="14"/>
        <v>608706</v>
      </c>
      <c r="X205" s="367"/>
      <c r="Y205" s="370"/>
      <c r="Z205" s="261"/>
      <c r="AA205" s="255"/>
      <c r="AB205" s="1"/>
      <c r="AC205" s="255">
        <f t="shared" si="15"/>
        <v>750</v>
      </c>
      <c r="AD205" s="254"/>
    </row>
    <row r="206" spans="1:30" ht="18" customHeight="1">
      <c r="A206" s="252" t="s">
        <v>331</v>
      </c>
      <c r="B206" s="254">
        <v>113070501</v>
      </c>
      <c r="C206" s="253" t="s">
        <v>34</v>
      </c>
      <c r="D206" s="254" t="s">
        <v>35</v>
      </c>
      <c r="E206" s="254" t="s">
        <v>39</v>
      </c>
      <c r="F206" s="254"/>
      <c r="G206" s="367"/>
      <c r="H206" s="260"/>
      <c r="I206" s="255"/>
      <c r="J206" s="368"/>
      <c r="K206" s="255">
        <f t="shared" si="12"/>
        <v>2799531</v>
      </c>
      <c r="L206" s="369"/>
      <c r="M206" s="370"/>
      <c r="N206" s="261"/>
      <c r="O206" s="255">
        <v>44</v>
      </c>
      <c r="P206" s="368" t="s">
        <v>332</v>
      </c>
      <c r="Q206" s="255">
        <f t="shared" si="13"/>
        <v>13294</v>
      </c>
      <c r="R206" s="369" t="s">
        <v>29</v>
      </c>
      <c r="S206" s="370"/>
      <c r="T206" s="261"/>
      <c r="U206" s="255"/>
      <c r="V206" s="1"/>
      <c r="W206" s="255">
        <f t="shared" si="14"/>
        <v>608706</v>
      </c>
      <c r="X206" s="367"/>
      <c r="Y206" s="370"/>
      <c r="Z206" s="261"/>
      <c r="AA206" s="255"/>
      <c r="AB206" s="1"/>
      <c r="AC206" s="255">
        <f t="shared" si="15"/>
        <v>750</v>
      </c>
      <c r="AD206" s="254"/>
    </row>
    <row r="207" spans="1:30" ht="18" customHeight="1">
      <c r="A207" s="252" t="s">
        <v>333</v>
      </c>
      <c r="B207" s="254">
        <v>113071001</v>
      </c>
      <c r="C207" s="253" t="s">
        <v>34</v>
      </c>
      <c r="D207" s="254" t="s">
        <v>87</v>
      </c>
      <c r="E207" s="254" t="s">
        <v>88</v>
      </c>
      <c r="F207" s="254"/>
      <c r="G207" s="367"/>
      <c r="H207" s="260"/>
      <c r="I207" s="255">
        <v>5000</v>
      </c>
      <c r="J207" s="368" t="s">
        <v>334</v>
      </c>
      <c r="K207" s="255">
        <f t="shared" si="12"/>
        <v>2794531</v>
      </c>
      <c r="L207" s="369" t="s">
        <v>29</v>
      </c>
      <c r="M207" s="370"/>
      <c r="N207" s="261"/>
      <c r="O207" s="255"/>
      <c r="P207" s="368"/>
      <c r="Q207" s="255">
        <f t="shared" si="13"/>
        <v>13294</v>
      </c>
      <c r="R207" s="369"/>
      <c r="S207" s="370"/>
      <c r="T207" s="261"/>
      <c r="U207" s="255"/>
      <c r="V207" s="1"/>
      <c r="W207" s="255">
        <f t="shared" si="14"/>
        <v>608706</v>
      </c>
      <c r="X207" s="367"/>
      <c r="Y207" s="370"/>
      <c r="Z207" s="261"/>
      <c r="AA207" s="255"/>
      <c r="AB207" s="1"/>
      <c r="AC207" s="255">
        <f t="shared" si="15"/>
        <v>750</v>
      </c>
      <c r="AD207" s="254"/>
    </row>
    <row r="208" spans="1:30" ht="18" customHeight="1">
      <c r="A208" s="252" t="s">
        <v>333</v>
      </c>
      <c r="B208" s="254">
        <v>113071002</v>
      </c>
      <c r="C208" s="253" t="s">
        <v>34</v>
      </c>
      <c r="D208" s="254" t="s">
        <v>35</v>
      </c>
      <c r="E208" s="254" t="s">
        <v>39</v>
      </c>
      <c r="F208" s="254"/>
      <c r="G208" s="367"/>
      <c r="H208" s="260"/>
      <c r="I208" s="255">
        <v>30</v>
      </c>
      <c r="J208" s="368" t="s">
        <v>335</v>
      </c>
      <c r="K208" s="255">
        <f t="shared" si="12"/>
        <v>2794501</v>
      </c>
      <c r="L208" s="369" t="s">
        <v>29</v>
      </c>
      <c r="M208" s="370"/>
      <c r="N208" s="261"/>
      <c r="O208" s="255"/>
      <c r="P208" s="368"/>
      <c r="Q208" s="255">
        <f t="shared" si="13"/>
        <v>13294</v>
      </c>
      <c r="R208" s="369"/>
      <c r="S208" s="370"/>
      <c r="T208" s="261"/>
      <c r="U208" s="255"/>
      <c r="V208" s="1"/>
      <c r="W208" s="255">
        <f t="shared" si="14"/>
        <v>608706</v>
      </c>
      <c r="X208" s="367"/>
      <c r="Y208" s="370"/>
      <c r="Z208" s="261"/>
      <c r="AA208" s="255"/>
      <c r="AB208" s="1"/>
      <c r="AC208" s="255">
        <f t="shared" si="15"/>
        <v>750</v>
      </c>
      <c r="AD208" s="254"/>
    </row>
    <row r="209" spans="1:30" ht="18" customHeight="1">
      <c r="A209" s="252" t="s">
        <v>333</v>
      </c>
      <c r="B209" s="254">
        <v>113071003</v>
      </c>
      <c r="C209" s="253" t="s">
        <v>68</v>
      </c>
      <c r="D209" s="253"/>
      <c r="E209" s="254"/>
      <c r="F209" s="254"/>
      <c r="G209" s="367"/>
      <c r="H209" s="260"/>
      <c r="I209" s="255">
        <v>18316</v>
      </c>
      <c r="J209" s="368" t="s">
        <v>297</v>
      </c>
      <c r="K209" s="255">
        <f t="shared" si="12"/>
        <v>2776185</v>
      </c>
      <c r="L209" s="369" t="s">
        <v>29</v>
      </c>
      <c r="M209" s="370"/>
      <c r="N209" s="261"/>
      <c r="O209" s="255"/>
      <c r="P209" s="368"/>
      <c r="Q209" s="255">
        <f t="shared" si="13"/>
        <v>13294</v>
      </c>
      <c r="R209" s="369"/>
      <c r="S209" s="370"/>
      <c r="T209" s="261"/>
      <c r="U209" s="255"/>
      <c r="V209" s="1"/>
      <c r="W209" s="255">
        <f t="shared" si="14"/>
        <v>608706</v>
      </c>
      <c r="X209" s="367"/>
      <c r="Y209" s="370"/>
      <c r="Z209" s="261"/>
      <c r="AA209" s="255"/>
      <c r="AB209" s="1"/>
      <c r="AC209" s="255">
        <f t="shared" si="15"/>
        <v>750</v>
      </c>
      <c r="AD209" s="254"/>
    </row>
    <row r="210" spans="1:30" ht="18" customHeight="1">
      <c r="A210" s="252" t="s">
        <v>336</v>
      </c>
      <c r="B210" s="254">
        <v>113071201</v>
      </c>
      <c r="C210" s="253" t="s">
        <v>34</v>
      </c>
      <c r="D210" s="254" t="s">
        <v>35</v>
      </c>
      <c r="E210" s="254" t="s">
        <v>101</v>
      </c>
      <c r="F210" s="254"/>
      <c r="G210" s="367"/>
      <c r="H210" s="260"/>
      <c r="I210" s="255"/>
      <c r="J210" s="368"/>
      <c r="K210" s="255">
        <f t="shared" si="12"/>
        <v>2776185</v>
      </c>
      <c r="L210" s="369"/>
      <c r="M210" s="370"/>
      <c r="N210" s="261"/>
      <c r="O210" s="255">
        <v>170</v>
      </c>
      <c r="P210" s="368" t="s">
        <v>337</v>
      </c>
      <c r="Q210" s="255">
        <f t="shared" si="13"/>
        <v>13124</v>
      </c>
      <c r="R210" s="369" t="s">
        <v>29</v>
      </c>
      <c r="S210" s="370"/>
      <c r="T210" s="261"/>
      <c r="U210" s="255"/>
      <c r="V210" s="1"/>
      <c r="W210" s="255">
        <f t="shared" si="14"/>
        <v>608706</v>
      </c>
      <c r="X210" s="367"/>
      <c r="Y210" s="370"/>
      <c r="Z210" s="261"/>
      <c r="AA210" s="255"/>
      <c r="AB210" s="1"/>
      <c r="AC210" s="255">
        <f t="shared" si="15"/>
        <v>750</v>
      </c>
      <c r="AD210" s="254"/>
    </row>
    <row r="211" spans="1:30" ht="18" customHeight="1">
      <c r="A211" s="252" t="s">
        <v>336</v>
      </c>
      <c r="B211" s="254">
        <v>113071202</v>
      </c>
      <c r="C211" s="253" t="s">
        <v>34</v>
      </c>
      <c r="D211" s="254" t="s">
        <v>35</v>
      </c>
      <c r="E211" s="254" t="s">
        <v>36</v>
      </c>
      <c r="F211" s="254"/>
      <c r="G211" s="367"/>
      <c r="H211" s="260"/>
      <c r="I211" s="255"/>
      <c r="J211" s="368"/>
      <c r="K211" s="255">
        <f t="shared" si="12"/>
        <v>2776185</v>
      </c>
      <c r="L211" s="369"/>
      <c r="M211" s="370"/>
      <c r="N211" s="261"/>
      <c r="O211" s="255">
        <v>462</v>
      </c>
      <c r="P211" s="368" t="s">
        <v>338</v>
      </c>
      <c r="Q211" s="255">
        <f t="shared" si="13"/>
        <v>12662</v>
      </c>
      <c r="R211" s="369" t="s">
        <v>29</v>
      </c>
      <c r="S211" s="370"/>
      <c r="T211" s="261"/>
      <c r="U211" s="255"/>
      <c r="V211" s="1"/>
      <c r="W211" s="255">
        <f t="shared" si="14"/>
        <v>608706</v>
      </c>
      <c r="X211" s="367"/>
      <c r="Y211" s="370"/>
      <c r="Z211" s="261"/>
      <c r="AA211" s="255"/>
      <c r="AB211" s="1"/>
      <c r="AC211" s="255">
        <f t="shared" si="15"/>
        <v>750</v>
      </c>
      <c r="AD211" s="254"/>
    </row>
    <row r="212" spans="1:30" ht="18" customHeight="1">
      <c r="A212" s="252" t="s">
        <v>339</v>
      </c>
      <c r="B212" s="254">
        <v>113071701</v>
      </c>
      <c r="C212" s="253" t="s">
        <v>34</v>
      </c>
      <c r="D212" s="254" t="s">
        <v>35</v>
      </c>
      <c r="E212" s="254" t="s">
        <v>39</v>
      </c>
      <c r="F212" s="254"/>
      <c r="G212" s="367"/>
      <c r="H212" s="260"/>
      <c r="I212" s="255"/>
      <c r="J212" s="368"/>
      <c r="K212" s="255">
        <f t="shared" si="12"/>
        <v>2776185</v>
      </c>
      <c r="L212" s="369"/>
      <c r="M212" s="370"/>
      <c r="N212" s="261"/>
      <c r="O212" s="255">
        <v>200</v>
      </c>
      <c r="P212" s="368" t="s">
        <v>340</v>
      </c>
      <c r="Q212" s="255">
        <f t="shared" si="13"/>
        <v>12462</v>
      </c>
      <c r="R212" s="369" t="s">
        <v>29</v>
      </c>
      <c r="S212" s="370"/>
      <c r="T212" s="261"/>
      <c r="U212" s="255"/>
      <c r="V212" s="1"/>
      <c r="W212" s="255">
        <f t="shared" si="14"/>
        <v>608706</v>
      </c>
      <c r="X212" s="367"/>
      <c r="Y212" s="370"/>
      <c r="Z212" s="261"/>
      <c r="AA212" s="255"/>
      <c r="AB212" s="1"/>
      <c r="AC212" s="255">
        <f t="shared" si="15"/>
        <v>750</v>
      </c>
      <c r="AD212" s="254"/>
    </row>
    <row r="213" spans="1:30" ht="18" customHeight="1">
      <c r="A213" s="252" t="s">
        <v>341</v>
      </c>
      <c r="B213" s="254">
        <v>113071702</v>
      </c>
      <c r="C213" s="253" t="s">
        <v>12</v>
      </c>
      <c r="D213" s="254" t="s">
        <v>43</v>
      </c>
      <c r="E213" s="254" t="s">
        <v>51</v>
      </c>
      <c r="F213" s="254"/>
      <c r="G213" s="367"/>
      <c r="H213" s="260">
        <v>20000</v>
      </c>
      <c r="I213" s="255"/>
      <c r="J213" s="368" t="s">
        <v>342</v>
      </c>
      <c r="K213" s="375">
        <f t="shared" si="12"/>
        <v>2796185</v>
      </c>
      <c r="L213" s="369" t="s">
        <v>29</v>
      </c>
      <c r="M213" s="370"/>
      <c r="N213" s="261"/>
      <c r="O213" s="255"/>
      <c r="P213" s="368"/>
      <c r="Q213" s="375">
        <f t="shared" si="13"/>
        <v>12462</v>
      </c>
      <c r="R213" s="369"/>
      <c r="S213" s="376"/>
      <c r="T213" s="261"/>
      <c r="U213" s="255"/>
      <c r="V213" s="1"/>
      <c r="W213" s="255">
        <f t="shared" si="14"/>
        <v>608706</v>
      </c>
      <c r="X213" s="367"/>
      <c r="Y213" s="370"/>
      <c r="Z213" s="261"/>
      <c r="AA213" s="255"/>
      <c r="AB213" s="1"/>
      <c r="AC213" s="255">
        <f t="shared" si="15"/>
        <v>750</v>
      </c>
      <c r="AD213" s="254"/>
    </row>
    <row r="214" spans="1:30" ht="18" customHeight="1">
      <c r="A214" s="377" t="s">
        <v>343</v>
      </c>
      <c r="B214" s="405">
        <v>113071701</v>
      </c>
      <c r="C214" s="253" t="s">
        <v>12</v>
      </c>
      <c r="D214" s="378" t="s">
        <v>43</v>
      </c>
      <c r="E214" s="378" t="s">
        <v>44</v>
      </c>
      <c r="F214" s="254"/>
      <c r="G214" s="367"/>
      <c r="H214" s="260">
        <v>6000</v>
      </c>
      <c r="I214" s="255"/>
      <c r="J214" s="368" t="s">
        <v>344</v>
      </c>
      <c r="K214" s="255">
        <f t="shared" si="12"/>
        <v>2802185</v>
      </c>
      <c r="L214" s="369" t="s">
        <v>29</v>
      </c>
      <c r="M214" s="370"/>
      <c r="N214" s="261"/>
      <c r="O214" s="255"/>
      <c r="P214" s="368"/>
      <c r="Q214" s="255">
        <f t="shared" si="13"/>
        <v>12462</v>
      </c>
      <c r="R214" s="369"/>
      <c r="S214" s="370"/>
      <c r="T214" s="261"/>
      <c r="U214" s="255"/>
      <c r="V214" s="1"/>
      <c r="W214" s="255">
        <f t="shared" si="14"/>
        <v>608706</v>
      </c>
      <c r="X214" s="367"/>
      <c r="Y214" s="370"/>
      <c r="Z214" s="261"/>
      <c r="AA214" s="255"/>
      <c r="AB214" s="1"/>
      <c r="AC214" s="255">
        <f t="shared" si="15"/>
        <v>750</v>
      </c>
      <c r="AD214" s="254"/>
    </row>
    <row r="215" spans="1:30" ht="18" customHeight="1">
      <c r="A215" s="377" t="s">
        <v>345</v>
      </c>
      <c r="B215" s="405">
        <v>113071801</v>
      </c>
      <c r="C215" s="253" t="s">
        <v>12</v>
      </c>
      <c r="D215" s="378" t="s">
        <v>43</v>
      </c>
      <c r="E215" s="378" t="s">
        <v>44</v>
      </c>
      <c r="F215" s="254"/>
      <c r="G215" s="367"/>
      <c r="H215" s="260">
        <v>6000</v>
      </c>
      <c r="I215" s="255"/>
      <c r="J215" s="368" t="s">
        <v>346</v>
      </c>
      <c r="K215" s="255">
        <f t="shared" si="12"/>
        <v>2808185</v>
      </c>
      <c r="L215" s="369" t="s">
        <v>29</v>
      </c>
      <c r="M215" s="370"/>
      <c r="N215" s="261"/>
      <c r="O215" s="255"/>
      <c r="P215" s="368"/>
      <c r="Q215" s="255">
        <f t="shared" si="13"/>
        <v>12462</v>
      </c>
      <c r="R215" s="369"/>
      <c r="S215" s="370"/>
      <c r="T215" s="261"/>
      <c r="U215" s="255"/>
      <c r="V215" s="1"/>
      <c r="W215" s="255">
        <f t="shared" si="14"/>
        <v>608706</v>
      </c>
      <c r="X215" s="367"/>
      <c r="Y215" s="370"/>
      <c r="Z215" s="261"/>
      <c r="AA215" s="255"/>
      <c r="AB215" s="1"/>
      <c r="AC215" s="255">
        <f t="shared" si="15"/>
        <v>750</v>
      </c>
      <c r="AD215" s="254"/>
    </row>
    <row r="216" spans="1:30" ht="18" customHeight="1">
      <c r="A216" s="377" t="s">
        <v>347</v>
      </c>
      <c r="B216" s="405">
        <v>113072301</v>
      </c>
      <c r="C216" s="253" t="s">
        <v>12</v>
      </c>
      <c r="D216" s="378" t="s">
        <v>193</v>
      </c>
      <c r="E216" s="378"/>
      <c r="F216" s="254"/>
      <c r="G216" s="367"/>
      <c r="H216" s="260">
        <v>1000</v>
      </c>
      <c r="I216" s="255"/>
      <c r="J216" s="368" t="s">
        <v>348</v>
      </c>
      <c r="K216" s="255">
        <f t="shared" si="12"/>
        <v>2809185</v>
      </c>
      <c r="L216" s="369" t="s">
        <v>29</v>
      </c>
      <c r="M216" s="370"/>
      <c r="N216" s="261"/>
      <c r="O216" s="255"/>
      <c r="P216" s="368"/>
      <c r="Q216" s="255">
        <f>Q217+N216-O216</f>
        <v>12462</v>
      </c>
      <c r="R216" s="369"/>
      <c r="S216" s="370"/>
      <c r="T216" s="261"/>
      <c r="U216" s="255"/>
      <c r="V216" s="1"/>
      <c r="W216" s="255">
        <f>W217+T216-U216</f>
        <v>608706</v>
      </c>
      <c r="X216" s="367"/>
      <c r="Y216" s="370"/>
      <c r="Z216" s="261"/>
      <c r="AA216" s="255"/>
      <c r="AB216" s="1"/>
      <c r="AC216" s="255">
        <f>AC217+Z216-AA216</f>
        <v>-26250</v>
      </c>
      <c r="AD216" s="254"/>
    </row>
    <row r="217" spans="1:30" ht="18" customHeight="1">
      <c r="A217" s="377" t="s">
        <v>349</v>
      </c>
      <c r="B217" s="405"/>
      <c r="C217" s="253" t="s">
        <v>115</v>
      </c>
      <c r="D217" s="378"/>
      <c r="E217" s="378"/>
      <c r="F217" s="254"/>
      <c r="G217" s="367"/>
      <c r="H217" s="260"/>
      <c r="I217" s="255"/>
      <c r="J217" s="368"/>
      <c r="K217" s="255">
        <f t="shared" si="12"/>
        <v>2809185</v>
      </c>
      <c r="L217" s="369"/>
      <c r="M217" s="370"/>
      <c r="N217" s="261"/>
      <c r="O217" s="255"/>
      <c r="P217" s="368"/>
      <c r="Q217" s="255">
        <f>Q215+N217-O217</f>
        <v>12462</v>
      </c>
      <c r="R217" s="369"/>
      <c r="S217" s="370"/>
      <c r="T217" s="261"/>
      <c r="U217" s="255"/>
      <c r="V217" s="1"/>
      <c r="W217" s="255">
        <f>W213+T217-U217</f>
        <v>608706</v>
      </c>
      <c r="X217" s="367"/>
      <c r="Y217" s="370"/>
      <c r="Z217" s="261"/>
      <c r="AA217" s="255">
        <v>27000</v>
      </c>
      <c r="AB217" s="379" t="s">
        <v>350</v>
      </c>
      <c r="AC217" s="255">
        <f>AC213+Z217-AA217</f>
        <v>-26250</v>
      </c>
      <c r="AD217" s="372" t="s">
        <v>29</v>
      </c>
    </row>
    <row r="218" spans="1:30" ht="18" customHeight="1">
      <c r="A218" s="252" t="s">
        <v>351</v>
      </c>
      <c r="B218" s="405" t="s">
        <v>352</v>
      </c>
      <c r="C218" s="253" t="s">
        <v>34</v>
      </c>
      <c r="D218" s="254" t="s">
        <v>35</v>
      </c>
      <c r="E218" s="254" t="s">
        <v>39</v>
      </c>
      <c r="F218" s="254" t="s">
        <v>353</v>
      </c>
      <c r="G218" s="367"/>
      <c r="H218" s="260"/>
      <c r="I218" s="255"/>
      <c r="J218" s="368"/>
      <c r="K218" s="255">
        <f t="shared" si="12"/>
        <v>2809185</v>
      </c>
      <c r="L218" s="369"/>
      <c r="M218" s="370"/>
      <c r="N218" s="261"/>
      <c r="O218" s="255">
        <v>100</v>
      </c>
      <c r="P218" s="368" t="s">
        <v>354</v>
      </c>
      <c r="Q218" s="255">
        <f>Q216+N218-O218</f>
        <v>12362</v>
      </c>
      <c r="R218" s="369"/>
      <c r="S218" s="370"/>
      <c r="T218" s="261"/>
      <c r="U218" s="255"/>
      <c r="V218" s="1"/>
      <c r="W218" s="255">
        <f>W217+T218-U218</f>
        <v>608706</v>
      </c>
      <c r="X218" s="367"/>
      <c r="Y218" s="380"/>
      <c r="Z218" s="261"/>
      <c r="AA218" s="255"/>
      <c r="AB218" s="1"/>
      <c r="AC218" s="255">
        <f>AC217+Z218-AA218</f>
        <v>-26250</v>
      </c>
      <c r="AD218" s="254"/>
    </row>
    <row r="219" spans="1:30" ht="18" customHeight="1">
      <c r="A219" s="252" t="s">
        <v>355</v>
      </c>
      <c r="B219" s="405" t="s">
        <v>356</v>
      </c>
      <c r="C219" s="253" t="s">
        <v>34</v>
      </c>
      <c r="D219" s="254" t="s">
        <v>35</v>
      </c>
      <c r="E219" s="254" t="s">
        <v>39</v>
      </c>
      <c r="F219" s="254"/>
      <c r="G219" s="367"/>
      <c r="H219" s="260"/>
      <c r="I219" s="255"/>
      <c r="J219" s="368"/>
      <c r="K219" s="371">
        <f t="shared" si="12"/>
        <v>2809185</v>
      </c>
      <c r="L219" s="369"/>
      <c r="M219" s="380"/>
      <c r="N219" s="261"/>
      <c r="O219" s="255">
        <v>36</v>
      </c>
      <c r="P219" s="368" t="s">
        <v>357</v>
      </c>
      <c r="Q219" s="255">
        <f t="shared" si="13"/>
        <v>12326</v>
      </c>
      <c r="R219" s="369"/>
      <c r="S219" s="370"/>
      <c r="T219" s="261"/>
      <c r="U219" s="255"/>
      <c r="V219" s="1"/>
      <c r="W219" s="255">
        <f t="shared" si="14"/>
        <v>608706</v>
      </c>
      <c r="X219" s="367"/>
      <c r="Y219" s="370"/>
      <c r="Z219" s="261"/>
      <c r="AA219" s="255"/>
      <c r="AB219" s="1"/>
      <c r="AC219" s="255">
        <f t="shared" si="15"/>
        <v>-26250</v>
      </c>
      <c r="AD219" s="254"/>
    </row>
    <row r="220" spans="1:30" ht="18" customHeight="1">
      <c r="A220" s="252" t="s">
        <v>358</v>
      </c>
      <c r="B220" s="405">
        <v>113080201</v>
      </c>
      <c r="C220" s="253" t="s">
        <v>34</v>
      </c>
      <c r="D220" s="254" t="s">
        <v>35</v>
      </c>
      <c r="E220" s="254" t="s">
        <v>101</v>
      </c>
      <c r="F220" s="254"/>
      <c r="G220" s="367"/>
      <c r="H220" s="260"/>
      <c r="I220" s="255"/>
      <c r="J220" s="368"/>
      <c r="K220" s="255">
        <f t="shared" si="12"/>
        <v>2809185</v>
      </c>
      <c r="L220" s="369"/>
      <c r="M220" s="370"/>
      <c r="N220" s="261"/>
      <c r="O220" s="255">
        <v>1225</v>
      </c>
      <c r="P220" s="381" t="s">
        <v>359</v>
      </c>
      <c r="Q220" s="255">
        <f t="shared" si="13"/>
        <v>11101</v>
      </c>
      <c r="R220" s="369"/>
      <c r="S220" s="370"/>
      <c r="T220" s="261"/>
      <c r="U220" s="255"/>
      <c r="V220" s="1"/>
      <c r="W220" s="255">
        <f t="shared" si="14"/>
        <v>608706</v>
      </c>
      <c r="X220" s="367"/>
      <c r="Y220" s="370"/>
      <c r="Z220" s="261"/>
      <c r="AA220" s="255"/>
      <c r="AB220" s="1"/>
      <c r="AC220" s="255">
        <f t="shared" si="15"/>
        <v>-26250</v>
      </c>
      <c r="AD220" s="254"/>
    </row>
    <row r="221" spans="1:30" ht="18" customHeight="1">
      <c r="A221" s="382" t="s">
        <v>360</v>
      </c>
      <c r="B221" s="406" t="s">
        <v>361</v>
      </c>
      <c r="C221" s="253" t="s">
        <v>34</v>
      </c>
      <c r="D221" s="383" t="s">
        <v>362</v>
      </c>
      <c r="E221" s="254" t="s">
        <v>88</v>
      </c>
      <c r="F221" s="254"/>
      <c r="G221" s="254"/>
      <c r="H221" s="260"/>
      <c r="I221" s="255"/>
      <c r="J221" s="368"/>
      <c r="K221" s="255">
        <f t="shared" si="12"/>
        <v>2809185</v>
      </c>
      <c r="L221" s="384"/>
      <c r="M221" s="376"/>
      <c r="N221" s="385"/>
      <c r="O221" s="257">
        <v>595</v>
      </c>
      <c r="P221" s="374" t="s">
        <v>363</v>
      </c>
      <c r="Q221" s="255">
        <f t="shared" si="13"/>
        <v>10506</v>
      </c>
      <c r="R221" s="386"/>
      <c r="S221" s="370"/>
      <c r="T221" s="385"/>
      <c r="U221" s="257"/>
      <c r="V221" s="5"/>
      <c r="W221" s="255">
        <f t="shared" si="14"/>
        <v>608706</v>
      </c>
      <c r="X221" s="384"/>
      <c r="Y221" s="387"/>
      <c r="Z221" s="385"/>
      <c r="AA221" s="257"/>
      <c r="AB221" s="5"/>
      <c r="AC221" s="255">
        <f t="shared" si="15"/>
        <v>-26250</v>
      </c>
      <c r="AD221" s="388"/>
    </row>
    <row r="222" spans="1:30" ht="18" customHeight="1">
      <c r="A222" s="377" t="s">
        <v>358</v>
      </c>
      <c r="B222" s="407" t="s">
        <v>364</v>
      </c>
      <c r="C222" s="253" t="s">
        <v>12</v>
      </c>
      <c r="D222" s="389" t="s">
        <v>26</v>
      </c>
      <c r="E222" s="389" t="s">
        <v>27</v>
      </c>
      <c r="F222" s="254"/>
      <c r="G222" s="334"/>
      <c r="H222" s="390">
        <v>20000</v>
      </c>
      <c r="I222" s="257"/>
      <c r="J222" s="391" t="s">
        <v>365</v>
      </c>
      <c r="K222" s="255">
        <f t="shared" si="12"/>
        <v>2829185</v>
      </c>
      <c r="L222" s="369" t="s">
        <v>29</v>
      </c>
      <c r="M222" s="370"/>
      <c r="N222" s="261"/>
      <c r="O222" s="255"/>
      <c r="P222" s="368"/>
      <c r="Q222" s="255">
        <f t="shared" si="13"/>
        <v>10506</v>
      </c>
      <c r="R222" s="369"/>
      <c r="S222" s="380"/>
      <c r="T222" s="261"/>
      <c r="U222" s="255"/>
      <c r="V222" s="1"/>
      <c r="W222" s="255">
        <f t="shared" si="14"/>
        <v>608706</v>
      </c>
      <c r="X222" s="367"/>
      <c r="Y222" s="370"/>
      <c r="Z222" s="261"/>
      <c r="AA222" s="255"/>
      <c r="AB222" s="1"/>
      <c r="AC222" s="255">
        <f t="shared" si="15"/>
        <v>-26250</v>
      </c>
      <c r="AD222" s="254"/>
    </row>
    <row r="223" spans="1:30" ht="18" customHeight="1">
      <c r="A223" s="377" t="s">
        <v>366</v>
      </c>
      <c r="B223" s="407" t="s">
        <v>367</v>
      </c>
      <c r="C223" s="253" t="s">
        <v>12</v>
      </c>
      <c r="D223" s="378" t="s">
        <v>26</v>
      </c>
      <c r="E223" s="378" t="s">
        <v>27</v>
      </c>
      <c r="F223" s="254"/>
      <c r="G223" s="254"/>
      <c r="H223" s="260">
        <v>100000</v>
      </c>
      <c r="I223" s="255"/>
      <c r="J223" s="368" t="s">
        <v>368</v>
      </c>
      <c r="K223" s="255">
        <f t="shared" si="12"/>
        <v>2929185</v>
      </c>
      <c r="L223" s="369" t="s">
        <v>29</v>
      </c>
      <c r="M223" s="370"/>
      <c r="N223" s="261"/>
      <c r="O223" s="255"/>
      <c r="P223" s="368"/>
      <c r="Q223" s="255">
        <f t="shared" si="13"/>
        <v>10506</v>
      </c>
      <c r="R223" s="369"/>
      <c r="S223" s="370"/>
      <c r="T223" s="261"/>
      <c r="U223" s="255"/>
      <c r="V223" s="1"/>
      <c r="W223" s="255">
        <f t="shared" si="14"/>
        <v>608706</v>
      </c>
      <c r="X223" s="367"/>
      <c r="Y223" s="370"/>
      <c r="Z223" s="261"/>
      <c r="AA223" s="255"/>
      <c r="AB223" s="1"/>
      <c r="AC223" s="255">
        <f t="shared" si="15"/>
        <v>-26250</v>
      </c>
      <c r="AD223" s="372" t="s">
        <v>29</v>
      </c>
    </row>
    <row r="224" spans="1:30" ht="18" customHeight="1">
      <c r="A224" s="392" t="s">
        <v>369</v>
      </c>
      <c r="B224" s="408" t="s">
        <v>370</v>
      </c>
      <c r="C224" s="254" t="s">
        <v>12</v>
      </c>
      <c r="D224" s="254" t="s">
        <v>43</v>
      </c>
      <c r="E224" s="254" t="s">
        <v>51</v>
      </c>
      <c r="F224" s="254"/>
      <c r="G224" s="254"/>
      <c r="H224" s="260">
        <v>20000</v>
      </c>
      <c r="I224" s="255"/>
      <c r="J224" s="368" t="s">
        <v>371</v>
      </c>
      <c r="K224" s="255">
        <f t="shared" si="12"/>
        <v>2949185</v>
      </c>
      <c r="L224" s="369" t="s">
        <v>29</v>
      </c>
      <c r="M224" s="370"/>
      <c r="N224" s="261"/>
      <c r="O224" s="255"/>
      <c r="P224" s="368"/>
      <c r="Q224" s="255">
        <f t="shared" si="13"/>
        <v>10506</v>
      </c>
      <c r="R224" s="369"/>
      <c r="S224" s="370"/>
      <c r="T224" s="261"/>
      <c r="U224" s="255"/>
      <c r="V224" s="1"/>
      <c r="W224" s="255">
        <f t="shared" si="14"/>
        <v>608706</v>
      </c>
      <c r="X224" s="367"/>
      <c r="Y224" s="370"/>
      <c r="Z224" s="261"/>
      <c r="AA224" s="255"/>
      <c r="AB224" s="1"/>
      <c r="AC224" s="255">
        <f t="shared" si="15"/>
        <v>-26250</v>
      </c>
      <c r="AD224" s="254"/>
    </row>
    <row r="225" spans="1:30" ht="18" customHeight="1">
      <c r="A225" s="393" t="s">
        <v>372</v>
      </c>
      <c r="B225" s="409" t="s">
        <v>373</v>
      </c>
      <c r="C225" s="253" t="s">
        <v>34</v>
      </c>
      <c r="D225" s="378" t="s">
        <v>35</v>
      </c>
      <c r="E225" s="378" t="s">
        <v>39</v>
      </c>
      <c r="F225" s="254"/>
      <c r="G225" s="254"/>
      <c r="H225" s="260"/>
      <c r="I225" s="255"/>
      <c r="J225" s="368"/>
      <c r="K225" s="255">
        <f t="shared" si="12"/>
        <v>2949185</v>
      </c>
      <c r="L225" s="367"/>
      <c r="M225" s="380"/>
      <c r="N225" s="261"/>
      <c r="O225" s="255">
        <v>28</v>
      </c>
      <c r="P225" s="368" t="s">
        <v>374</v>
      </c>
      <c r="Q225" s="255">
        <f t="shared" si="13"/>
        <v>10478</v>
      </c>
      <c r="R225" s="369"/>
      <c r="S225" s="380"/>
      <c r="T225" s="261"/>
      <c r="U225" s="255"/>
      <c r="V225" s="1"/>
      <c r="W225" s="255">
        <f>W227+T225-U225</f>
        <v>608706</v>
      </c>
      <c r="X225" s="367"/>
      <c r="Y225" s="380"/>
      <c r="Z225" s="261"/>
      <c r="AA225" s="255"/>
      <c r="AB225" s="1"/>
      <c r="AC225" s="255">
        <f t="shared" si="15"/>
        <v>-26250</v>
      </c>
      <c r="AD225" s="254"/>
    </row>
    <row r="226" spans="1:30" ht="18" customHeight="1">
      <c r="A226" s="252" t="s">
        <v>375</v>
      </c>
      <c r="B226" s="410"/>
      <c r="C226" s="253" t="s">
        <v>12</v>
      </c>
      <c r="D226" s="254" t="s">
        <v>26</v>
      </c>
      <c r="E226" s="254" t="s">
        <v>27</v>
      </c>
      <c r="F226" s="254"/>
      <c r="G226" s="254"/>
      <c r="H226" s="260">
        <v>10000</v>
      </c>
      <c r="I226" s="255"/>
      <c r="J226" s="368" t="s">
        <v>376</v>
      </c>
      <c r="K226" s="255">
        <f t="shared" si="12"/>
        <v>2959185</v>
      </c>
      <c r="L226" s="369" t="s">
        <v>29</v>
      </c>
      <c r="M226" s="370"/>
      <c r="N226" s="261"/>
      <c r="O226" s="255"/>
      <c r="P226" s="368"/>
      <c r="Q226" s="255">
        <f t="shared" si="13"/>
        <v>10478</v>
      </c>
      <c r="R226" s="369"/>
      <c r="S226" s="370"/>
      <c r="T226" s="261"/>
      <c r="U226" s="255"/>
      <c r="V226" s="1"/>
      <c r="W226" s="255">
        <f>W228+T226-U226</f>
        <v>608706</v>
      </c>
      <c r="X226" s="367"/>
      <c r="Y226" s="370"/>
      <c r="Z226" s="261"/>
      <c r="AA226" s="255"/>
      <c r="AB226" s="1"/>
      <c r="AC226" s="255">
        <f t="shared" si="15"/>
        <v>-26250</v>
      </c>
      <c r="AD226" s="254"/>
    </row>
    <row r="227" spans="1:30" ht="18" customHeight="1">
      <c r="A227" s="252" t="s">
        <v>375</v>
      </c>
      <c r="B227" s="410"/>
      <c r="C227" s="253" t="s">
        <v>12</v>
      </c>
      <c r="D227" s="254" t="s">
        <v>26</v>
      </c>
      <c r="E227" s="254" t="s">
        <v>27</v>
      </c>
      <c r="F227" s="254"/>
      <c r="G227" s="254"/>
      <c r="H227" s="260">
        <v>20000</v>
      </c>
      <c r="I227" s="255"/>
      <c r="J227" s="368" t="s">
        <v>377</v>
      </c>
      <c r="K227" s="255">
        <f t="shared" si="12"/>
        <v>2979185</v>
      </c>
      <c r="L227" s="369" t="s">
        <v>29</v>
      </c>
      <c r="M227" s="370"/>
      <c r="N227" s="261"/>
      <c r="O227" s="255"/>
      <c r="P227" s="368"/>
      <c r="Q227" s="255">
        <f t="shared" si="13"/>
        <v>10478</v>
      </c>
      <c r="R227" s="369"/>
      <c r="S227" s="380"/>
      <c r="T227" s="261"/>
      <c r="U227" s="255"/>
      <c r="V227" s="1"/>
      <c r="W227" s="255">
        <f>W226+T227-U227</f>
        <v>608706</v>
      </c>
      <c r="X227" s="367"/>
      <c r="Y227" s="370"/>
      <c r="Z227" s="261"/>
      <c r="AA227" s="255"/>
      <c r="AB227" s="1"/>
      <c r="AC227" s="255">
        <f t="shared" si="15"/>
        <v>-26250</v>
      </c>
      <c r="AD227" s="254"/>
    </row>
    <row r="228" spans="1:30" ht="18" customHeight="1">
      <c r="A228" s="377" t="s">
        <v>378</v>
      </c>
      <c r="B228" s="378">
        <v>113080701</v>
      </c>
      <c r="C228" s="253" t="s">
        <v>34</v>
      </c>
      <c r="D228" s="378" t="s">
        <v>35</v>
      </c>
      <c r="E228" s="378" t="s">
        <v>36</v>
      </c>
      <c r="F228" s="254"/>
      <c r="G228" s="367"/>
      <c r="H228" s="260"/>
      <c r="I228" s="255"/>
      <c r="J228" s="368"/>
      <c r="K228" s="255">
        <f t="shared" si="12"/>
        <v>2979185</v>
      </c>
      <c r="L228" s="369"/>
      <c r="M228" s="370"/>
      <c r="N228" s="261"/>
      <c r="O228" s="255">
        <v>336</v>
      </c>
      <c r="P228" s="368" t="s">
        <v>379</v>
      </c>
      <c r="Q228" s="255">
        <f t="shared" si="13"/>
        <v>10142</v>
      </c>
      <c r="R228" s="369" t="s">
        <v>29</v>
      </c>
      <c r="S228" s="370"/>
      <c r="T228" s="261"/>
      <c r="U228" s="255"/>
      <c r="V228" s="1"/>
      <c r="W228" s="255">
        <f>W224+T228-U228</f>
        <v>608706</v>
      </c>
      <c r="X228" s="367"/>
      <c r="Y228" s="370"/>
      <c r="Z228" s="261"/>
      <c r="AA228" s="255"/>
      <c r="AB228" s="1"/>
      <c r="AC228" s="255">
        <f t="shared" si="15"/>
        <v>-26250</v>
      </c>
      <c r="AD228" s="254"/>
    </row>
    <row r="229" spans="1:30" ht="18" customHeight="1">
      <c r="A229" s="393" t="s">
        <v>380</v>
      </c>
      <c r="B229" s="409" t="s">
        <v>381</v>
      </c>
      <c r="C229" s="253" t="s">
        <v>34</v>
      </c>
      <c r="D229" s="378" t="s">
        <v>35</v>
      </c>
      <c r="E229" s="378" t="s">
        <v>39</v>
      </c>
      <c r="F229" s="254"/>
      <c r="G229" s="254"/>
      <c r="H229" s="260"/>
      <c r="I229" s="255"/>
      <c r="J229" s="368"/>
      <c r="K229" s="255">
        <f t="shared" si="12"/>
        <v>2979185</v>
      </c>
      <c r="L229" s="367"/>
      <c r="M229" s="380"/>
      <c r="N229" s="261"/>
      <c r="O229" s="255">
        <v>36</v>
      </c>
      <c r="P229" s="368" t="s">
        <v>382</v>
      </c>
      <c r="Q229" s="255">
        <f t="shared" si="13"/>
        <v>10106</v>
      </c>
      <c r="R229" s="369"/>
      <c r="S229" s="380"/>
      <c r="T229" s="261"/>
      <c r="U229" s="255"/>
      <c r="V229" s="1"/>
      <c r="W229" s="255">
        <f>W231+T229-U229</f>
        <v>608706</v>
      </c>
      <c r="X229" s="367"/>
      <c r="Y229" s="380"/>
      <c r="Z229" s="261"/>
      <c r="AA229" s="255"/>
      <c r="AB229" s="1"/>
      <c r="AC229" s="255">
        <f t="shared" si="15"/>
        <v>-26250</v>
      </c>
      <c r="AD229" s="254"/>
    </row>
    <row r="230" spans="1:30" ht="18" customHeight="1">
      <c r="A230" s="394" t="s">
        <v>383</v>
      </c>
      <c r="B230" s="408" t="s">
        <v>384</v>
      </c>
      <c r="C230" s="253" t="s">
        <v>34</v>
      </c>
      <c r="D230" s="254" t="s">
        <v>87</v>
      </c>
      <c r="E230" s="254" t="s">
        <v>88</v>
      </c>
      <c r="F230" s="254"/>
      <c r="G230" s="254"/>
      <c r="H230" s="260"/>
      <c r="I230" s="255"/>
      <c r="J230" s="368"/>
      <c r="K230" s="255">
        <f t="shared" si="12"/>
        <v>2979185</v>
      </c>
      <c r="L230" s="367"/>
      <c r="M230" s="370"/>
      <c r="N230" s="261"/>
      <c r="O230" s="255">
        <v>3000</v>
      </c>
      <c r="P230" s="368" t="s">
        <v>385</v>
      </c>
      <c r="Q230" s="255">
        <f t="shared" si="13"/>
        <v>7106</v>
      </c>
      <c r="R230" s="369"/>
      <c r="S230" s="370"/>
      <c r="T230" s="261"/>
      <c r="U230" s="255"/>
      <c r="V230" s="1"/>
      <c r="W230" s="255">
        <f>W225+T230-U230</f>
        <v>608706</v>
      </c>
      <c r="X230" s="367"/>
      <c r="Y230" s="370"/>
      <c r="Z230" s="261"/>
      <c r="AA230" s="255"/>
      <c r="AB230" s="1"/>
      <c r="AC230" s="255">
        <f t="shared" si="15"/>
        <v>-26250</v>
      </c>
      <c r="AD230" s="254"/>
    </row>
    <row r="231" spans="1:30" ht="18" customHeight="1">
      <c r="A231" s="395" t="s">
        <v>386</v>
      </c>
      <c r="B231" s="411" t="s">
        <v>387</v>
      </c>
      <c r="C231" s="253" t="s">
        <v>246</v>
      </c>
      <c r="D231" s="254"/>
      <c r="E231" s="254"/>
      <c r="F231" s="254"/>
      <c r="G231" s="260"/>
      <c r="H231" s="260"/>
      <c r="I231" s="255">
        <v>6045</v>
      </c>
      <c r="J231" s="368" t="s">
        <v>388</v>
      </c>
      <c r="K231" s="255">
        <f t="shared" si="12"/>
        <v>2973140</v>
      </c>
      <c r="L231" s="367"/>
      <c r="M231" s="370"/>
      <c r="N231" s="261"/>
      <c r="O231" s="255"/>
      <c r="P231" s="368"/>
      <c r="Q231" s="255">
        <f t="shared" si="13"/>
        <v>7106</v>
      </c>
      <c r="R231" s="369"/>
      <c r="S231" s="370"/>
      <c r="T231" s="261"/>
      <c r="U231" s="255"/>
      <c r="V231" s="1"/>
      <c r="W231" s="255">
        <f t="shared" ref="W231:W239" si="16">W226+T231-U231</f>
        <v>608706</v>
      </c>
      <c r="X231" s="367"/>
      <c r="Y231" s="370"/>
      <c r="Z231" s="261">
        <v>27000</v>
      </c>
      <c r="AA231" s="255"/>
      <c r="AB231" s="1" t="s">
        <v>389</v>
      </c>
      <c r="AC231" s="255">
        <f t="shared" si="15"/>
        <v>750</v>
      </c>
      <c r="AD231" s="372" t="s">
        <v>29</v>
      </c>
    </row>
    <row r="232" spans="1:30" ht="18" customHeight="1">
      <c r="A232" s="252" t="s">
        <v>390</v>
      </c>
      <c r="B232" s="410"/>
      <c r="C232" s="253" t="s">
        <v>12</v>
      </c>
      <c r="D232" s="254" t="s">
        <v>26</v>
      </c>
      <c r="E232" s="254" t="s">
        <v>27</v>
      </c>
      <c r="F232" s="254"/>
      <c r="G232" s="254"/>
      <c r="H232" s="260">
        <v>20000</v>
      </c>
      <c r="I232" s="255"/>
      <c r="J232" s="368" t="s">
        <v>391</v>
      </c>
      <c r="K232" s="255">
        <f t="shared" si="12"/>
        <v>2993140</v>
      </c>
      <c r="L232" s="369" t="s">
        <v>29</v>
      </c>
      <c r="M232" s="370"/>
      <c r="N232" s="261"/>
      <c r="O232" s="255"/>
      <c r="P232" s="368"/>
      <c r="Q232" s="255">
        <f t="shared" si="13"/>
        <v>7106</v>
      </c>
      <c r="R232" s="369"/>
      <c r="S232" s="370"/>
      <c r="T232" s="261"/>
      <c r="U232" s="255"/>
      <c r="V232" s="1"/>
      <c r="W232" s="255">
        <f t="shared" si="16"/>
        <v>608706</v>
      </c>
      <c r="X232" s="367"/>
      <c r="Y232" s="370"/>
      <c r="Z232" s="261"/>
      <c r="AA232" s="255"/>
      <c r="AB232" s="1"/>
      <c r="AC232" s="255">
        <f t="shared" si="15"/>
        <v>750</v>
      </c>
      <c r="AD232" s="254"/>
    </row>
    <row r="233" spans="1:30" ht="18" customHeight="1">
      <c r="A233" s="252" t="s">
        <v>392</v>
      </c>
      <c r="B233" s="410"/>
      <c r="C233" s="253" t="s">
        <v>12</v>
      </c>
      <c r="D233" s="254" t="s">
        <v>26</v>
      </c>
      <c r="E233" s="254" t="s">
        <v>27</v>
      </c>
      <c r="F233" s="254"/>
      <c r="G233" s="254"/>
      <c r="H233" s="260">
        <v>20000</v>
      </c>
      <c r="I233" s="255"/>
      <c r="J233" s="368" t="s">
        <v>393</v>
      </c>
      <c r="K233" s="255">
        <f t="shared" si="12"/>
        <v>3013140</v>
      </c>
      <c r="L233" s="369" t="s">
        <v>29</v>
      </c>
      <c r="M233" s="370"/>
      <c r="N233" s="261"/>
      <c r="O233" s="255"/>
      <c r="P233" s="368"/>
      <c r="Q233" s="255">
        <f t="shared" si="13"/>
        <v>7106</v>
      </c>
      <c r="R233" s="369"/>
      <c r="S233" s="370"/>
      <c r="T233" s="261"/>
      <c r="U233" s="255"/>
      <c r="V233" s="1"/>
      <c r="W233" s="255">
        <f t="shared" si="16"/>
        <v>608706</v>
      </c>
      <c r="X233" s="367"/>
      <c r="Y233" s="370"/>
      <c r="Z233" s="261"/>
      <c r="AA233" s="255"/>
      <c r="AB233" s="1"/>
      <c r="AC233" s="255">
        <f t="shared" si="15"/>
        <v>750</v>
      </c>
      <c r="AD233" s="254"/>
    </row>
    <row r="234" spans="1:30" ht="18" customHeight="1">
      <c r="A234" s="377" t="s">
        <v>394</v>
      </c>
      <c r="B234" s="378"/>
      <c r="C234" s="253" t="s">
        <v>115</v>
      </c>
      <c r="D234" s="378"/>
      <c r="E234" s="378"/>
      <c r="F234" s="254"/>
      <c r="G234" s="367"/>
      <c r="H234" s="260"/>
      <c r="I234" s="255"/>
      <c r="J234" s="368"/>
      <c r="K234" s="255">
        <f t="shared" si="12"/>
        <v>3013140</v>
      </c>
      <c r="L234" s="369"/>
      <c r="M234" s="370"/>
      <c r="N234" s="261"/>
      <c r="O234" s="255"/>
      <c r="P234" s="368"/>
      <c r="Q234" s="255">
        <f t="shared" si="13"/>
        <v>7106</v>
      </c>
      <c r="R234" s="369"/>
      <c r="S234" s="370"/>
      <c r="T234" s="261"/>
      <c r="U234" s="255"/>
      <c r="V234" s="1"/>
      <c r="W234" s="255">
        <f t="shared" si="16"/>
        <v>608706</v>
      </c>
      <c r="X234" s="367"/>
      <c r="Y234" s="370"/>
      <c r="Z234" s="261">
        <v>27000</v>
      </c>
      <c r="AA234" s="255"/>
      <c r="AB234" s="379" t="s">
        <v>395</v>
      </c>
      <c r="AC234" s="255">
        <f t="shared" si="15"/>
        <v>27750</v>
      </c>
      <c r="AD234" s="372" t="s">
        <v>29</v>
      </c>
    </row>
    <row r="235" spans="1:30" ht="18" customHeight="1">
      <c r="A235" s="377" t="s">
        <v>394</v>
      </c>
      <c r="B235" s="409" t="s">
        <v>387</v>
      </c>
      <c r="C235" s="253" t="s">
        <v>34</v>
      </c>
      <c r="D235" s="378" t="s">
        <v>87</v>
      </c>
      <c r="E235" s="378" t="s">
        <v>88</v>
      </c>
      <c r="F235" s="254"/>
      <c r="G235" s="254"/>
      <c r="H235" s="260"/>
      <c r="I235" s="255"/>
      <c r="J235" s="368"/>
      <c r="K235" s="255">
        <f t="shared" si="12"/>
        <v>3013140</v>
      </c>
      <c r="L235" s="367"/>
      <c r="M235" s="370"/>
      <c r="N235" s="261"/>
      <c r="O235" s="255"/>
      <c r="P235" s="368"/>
      <c r="Q235" s="255">
        <f t="shared" si="13"/>
        <v>7106</v>
      </c>
      <c r="R235" s="369"/>
      <c r="S235" s="370"/>
      <c r="T235" s="261"/>
      <c r="U235" s="255"/>
      <c r="V235" s="1"/>
      <c r="W235" s="255">
        <f t="shared" si="16"/>
        <v>608706</v>
      </c>
      <c r="X235" s="367"/>
      <c r="Y235" s="370"/>
      <c r="Z235" s="261"/>
      <c r="AA235" s="255">
        <v>27500</v>
      </c>
      <c r="AB235" s="1" t="s">
        <v>396</v>
      </c>
      <c r="AC235" s="255">
        <f t="shared" si="15"/>
        <v>250</v>
      </c>
      <c r="AD235" s="372" t="s">
        <v>29</v>
      </c>
    </row>
    <row r="236" spans="1:30" ht="18" customHeight="1">
      <c r="A236" s="377" t="s">
        <v>394</v>
      </c>
      <c r="B236" s="409" t="s">
        <v>397</v>
      </c>
      <c r="C236" s="253" t="s">
        <v>34</v>
      </c>
      <c r="D236" s="378" t="s">
        <v>35</v>
      </c>
      <c r="E236" s="378" t="s">
        <v>39</v>
      </c>
      <c r="F236" s="254"/>
      <c r="G236" s="254"/>
      <c r="H236" s="260"/>
      <c r="I236" s="255"/>
      <c r="J236" s="368"/>
      <c r="K236" s="255">
        <f t="shared" si="12"/>
        <v>3013140</v>
      </c>
      <c r="L236" s="367"/>
      <c r="M236" s="370"/>
      <c r="N236" s="261"/>
      <c r="O236" s="255"/>
      <c r="P236" s="368"/>
      <c r="Q236" s="255">
        <f t="shared" si="13"/>
        <v>7106</v>
      </c>
      <c r="R236" s="369"/>
      <c r="S236" s="370"/>
      <c r="T236" s="261"/>
      <c r="U236" s="255"/>
      <c r="V236" s="1"/>
      <c r="W236" s="255">
        <f t="shared" si="16"/>
        <v>608706</v>
      </c>
      <c r="X236" s="367"/>
      <c r="Y236" s="370"/>
      <c r="Z236" s="261"/>
      <c r="AA236" s="255">
        <v>220</v>
      </c>
      <c r="AB236" s="1" t="s">
        <v>398</v>
      </c>
      <c r="AC236" s="255">
        <f t="shared" si="15"/>
        <v>30</v>
      </c>
      <c r="AD236" s="372" t="s">
        <v>29</v>
      </c>
    </row>
    <row r="237" spans="1:30" ht="18" customHeight="1">
      <c r="A237" s="393" t="s">
        <v>399</v>
      </c>
      <c r="B237" s="409" t="s">
        <v>400</v>
      </c>
      <c r="C237" s="253" t="s">
        <v>34</v>
      </c>
      <c r="D237" s="378" t="s">
        <v>35</v>
      </c>
      <c r="E237" s="378" t="s">
        <v>39</v>
      </c>
      <c r="F237" s="254"/>
      <c r="G237" s="254"/>
      <c r="H237" s="260"/>
      <c r="I237" s="255"/>
      <c r="J237" s="368"/>
      <c r="K237" s="255">
        <f t="shared" si="12"/>
        <v>3013140</v>
      </c>
      <c r="L237" s="367"/>
      <c r="M237" s="380"/>
      <c r="N237" s="261"/>
      <c r="O237" s="255">
        <v>44</v>
      </c>
      <c r="P237" s="368" t="s">
        <v>401</v>
      </c>
      <c r="Q237" s="255">
        <f t="shared" si="13"/>
        <v>7062</v>
      </c>
      <c r="R237" s="369"/>
      <c r="S237" s="380"/>
      <c r="T237" s="261"/>
      <c r="U237" s="255"/>
      <c r="V237" s="1"/>
      <c r="W237" s="255">
        <f t="shared" si="16"/>
        <v>608706</v>
      </c>
      <c r="X237" s="367"/>
      <c r="Y237" s="380"/>
      <c r="Z237" s="261"/>
      <c r="AA237" s="255"/>
      <c r="AB237" s="1"/>
      <c r="AC237" s="255">
        <f t="shared" si="15"/>
        <v>30</v>
      </c>
      <c r="AD237" s="254"/>
    </row>
    <row r="238" spans="1:30" ht="18" customHeight="1">
      <c r="A238" s="377" t="s">
        <v>402</v>
      </c>
      <c r="B238" s="378">
        <v>113081201</v>
      </c>
      <c r="C238" s="253" t="s">
        <v>34</v>
      </c>
      <c r="D238" s="378" t="s">
        <v>35</v>
      </c>
      <c r="E238" s="378" t="s">
        <v>36</v>
      </c>
      <c r="F238" s="254"/>
      <c r="G238" s="367"/>
      <c r="H238" s="260"/>
      <c r="I238" s="255"/>
      <c r="J238" s="368"/>
      <c r="K238" s="255">
        <f t="shared" si="12"/>
        <v>3013140</v>
      </c>
      <c r="L238" s="369"/>
      <c r="M238" s="370"/>
      <c r="N238" s="261"/>
      <c r="O238" s="255">
        <v>336</v>
      </c>
      <c r="P238" s="368" t="s">
        <v>403</v>
      </c>
      <c r="Q238" s="255">
        <f t="shared" si="13"/>
        <v>6726</v>
      </c>
      <c r="R238" s="369" t="s">
        <v>29</v>
      </c>
      <c r="S238" s="370"/>
      <c r="T238" s="261"/>
      <c r="U238" s="255"/>
      <c r="V238" s="1"/>
      <c r="W238" s="255">
        <f t="shared" si="16"/>
        <v>608706</v>
      </c>
      <c r="X238" s="367"/>
      <c r="Y238" s="370"/>
      <c r="Z238" s="261"/>
      <c r="AA238" s="255"/>
      <c r="AB238" s="1"/>
      <c r="AC238" s="255">
        <f t="shared" si="15"/>
        <v>30</v>
      </c>
      <c r="AD238" s="254"/>
    </row>
    <row r="239" spans="1:30" ht="18" customHeight="1">
      <c r="A239" s="252" t="s">
        <v>404</v>
      </c>
      <c r="B239" s="410"/>
      <c r="C239" s="253" t="s">
        <v>12</v>
      </c>
      <c r="D239" s="254" t="s">
        <v>26</v>
      </c>
      <c r="E239" s="254" t="s">
        <v>27</v>
      </c>
      <c r="F239" s="254"/>
      <c r="G239" s="254"/>
      <c r="H239" s="260">
        <v>20000</v>
      </c>
      <c r="I239" s="255"/>
      <c r="J239" s="368" t="s">
        <v>405</v>
      </c>
      <c r="K239" s="255">
        <f t="shared" si="12"/>
        <v>3033140</v>
      </c>
      <c r="L239" s="369" t="s">
        <v>29</v>
      </c>
      <c r="M239" s="370"/>
      <c r="N239" s="261"/>
      <c r="O239" s="255"/>
      <c r="P239" s="368"/>
      <c r="Q239" s="255">
        <f t="shared" si="13"/>
        <v>6726</v>
      </c>
      <c r="R239" s="369"/>
      <c r="S239" s="370"/>
      <c r="T239" s="261"/>
      <c r="U239" s="255"/>
      <c r="V239" s="1"/>
      <c r="W239" s="255">
        <f t="shared" si="16"/>
        <v>608706</v>
      </c>
      <c r="X239" s="367"/>
      <c r="Y239" s="370"/>
      <c r="Z239" s="261"/>
      <c r="AA239" s="255"/>
      <c r="AB239" s="1"/>
      <c r="AC239" s="255">
        <f t="shared" si="15"/>
        <v>30</v>
      </c>
      <c r="AD239" s="254"/>
    </row>
    <row r="240" spans="1:30" ht="18" customHeight="1">
      <c r="A240" s="396" t="s">
        <v>406</v>
      </c>
      <c r="B240" s="412"/>
      <c r="C240" s="253" t="s">
        <v>12</v>
      </c>
      <c r="D240" s="254" t="s">
        <v>26</v>
      </c>
      <c r="E240" s="388" t="s">
        <v>27</v>
      </c>
      <c r="F240" s="388"/>
      <c r="G240" s="388"/>
      <c r="H240" s="390">
        <v>60000</v>
      </c>
      <c r="I240" s="257"/>
      <c r="J240" s="391" t="s">
        <v>30</v>
      </c>
      <c r="K240" s="255">
        <f t="shared" si="12"/>
        <v>3093140</v>
      </c>
      <c r="L240" s="369" t="s">
        <v>29</v>
      </c>
      <c r="M240" s="370"/>
      <c r="N240" s="261"/>
      <c r="O240" s="255"/>
      <c r="P240" s="368"/>
      <c r="Q240" s="255">
        <f t="shared" si="13"/>
        <v>6726</v>
      </c>
      <c r="R240" s="369"/>
      <c r="S240" s="370"/>
      <c r="T240" s="261"/>
      <c r="U240" s="255"/>
      <c r="V240" s="1"/>
      <c r="W240" s="255">
        <f>W237+T240-U240</f>
        <v>608706</v>
      </c>
      <c r="X240" s="367"/>
      <c r="Y240" s="370"/>
      <c r="Z240" s="261"/>
      <c r="AA240" s="255"/>
      <c r="AB240" s="1"/>
      <c r="AC240" s="255">
        <f t="shared" si="15"/>
        <v>30</v>
      </c>
      <c r="AD240" s="254"/>
    </row>
    <row r="241" spans="1:30" ht="18" customHeight="1">
      <c r="A241" s="397" t="s">
        <v>407</v>
      </c>
      <c r="B241" s="413">
        <v>113082101</v>
      </c>
      <c r="C241" s="253" t="s">
        <v>34</v>
      </c>
      <c r="D241" s="378" t="s">
        <v>35</v>
      </c>
      <c r="E241" s="378" t="s">
        <v>101</v>
      </c>
      <c r="F241" s="254" t="s">
        <v>353</v>
      </c>
      <c r="G241" s="367"/>
      <c r="H241" s="260"/>
      <c r="I241" s="255"/>
      <c r="J241" s="368"/>
      <c r="K241" s="255">
        <f t="shared" si="12"/>
        <v>3093140</v>
      </c>
      <c r="L241" s="369"/>
      <c r="M241" s="370"/>
      <c r="N241" s="261"/>
      <c r="O241" s="255">
        <v>250</v>
      </c>
      <c r="P241" s="368" t="s">
        <v>408</v>
      </c>
      <c r="Q241" s="255">
        <f t="shared" si="13"/>
        <v>6476</v>
      </c>
      <c r="R241" s="369" t="s">
        <v>29</v>
      </c>
      <c r="S241" s="370"/>
      <c r="T241" s="261"/>
      <c r="U241" s="255"/>
      <c r="V241" s="1"/>
      <c r="W241" s="255">
        <f>W235+T241-U241</f>
        <v>608706</v>
      </c>
      <c r="X241" s="367"/>
      <c r="Y241" s="370"/>
      <c r="Z241" s="261"/>
      <c r="AA241" s="255"/>
      <c r="AB241" s="1"/>
      <c r="AC241" s="255">
        <f t="shared" si="15"/>
        <v>30</v>
      </c>
      <c r="AD241" s="254"/>
    </row>
    <row r="242" spans="1:30" ht="18" customHeight="1">
      <c r="A242" s="252" t="s">
        <v>407</v>
      </c>
      <c r="B242" s="410"/>
      <c r="C242" s="253" t="s">
        <v>12</v>
      </c>
      <c r="D242" s="254" t="s">
        <v>26</v>
      </c>
      <c r="E242" s="254" t="s">
        <v>27</v>
      </c>
      <c r="F242" s="254"/>
      <c r="G242" s="254"/>
      <c r="H242" s="260">
        <v>60000</v>
      </c>
      <c r="I242" s="255"/>
      <c r="J242" s="368" t="s">
        <v>409</v>
      </c>
      <c r="K242" s="255">
        <f t="shared" si="12"/>
        <v>3153140</v>
      </c>
      <c r="L242" s="369" t="s">
        <v>29</v>
      </c>
      <c r="M242" s="380"/>
      <c r="N242" s="261"/>
      <c r="O242" s="255"/>
      <c r="P242" s="368"/>
      <c r="Q242" s="255">
        <f t="shared" si="13"/>
        <v>6476</v>
      </c>
      <c r="R242" s="369"/>
      <c r="S242" s="370"/>
      <c r="T242" s="261"/>
      <c r="U242" s="255"/>
      <c r="V242" s="1"/>
      <c r="W242" s="255">
        <f>W236+T242-U242</f>
        <v>608706</v>
      </c>
      <c r="X242" s="367"/>
      <c r="Y242" s="370"/>
      <c r="Z242" s="261"/>
      <c r="AA242" s="255"/>
      <c r="AB242" s="1"/>
      <c r="AC242" s="255">
        <f t="shared" si="15"/>
        <v>30</v>
      </c>
      <c r="AD242" s="254"/>
    </row>
    <row r="243" spans="1:30" ht="18" customHeight="1">
      <c r="A243" s="396" t="s">
        <v>410</v>
      </c>
      <c r="B243" s="410"/>
      <c r="C243" s="253" t="s">
        <v>12</v>
      </c>
      <c r="D243" s="254" t="s">
        <v>26</v>
      </c>
      <c r="E243" s="388" t="s">
        <v>27</v>
      </c>
      <c r="F243" s="388"/>
      <c r="G243" s="388"/>
      <c r="H243" s="390">
        <v>60000</v>
      </c>
      <c r="I243" s="257"/>
      <c r="J243" s="391" t="s">
        <v>411</v>
      </c>
      <c r="K243" s="255">
        <f t="shared" si="12"/>
        <v>3213140</v>
      </c>
      <c r="L243" s="369" t="s">
        <v>29</v>
      </c>
      <c r="M243" s="370"/>
      <c r="N243" s="261"/>
      <c r="O243" s="255"/>
      <c r="P243" s="368"/>
      <c r="Q243" s="255">
        <f t="shared" si="13"/>
        <v>6476</v>
      </c>
      <c r="R243" s="369"/>
      <c r="S243" s="370"/>
      <c r="T243" s="261"/>
      <c r="U243" s="255"/>
      <c r="V243" s="1"/>
      <c r="W243" s="255">
        <f>W238+T243-U243</f>
        <v>608706</v>
      </c>
      <c r="X243" s="367"/>
      <c r="Y243" s="370"/>
      <c r="Z243" s="261"/>
      <c r="AA243" s="255"/>
      <c r="AB243" s="1"/>
      <c r="AC243" s="255">
        <f t="shared" si="15"/>
        <v>30</v>
      </c>
      <c r="AD243" s="254"/>
    </row>
    <row r="244" spans="1:30" ht="18" customHeight="1">
      <c r="A244" s="396" t="s">
        <v>410</v>
      </c>
      <c r="B244" s="410"/>
      <c r="C244" s="253" t="s">
        <v>12</v>
      </c>
      <c r="D244" s="254" t="s">
        <v>26</v>
      </c>
      <c r="E244" s="388" t="s">
        <v>27</v>
      </c>
      <c r="F244" s="388"/>
      <c r="G244" s="388"/>
      <c r="H244" s="390">
        <v>20000</v>
      </c>
      <c r="I244" s="257"/>
      <c r="J244" s="391" t="s">
        <v>412</v>
      </c>
      <c r="K244" s="255">
        <f t="shared" si="12"/>
        <v>3233140</v>
      </c>
      <c r="L244" s="369" t="s">
        <v>29</v>
      </c>
      <c r="M244" s="370"/>
      <c r="N244" s="261"/>
      <c r="O244" s="255"/>
      <c r="P244" s="368"/>
      <c r="Q244" s="255">
        <f t="shared" si="13"/>
        <v>6476</v>
      </c>
      <c r="R244" s="369"/>
      <c r="S244" s="370"/>
      <c r="T244" s="261"/>
      <c r="U244" s="255"/>
      <c r="V244" s="1"/>
      <c r="W244" s="255">
        <f t="shared" si="14"/>
        <v>608706</v>
      </c>
      <c r="X244" s="367"/>
      <c r="Y244" s="370"/>
      <c r="Z244" s="261"/>
      <c r="AA244" s="255"/>
      <c r="AB244" s="1"/>
      <c r="AC244" s="255">
        <f t="shared" si="15"/>
        <v>30</v>
      </c>
      <c r="AD244" s="254"/>
    </row>
    <row r="245" spans="1:30" ht="18" customHeight="1">
      <c r="A245" s="396" t="s">
        <v>413</v>
      </c>
      <c r="B245" s="412"/>
      <c r="C245" s="253" t="s">
        <v>12</v>
      </c>
      <c r="D245" s="254" t="s">
        <v>26</v>
      </c>
      <c r="E245" s="388" t="s">
        <v>27</v>
      </c>
      <c r="F245" s="388"/>
      <c r="G245" s="388"/>
      <c r="H245" s="390">
        <v>20000</v>
      </c>
      <c r="I245" s="257"/>
      <c r="J245" s="391" t="s">
        <v>414</v>
      </c>
      <c r="K245" s="255">
        <f t="shared" si="12"/>
        <v>3253140</v>
      </c>
      <c r="L245" s="369" t="s">
        <v>29</v>
      </c>
      <c r="M245" s="370"/>
      <c r="N245" s="261"/>
      <c r="O245" s="255"/>
      <c r="P245" s="391"/>
      <c r="Q245" s="255">
        <f t="shared" si="13"/>
        <v>6476</v>
      </c>
      <c r="R245" s="386"/>
      <c r="S245" s="370"/>
      <c r="T245" s="385"/>
      <c r="U245" s="257"/>
      <c r="V245" s="5"/>
      <c r="W245" s="255">
        <f t="shared" si="14"/>
        <v>608706</v>
      </c>
      <c r="X245" s="384"/>
      <c r="Y245" s="370"/>
      <c r="Z245" s="385"/>
      <c r="AA245" s="257"/>
      <c r="AB245" s="5"/>
      <c r="AC245" s="255">
        <f t="shared" si="15"/>
        <v>30</v>
      </c>
      <c r="AD245" s="388"/>
    </row>
    <row r="246" spans="1:30" ht="18" customHeight="1">
      <c r="A246" s="252" t="s">
        <v>415</v>
      </c>
      <c r="B246" s="410"/>
      <c r="C246" s="253" t="s">
        <v>12</v>
      </c>
      <c r="D246" s="254" t="s">
        <v>26</v>
      </c>
      <c r="E246" s="254" t="s">
        <v>27</v>
      </c>
      <c r="F246" s="254"/>
      <c r="G246" s="254"/>
      <c r="H246" s="260">
        <v>60000</v>
      </c>
      <c r="I246" s="255"/>
      <c r="J246" s="368" t="s">
        <v>416</v>
      </c>
      <c r="K246" s="255">
        <f t="shared" si="12"/>
        <v>3313140</v>
      </c>
      <c r="L246" s="369" t="s">
        <v>29</v>
      </c>
      <c r="M246" s="370"/>
      <c r="N246" s="261"/>
      <c r="O246" s="255"/>
      <c r="P246" s="368"/>
      <c r="Q246" s="255">
        <f t="shared" si="13"/>
        <v>6476</v>
      </c>
      <c r="R246" s="369"/>
      <c r="S246" s="380"/>
      <c r="T246" s="261"/>
      <c r="U246" s="255"/>
      <c r="V246" s="1"/>
      <c r="W246" s="255">
        <f t="shared" si="14"/>
        <v>608706</v>
      </c>
      <c r="X246" s="367"/>
      <c r="Y246" s="380"/>
      <c r="Z246" s="261"/>
      <c r="AA246" s="255"/>
      <c r="AB246" s="1"/>
      <c r="AC246" s="255">
        <f t="shared" si="15"/>
        <v>30</v>
      </c>
      <c r="AD246" s="254"/>
    </row>
    <row r="247" spans="1:30" ht="18" customHeight="1">
      <c r="A247" s="252" t="s">
        <v>417</v>
      </c>
      <c r="B247" s="410"/>
      <c r="C247" s="253" t="s">
        <v>12</v>
      </c>
      <c r="D247" s="254" t="s">
        <v>26</v>
      </c>
      <c r="E247" s="254" t="s">
        <v>27</v>
      </c>
      <c r="F247" s="254"/>
      <c r="G247" s="254"/>
      <c r="H247" s="260">
        <v>20000</v>
      </c>
      <c r="I247" s="255"/>
      <c r="J247" s="368" t="s">
        <v>418</v>
      </c>
      <c r="K247" s="255">
        <f t="shared" si="12"/>
        <v>3333140</v>
      </c>
      <c r="L247" s="369" t="s">
        <v>29</v>
      </c>
      <c r="M247" s="370"/>
      <c r="N247" s="261"/>
      <c r="O247" s="255"/>
      <c r="P247" s="368"/>
      <c r="Q247" s="255">
        <f t="shared" si="13"/>
        <v>6476</v>
      </c>
      <c r="R247" s="369"/>
      <c r="S247" s="380"/>
      <c r="T247" s="261"/>
      <c r="U247" s="255"/>
      <c r="V247" s="1"/>
      <c r="W247" s="255">
        <f t="shared" si="14"/>
        <v>608706</v>
      </c>
      <c r="X247" s="367"/>
      <c r="Y247" s="380"/>
      <c r="Z247" s="261"/>
      <c r="AA247" s="255"/>
      <c r="AB247" s="1"/>
      <c r="AC247" s="255">
        <f t="shared" si="15"/>
        <v>30</v>
      </c>
      <c r="AD247" s="254"/>
    </row>
    <row r="248" spans="1:30" ht="18" customHeight="1">
      <c r="A248" s="252" t="s">
        <v>419</v>
      </c>
      <c r="B248" s="410"/>
      <c r="C248" s="253" t="s">
        <v>12</v>
      </c>
      <c r="D248" s="254" t="s">
        <v>26</v>
      </c>
      <c r="E248" s="254" t="s">
        <v>27</v>
      </c>
      <c r="F248" s="254"/>
      <c r="G248" s="254"/>
      <c r="H248" s="260">
        <v>20000</v>
      </c>
      <c r="I248" s="255"/>
      <c r="J248" s="368" t="s">
        <v>420</v>
      </c>
      <c r="K248" s="255">
        <f t="shared" si="12"/>
        <v>3353140</v>
      </c>
      <c r="L248" s="369" t="s">
        <v>29</v>
      </c>
      <c r="M248" s="370"/>
      <c r="N248" s="261"/>
      <c r="O248" s="255"/>
      <c r="P248" s="368"/>
      <c r="Q248" s="255">
        <f t="shared" si="13"/>
        <v>6476</v>
      </c>
      <c r="R248" s="369"/>
      <c r="S248" s="380"/>
      <c r="T248" s="261"/>
      <c r="U248" s="255"/>
      <c r="V248" s="1"/>
      <c r="W248" s="255">
        <f t="shared" si="14"/>
        <v>608706</v>
      </c>
      <c r="X248" s="367"/>
      <c r="Y248" s="380"/>
      <c r="Z248" s="261"/>
      <c r="AA248" s="255"/>
      <c r="AB248" s="1"/>
      <c r="AC248" s="255">
        <f t="shared" si="15"/>
        <v>30</v>
      </c>
      <c r="AD248" s="254"/>
    </row>
    <row r="249" spans="1:30" ht="18" customHeight="1">
      <c r="A249" s="395" t="s">
        <v>421</v>
      </c>
      <c r="B249" s="411" t="s">
        <v>422</v>
      </c>
      <c r="C249" s="253" t="s">
        <v>34</v>
      </c>
      <c r="D249" s="254" t="s">
        <v>35</v>
      </c>
      <c r="E249" s="254" t="s">
        <v>39</v>
      </c>
      <c r="F249" s="254"/>
      <c r="G249" s="254"/>
      <c r="H249" s="260"/>
      <c r="I249" s="255"/>
      <c r="J249" s="368"/>
      <c r="K249" s="255">
        <f t="shared" si="12"/>
        <v>3353140</v>
      </c>
      <c r="L249" s="369" t="s">
        <v>29</v>
      </c>
      <c r="M249" s="370"/>
      <c r="N249" s="261"/>
      <c r="O249" s="255">
        <v>28</v>
      </c>
      <c r="P249" s="368" t="s">
        <v>423</v>
      </c>
      <c r="Q249" s="255">
        <f t="shared" si="13"/>
        <v>6448</v>
      </c>
      <c r="R249" s="369"/>
      <c r="S249" s="380"/>
      <c r="T249" s="261"/>
      <c r="U249" s="255"/>
      <c r="V249" s="1"/>
      <c r="W249" s="255">
        <f t="shared" si="14"/>
        <v>608706</v>
      </c>
      <c r="X249" s="367"/>
      <c r="Y249" s="380"/>
      <c r="Z249" s="261"/>
      <c r="AA249" s="255"/>
      <c r="AB249" s="1"/>
      <c r="AC249" s="255">
        <f t="shared" si="15"/>
        <v>30</v>
      </c>
      <c r="AD249" s="254"/>
    </row>
    <row r="250" spans="1:30" ht="18" customHeight="1">
      <c r="A250" s="6" t="s">
        <v>424</v>
      </c>
      <c r="B250" s="414" t="s">
        <v>425</v>
      </c>
      <c r="C250" s="253" t="s">
        <v>34</v>
      </c>
      <c r="D250" s="6" t="s">
        <v>35</v>
      </c>
      <c r="E250" s="6" t="s">
        <v>426</v>
      </c>
      <c r="F250" s="254" t="s">
        <v>353</v>
      </c>
      <c r="G250" s="254"/>
      <c r="H250" s="260"/>
      <c r="I250" s="255"/>
      <c r="J250" s="368"/>
      <c r="K250" s="255">
        <f t="shared" si="12"/>
        <v>3353140</v>
      </c>
      <c r="L250" s="367"/>
      <c r="M250" s="380"/>
      <c r="N250" s="255"/>
      <c r="O250" s="255">
        <v>335</v>
      </c>
      <c r="P250" s="368" t="s">
        <v>427</v>
      </c>
      <c r="Q250" s="255">
        <f t="shared" si="13"/>
        <v>6113</v>
      </c>
      <c r="R250" s="372"/>
      <c r="S250" s="380"/>
      <c r="T250" s="255"/>
      <c r="U250" s="255"/>
      <c r="V250" s="1"/>
      <c r="W250" s="255">
        <f t="shared" si="14"/>
        <v>608706</v>
      </c>
      <c r="X250" s="254"/>
      <c r="Y250" s="380"/>
      <c r="Z250" s="255"/>
      <c r="AA250" s="255"/>
      <c r="AB250" s="1"/>
      <c r="AC250" s="255">
        <f t="shared" si="15"/>
        <v>30</v>
      </c>
      <c r="AD250" s="254"/>
    </row>
    <row r="251" spans="1:30" ht="18" customHeight="1">
      <c r="A251" s="396" t="s">
        <v>424</v>
      </c>
      <c r="B251" s="415" t="s">
        <v>428</v>
      </c>
      <c r="C251" s="253" t="s">
        <v>34</v>
      </c>
      <c r="D251" s="388" t="s">
        <v>362</v>
      </c>
      <c r="E251" s="398" t="s">
        <v>429</v>
      </c>
      <c r="F251" s="1"/>
      <c r="G251" s="254"/>
      <c r="H251" s="260"/>
      <c r="I251" s="255"/>
      <c r="J251" s="368"/>
      <c r="K251" s="255">
        <f t="shared" si="12"/>
        <v>3353140</v>
      </c>
      <c r="L251" s="254"/>
      <c r="M251" s="370"/>
      <c r="N251" s="255"/>
      <c r="O251" s="255">
        <v>5775</v>
      </c>
      <c r="P251" s="391" t="s">
        <v>430</v>
      </c>
      <c r="Q251" s="255">
        <f t="shared" si="13"/>
        <v>338</v>
      </c>
      <c r="R251" s="399"/>
      <c r="S251" s="380"/>
      <c r="T251" s="257"/>
      <c r="U251" s="257"/>
      <c r="V251" s="1"/>
      <c r="W251" s="255">
        <f t="shared" si="14"/>
        <v>608706</v>
      </c>
      <c r="X251" s="254"/>
      <c r="Y251" s="380"/>
      <c r="Z251" s="255"/>
      <c r="AA251" s="255"/>
      <c r="AB251" s="1"/>
      <c r="AC251" s="255">
        <f t="shared" si="15"/>
        <v>30</v>
      </c>
      <c r="AD251" s="254"/>
    </row>
    <row r="252" spans="1:30" ht="18" customHeight="1">
      <c r="A252" s="252" t="s">
        <v>431</v>
      </c>
      <c r="B252" s="410" t="s">
        <v>432</v>
      </c>
      <c r="C252" s="253"/>
      <c r="D252" s="254"/>
      <c r="E252" s="254"/>
      <c r="F252" s="254"/>
      <c r="G252" s="254"/>
      <c r="H252" s="260"/>
      <c r="I252" s="255">
        <v>30000</v>
      </c>
      <c r="J252" s="368" t="s">
        <v>433</v>
      </c>
      <c r="K252" s="255">
        <f t="shared" si="12"/>
        <v>3323140</v>
      </c>
      <c r="L252" s="372"/>
      <c r="M252" s="380"/>
      <c r="N252" s="255">
        <v>30000</v>
      </c>
      <c r="O252" s="255"/>
      <c r="P252" s="368" t="s">
        <v>434</v>
      </c>
      <c r="Q252" s="255">
        <f t="shared" si="13"/>
        <v>30338</v>
      </c>
      <c r="R252" s="372"/>
      <c r="S252" s="380"/>
      <c r="T252" s="255"/>
      <c r="U252" s="255"/>
      <c r="V252" s="1"/>
      <c r="W252" s="255">
        <f t="shared" si="14"/>
        <v>608706</v>
      </c>
      <c r="X252" s="254"/>
      <c r="Y252" s="380"/>
      <c r="Z252" s="255"/>
      <c r="AA252" s="255"/>
      <c r="AB252" s="1"/>
      <c r="AC252" s="255">
        <f t="shared" si="15"/>
        <v>30</v>
      </c>
      <c r="AD252" s="254"/>
    </row>
    <row r="253" spans="1:30" ht="18" customHeight="1">
      <c r="A253" s="252" t="s">
        <v>435</v>
      </c>
      <c r="B253" s="410" t="s">
        <v>432</v>
      </c>
      <c r="C253" s="253" t="s">
        <v>34</v>
      </c>
      <c r="D253" s="254" t="s">
        <v>87</v>
      </c>
      <c r="E253" s="254" t="s">
        <v>113</v>
      </c>
      <c r="F253" s="254"/>
      <c r="G253" s="254"/>
      <c r="H253" s="260"/>
      <c r="I253" s="255"/>
      <c r="J253" s="368"/>
      <c r="K253" s="255">
        <f t="shared" si="12"/>
        <v>3323140</v>
      </c>
      <c r="L253" s="372"/>
      <c r="M253" s="370"/>
      <c r="N253" s="255"/>
      <c r="O253" s="255">
        <v>14000</v>
      </c>
      <c r="P253" s="368" t="s">
        <v>436</v>
      </c>
      <c r="Q253" s="255">
        <f t="shared" si="13"/>
        <v>16338</v>
      </c>
      <c r="R253" s="400"/>
      <c r="S253" s="380"/>
      <c r="T253" s="258"/>
      <c r="U253" s="258"/>
      <c r="V253" s="1"/>
      <c r="W253" s="255">
        <f t="shared" si="14"/>
        <v>608706</v>
      </c>
      <c r="X253" s="254"/>
      <c r="Y253" s="380"/>
      <c r="Z253" s="255"/>
      <c r="AA253" s="255"/>
      <c r="AB253" s="1"/>
      <c r="AC253" s="255">
        <f t="shared" si="15"/>
        <v>30</v>
      </c>
      <c r="AD253" s="254"/>
    </row>
    <row r="254" spans="1:30" ht="18" customHeight="1">
      <c r="A254" s="252" t="s">
        <v>431</v>
      </c>
      <c r="B254" s="410"/>
      <c r="C254" s="253" t="s">
        <v>34</v>
      </c>
      <c r="D254" s="254" t="s">
        <v>35</v>
      </c>
      <c r="E254" s="254" t="s">
        <v>39</v>
      </c>
      <c r="F254" s="254"/>
      <c r="G254" s="254"/>
      <c r="H254" s="260"/>
      <c r="I254" s="255"/>
      <c r="J254" s="368"/>
      <c r="K254" s="255">
        <f t="shared" si="12"/>
        <v>3323140</v>
      </c>
      <c r="L254" s="372"/>
      <c r="M254" s="370"/>
      <c r="N254" s="255"/>
      <c r="O254" s="255">
        <v>30</v>
      </c>
      <c r="P254" s="368" t="s">
        <v>437</v>
      </c>
      <c r="Q254" s="255">
        <f t="shared" si="13"/>
        <v>16308</v>
      </c>
      <c r="R254" s="372"/>
      <c r="S254" s="380"/>
      <c r="T254" s="255"/>
      <c r="U254" s="255"/>
      <c r="V254" s="1"/>
      <c r="W254" s="255">
        <f t="shared" si="14"/>
        <v>608706</v>
      </c>
      <c r="X254" s="254"/>
      <c r="Y254" s="380"/>
      <c r="Z254" s="255"/>
      <c r="AA254" s="255"/>
      <c r="AB254" s="1"/>
      <c r="AC254" s="255">
        <f t="shared" si="15"/>
        <v>30</v>
      </c>
      <c r="AD254" s="254"/>
    </row>
    <row r="255" spans="1:30" ht="18" customHeight="1">
      <c r="A255" s="395" t="s">
        <v>438</v>
      </c>
      <c r="B255" s="411" t="s">
        <v>439</v>
      </c>
      <c r="C255" s="253" t="s">
        <v>34</v>
      </c>
      <c r="D255" s="254" t="s">
        <v>309</v>
      </c>
      <c r="E255" s="254" t="s">
        <v>440</v>
      </c>
      <c r="F255" s="254" t="s">
        <v>353</v>
      </c>
      <c r="G255" s="254"/>
      <c r="H255" s="260"/>
      <c r="I255" s="255">
        <v>80000</v>
      </c>
      <c r="J255" s="368" t="s">
        <v>441</v>
      </c>
      <c r="K255" s="255">
        <f t="shared" si="12"/>
        <v>3243140</v>
      </c>
      <c r="L255" s="372"/>
      <c r="M255" s="370"/>
      <c r="N255" s="255"/>
      <c r="O255" s="255"/>
      <c r="P255" s="368"/>
      <c r="Q255" s="255">
        <f t="shared" si="13"/>
        <v>16308</v>
      </c>
      <c r="R255" s="372"/>
      <c r="S255" s="380"/>
      <c r="T255" s="255"/>
      <c r="U255" s="255"/>
      <c r="V255" s="1"/>
      <c r="W255" s="255">
        <f t="shared" si="14"/>
        <v>608706</v>
      </c>
      <c r="X255" s="254"/>
      <c r="Y255" s="380"/>
      <c r="Z255" s="255"/>
      <c r="AA255" s="255"/>
      <c r="AB255" s="1"/>
      <c r="AC255" s="255">
        <f t="shared" si="15"/>
        <v>30</v>
      </c>
      <c r="AD255" s="254"/>
    </row>
    <row r="256" spans="1:30" ht="18" customHeight="1">
      <c r="A256" s="395" t="s">
        <v>438</v>
      </c>
      <c r="B256" s="411" t="s">
        <v>442</v>
      </c>
      <c r="C256" s="253" t="s">
        <v>34</v>
      </c>
      <c r="D256" s="254" t="s">
        <v>35</v>
      </c>
      <c r="E256" s="254" t="s">
        <v>39</v>
      </c>
      <c r="F256" s="254"/>
      <c r="G256" s="254"/>
      <c r="H256" s="260"/>
      <c r="I256" s="255"/>
      <c r="J256" s="368"/>
      <c r="K256" s="255">
        <f t="shared" si="12"/>
        <v>3243140</v>
      </c>
      <c r="L256" s="372"/>
      <c r="M256" s="370"/>
      <c r="N256" s="255"/>
      <c r="O256" s="255">
        <v>60</v>
      </c>
      <c r="P256" s="368" t="s">
        <v>443</v>
      </c>
      <c r="Q256" s="255">
        <f t="shared" si="13"/>
        <v>16248</v>
      </c>
      <c r="R256" s="372"/>
      <c r="S256" s="380"/>
      <c r="T256" s="255"/>
      <c r="U256" s="255"/>
      <c r="V256" s="1"/>
      <c r="W256" s="255">
        <f t="shared" si="14"/>
        <v>608706</v>
      </c>
      <c r="X256" s="254"/>
      <c r="Y256" s="380"/>
      <c r="Z256" s="255"/>
      <c r="AA256" s="255"/>
      <c r="AB256" s="1"/>
      <c r="AC256" s="255">
        <f t="shared" si="15"/>
        <v>30</v>
      </c>
      <c r="AD256" s="254"/>
    </row>
    <row r="257" spans="1:30" ht="18" customHeight="1">
      <c r="A257" s="395" t="s">
        <v>431</v>
      </c>
      <c r="B257" s="416" t="s">
        <v>444</v>
      </c>
      <c r="C257" s="253" t="s">
        <v>34</v>
      </c>
      <c r="D257" s="254" t="s">
        <v>87</v>
      </c>
      <c r="E257" s="254" t="s">
        <v>445</v>
      </c>
      <c r="F257" s="254" t="s">
        <v>353</v>
      </c>
      <c r="G257" s="254"/>
      <c r="H257" s="260"/>
      <c r="I257" s="255"/>
      <c r="J257" s="368"/>
      <c r="K257" s="364">
        <f t="shared" si="12"/>
        <v>3243140</v>
      </c>
      <c r="L257" s="372"/>
      <c r="M257" s="370"/>
      <c r="N257" s="255"/>
      <c r="O257" s="255">
        <v>4462</v>
      </c>
      <c r="P257" s="368" t="s">
        <v>446</v>
      </c>
      <c r="Q257" s="364">
        <f t="shared" si="13"/>
        <v>11786</v>
      </c>
      <c r="R257" s="372"/>
      <c r="S257" s="380"/>
      <c r="T257" s="255"/>
      <c r="U257" s="255"/>
      <c r="V257" s="1"/>
      <c r="W257" s="364">
        <f t="shared" si="14"/>
        <v>608706</v>
      </c>
      <c r="X257" s="254"/>
      <c r="Y257" s="380"/>
      <c r="Z257" s="255"/>
      <c r="AA257" s="255"/>
      <c r="AB257" s="1"/>
      <c r="AC257" s="364">
        <f t="shared" si="15"/>
        <v>30</v>
      </c>
      <c r="AD257" s="254"/>
    </row>
    <row r="258" spans="1:30" ht="18" customHeight="1">
      <c r="A258" s="254" t="s">
        <v>447</v>
      </c>
      <c r="B258" s="263" t="s">
        <v>448</v>
      </c>
      <c r="C258" s="253" t="s">
        <v>34</v>
      </c>
      <c r="D258" s="6" t="s">
        <v>35</v>
      </c>
      <c r="E258" s="6" t="s">
        <v>426</v>
      </c>
      <c r="F258" s="254"/>
      <c r="G258" s="254"/>
      <c r="H258" s="260"/>
      <c r="I258" s="255"/>
      <c r="J258" s="368"/>
      <c r="K258" s="255">
        <f t="shared" si="12"/>
        <v>3243140</v>
      </c>
      <c r="L258" s="372"/>
      <c r="M258" s="370"/>
      <c r="N258" s="255"/>
      <c r="O258" s="255">
        <v>265</v>
      </c>
      <c r="P258" s="401" t="s">
        <v>449</v>
      </c>
      <c r="Q258" s="255">
        <f t="shared" si="13"/>
        <v>11521</v>
      </c>
      <c r="R258" s="372"/>
      <c r="S258" s="380"/>
      <c r="T258" s="255"/>
      <c r="U258" s="255"/>
      <c r="V258" s="1"/>
      <c r="W258" s="255">
        <f t="shared" si="14"/>
        <v>608706</v>
      </c>
      <c r="X258" s="254"/>
      <c r="Y258" s="380"/>
      <c r="Z258" s="255"/>
      <c r="AA258" s="255"/>
      <c r="AB258" s="1"/>
      <c r="AC258" s="255">
        <f t="shared" si="15"/>
        <v>30</v>
      </c>
      <c r="AD258" s="254"/>
    </row>
    <row r="259" spans="1:30" ht="18" customHeight="1">
      <c r="A259" s="254" t="s">
        <v>450</v>
      </c>
      <c r="B259" s="417" t="s">
        <v>451</v>
      </c>
      <c r="C259" s="253" t="s">
        <v>12</v>
      </c>
      <c r="D259" s="254" t="s">
        <v>26</v>
      </c>
      <c r="E259" s="254" t="s">
        <v>27</v>
      </c>
      <c r="F259" s="254"/>
      <c r="G259" s="254"/>
      <c r="H259" s="260">
        <v>20000</v>
      </c>
      <c r="I259" s="255"/>
      <c r="J259" s="368" t="s">
        <v>452</v>
      </c>
      <c r="K259" s="255">
        <f t="shared" si="12"/>
        <v>3263140</v>
      </c>
      <c r="L259" s="372"/>
      <c r="M259" s="370"/>
      <c r="N259" s="255"/>
      <c r="O259" s="255"/>
      <c r="P259" s="368"/>
      <c r="Q259" s="255">
        <f t="shared" si="13"/>
        <v>11521</v>
      </c>
      <c r="R259" s="372"/>
      <c r="S259" s="380"/>
      <c r="T259" s="255"/>
      <c r="U259" s="255"/>
      <c r="V259" s="1"/>
      <c r="W259" s="255">
        <f t="shared" si="14"/>
        <v>608706</v>
      </c>
      <c r="X259" s="254"/>
      <c r="Y259" s="380"/>
      <c r="Z259" s="255"/>
      <c r="AA259" s="255"/>
      <c r="AB259" s="1"/>
      <c r="AC259" s="255">
        <f t="shared" si="15"/>
        <v>30</v>
      </c>
      <c r="AD259" s="254"/>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6A0CF-3897-4405-ADA4-741D0B28EDAC}">
  <sheetPr>
    <tabColor theme="7" tint="0.39997558519241921"/>
  </sheetPr>
  <dimension ref="A1:I61"/>
  <sheetViews>
    <sheetView topLeftCell="A35" zoomScale="90" zoomScaleNormal="90" workbookViewId="0">
      <selection activeCell="A8" sqref="A8:XFD8"/>
    </sheetView>
  </sheetViews>
  <sheetFormatPr defaultRowHeight="17"/>
  <cols>
    <col min="1" max="1" width="11.453125" customWidth="1"/>
    <col min="2" max="2" width="12.453125" customWidth="1"/>
    <col min="3" max="3" width="11.08984375" customWidth="1"/>
    <col min="4" max="4" width="44.08984375" customWidth="1"/>
    <col min="5" max="5" width="10.08984375" customWidth="1"/>
    <col min="6" max="6" width="11.26953125" customWidth="1"/>
    <col min="7" max="7" width="12.7265625" customWidth="1"/>
    <col min="8" max="8" width="12.36328125" customWidth="1"/>
    <col min="9" max="9" width="13.26953125" customWidth="1"/>
  </cols>
  <sheetData>
    <row r="1" spans="1:9" ht="18" customHeight="1" thickBot="1">
      <c r="A1" s="474" t="s">
        <v>1208</v>
      </c>
      <c r="B1" s="474"/>
      <c r="C1" s="474"/>
      <c r="D1" s="430">
        <f>'114年2月收支明細'!G36</f>
        <v>2917128</v>
      </c>
      <c r="E1" s="9"/>
      <c r="F1" s="16"/>
      <c r="G1" s="24"/>
      <c r="H1" s="3"/>
      <c r="I1" s="3"/>
    </row>
    <row r="2" spans="1:9" ht="18" customHeight="1" thickBot="1">
      <c r="A2" s="475" t="s">
        <v>1209</v>
      </c>
      <c r="B2" s="475"/>
      <c r="C2" s="475"/>
      <c r="D2" s="430">
        <f>'114年2月收支明細'!G51</f>
        <v>15211</v>
      </c>
      <c r="E2" s="9"/>
      <c r="F2" s="16"/>
      <c r="G2" s="24"/>
      <c r="H2" s="3"/>
      <c r="I2" s="3"/>
    </row>
    <row r="3" spans="1:9" ht="18" customHeight="1" thickBot="1">
      <c r="A3" s="471" t="s">
        <v>1210</v>
      </c>
      <c r="B3" s="472"/>
      <c r="C3" s="473"/>
      <c r="D3" s="422">
        <f>'114年1月收支明細'!H50</f>
        <v>611858</v>
      </c>
      <c r="E3" s="16"/>
      <c r="F3" s="16"/>
      <c r="G3" s="8"/>
      <c r="H3" s="2"/>
      <c r="I3" s="2"/>
    </row>
    <row r="4" spans="1:9" ht="18" customHeight="1">
      <c r="A4" s="2"/>
      <c r="B4" s="58"/>
      <c r="C4" s="58"/>
      <c r="D4" s="423"/>
      <c r="E4" s="16"/>
      <c r="F4" s="16"/>
      <c r="G4" s="8"/>
      <c r="H4" s="2"/>
      <c r="I4" s="2"/>
    </row>
    <row r="5" spans="1:9" ht="18" customHeight="1">
      <c r="A5" s="50" t="s">
        <v>591</v>
      </c>
      <c r="B5" s="20"/>
      <c r="C5" s="20"/>
      <c r="D5" s="424"/>
      <c r="E5" s="22"/>
      <c r="F5" s="22"/>
      <c r="G5" s="25"/>
      <c r="H5" s="20"/>
      <c r="I5" s="20"/>
    </row>
    <row r="6" spans="1:9" ht="18" customHeight="1">
      <c r="A6" s="121" t="s">
        <v>592</v>
      </c>
      <c r="B6" s="122" t="s">
        <v>593</v>
      </c>
      <c r="C6" s="122" t="s">
        <v>594</v>
      </c>
      <c r="D6" s="123" t="s">
        <v>595</v>
      </c>
      <c r="E6" s="124" t="s">
        <v>596</v>
      </c>
      <c r="F6" s="124" t="s">
        <v>548</v>
      </c>
      <c r="G6" s="122" t="s">
        <v>597</v>
      </c>
      <c r="H6" s="122" t="s">
        <v>598</v>
      </c>
      <c r="I6" s="122" t="s">
        <v>747</v>
      </c>
    </row>
    <row r="7" spans="1:9" ht="34" customHeight="1">
      <c r="A7" s="47" t="s">
        <v>1221</v>
      </c>
      <c r="B7" s="6" t="s">
        <v>1228</v>
      </c>
      <c r="C7" s="6" t="s">
        <v>998</v>
      </c>
      <c r="D7" s="179" t="s">
        <v>1233</v>
      </c>
      <c r="E7" s="33"/>
      <c r="F7" s="48">
        <v>30000</v>
      </c>
      <c r="G7" s="10">
        <f>D1+F7-E7</f>
        <v>2947128</v>
      </c>
      <c r="H7" s="12">
        <f>D3</f>
        <v>611858</v>
      </c>
      <c r="I7" s="6"/>
    </row>
    <row r="8" spans="1:9" ht="18" customHeight="1">
      <c r="A8" s="155" t="s">
        <v>1223</v>
      </c>
      <c r="B8" s="6" t="s">
        <v>1229</v>
      </c>
      <c r="C8" s="6" t="s">
        <v>998</v>
      </c>
      <c r="D8" s="179" t="s">
        <v>1222</v>
      </c>
      <c r="E8" s="33"/>
      <c r="F8" s="48">
        <v>20000</v>
      </c>
      <c r="G8" s="10">
        <f>G7+F8-E8</f>
        <v>2967128</v>
      </c>
      <c r="H8" s="12">
        <f>D3</f>
        <v>611858</v>
      </c>
      <c r="I8" s="6"/>
    </row>
    <row r="9" spans="1:9" ht="18" customHeight="1">
      <c r="A9" s="155" t="s">
        <v>1224</v>
      </c>
      <c r="B9" s="6" t="s">
        <v>1230</v>
      </c>
      <c r="C9" s="6" t="s">
        <v>429</v>
      </c>
      <c r="D9" s="179" t="s">
        <v>1232</v>
      </c>
      <c r="E9" s="33">
        <v>6315</v>
      </c>
      <c r="F9" s="48"/>
      <c r="G9" s="10">
        <f>G8+F9-E9</f>
        <v>2960813</v>
      </c>
      <c r="H9" s="12">
        <f>D3</f>
        <v>611858</v>
      </c>
      <c r="I9" s="6" t="s">
        <v>1186</v>
      </c>
    </row>
    <row r="10" spans="1:9" ht="18" customHeight="1">
      <c r="A10" s="155" t="s">
        <v>1225</v>
      </c>
      <c r="B10" s="6" t="s">
        <v>1231</v>
      </c>
      <c r="C10" s="6" t="s">
        <v>998</v>
      </c>
      <c r="D10" s="3" t="s">
        <v>1287</v>
      </c>
      <c r="E10" s="33"/>
      <c r="F10" s="48">
        <v>5000</v>
      </c>
      <c r="G10" s="10">
        <f>G9+F10-E10</f>
        <v>2965813</v>
      </c>
      <c r="H10" s="12">
        <f>D3</f>
        <v>611858</v>
      </c>
      <c r="I10" s="6"/>
    </row>
    <row r="11" spans="1:9" ht="18" customHeight="1">
      <c r="A11" s="155" t="s">
        <v>1235</v>
      </c>
      <c r="B11" s="6" t="s">
        <v>1236</v>
      </c>
      <c r="C11" s="6" t="s">
        <v>998</v>
      </c>
      <c r="D11" s="197" t="s">
        <v>1234</v>
      </c>
      <c r="E11" s="48"/>
      <c r="F11" s="48">
        <v>30000</v>
      </c>
      <c r="G11" s="10">
        <f t="shared" ref="G11:G24" si="0">G10+F11-E11</f>
        <v>2995813</v>
      </c>
      <c r="H11" s="65">
        <f>D3</f>
        <v>611858</v>
      </c>
      <c r="I11" s="17"/>
    </row>
    <row r="12" spans="1:9" ht="18" customHeight="1">
      <c r="A12" s="155" t="s">
        <v>1226</v>
      </c>
      <c r="B12" s="6" t="s">
        <v>1252</v>
      </c>
      <c r="C12" s="6" t="s">
        <v>998</v>
      </c>
      <c r="D12" s="197" t="s">
        <v>1288</v>
      </c>
      <c r="E12" s="33"/>
      <c r="F12" s="48">
        <v>5000</v>
      </c>
      <c r="G12" s="10">
        <f t="shared" si="0"/>
        <v>3000813</v>
      </c>
      <c r="H12" s="12">
        <f>D3</f>
        <v>611858</v>
      </c>
      <c r="I12" s="17"/>
    </row>
    <row r="13" spans="1:9" ht="18" customHeight="1">
      <c r="A13" s="155" t="s">
        <v>1226</v>
      </c>
      <c r="B13" s="6" t="s">
        <v>1253</v>
      </c>
      <c r="C13" s="6" t="s">
        <v>754</v>
      </c>
      <c r="D13" s="206" t="s">
        <v>1294</v>
      </c>
      <c r="E13" s="33">
        <v>5843</v>
      </c>
      <c r="F13" s="48"/>
      <c r="G13" s="10">
        <f t="shared" si="0"/>
        <v>2994970</v>
      </c>
      <c r="H13" s="12">
        <f>D3</f>
        <v>611858</v>
      </c>
      <c r="I13" s="6" t="s">
        <v>1186</v>
      </c>
    </row>
    <row r="14" spans="1:9" ht="18" customHeight="1">
      <c r="A14" s="155" t="s">
        <v>1226</v>
      </c>
      <c r="B14" s="6" t="s">
        <v>1255</v>
      </c>
      <c r="C14" s="6" t="s">
        <v>429</v>
      </c>
      <c r="D14" s="206" t="s">
        <v>1289</v>
      </c>
      <c r="E14" s="33">
        <v>3015</v>
      </c>
      <c r="F14" s="48"/>
      <c r="G14" s="10">
        <f t="shared" si="0"/>
        <v>2991955</v>
      </c>
      <c r="H14" s="12">
        <f>D3</f>
        <v>611858</v>
      </c>
      <c r="I14" s="6" t="s">
        <v>1186</v>
      </c>
    </row>
    <row r="15" spans="1:9" ht="18" customHeight="1">
      <c r="A15" s="155" t="s">
        <v>1227</v>
      </c>
      <c r="B15" s="6" t="s">
        <v>1254</v>
      </c>
      <c r="C15" s="6" t="s">
        <v>1293</v>
      </c>
      <c r="D15" s="179" t="s">
        <v>1292</v>
      </c>
      <c r="E15" s="48">
        <v>23495</v>
      </c>
      <c r="F15" s="48"/>
      <c r="G15" s="10">
        <f t="shared" si="0"/>
        <v>2968460</v>
      </c>
      <c r="H15" s="12">
        <f>D3</f>
        <v>611858</v>
      </c>
      <c r="I15" s="6" t="s">
        <v>1186</v>
      </c>
    </row>
    <row r="16" spans="1:9" ht="18" customHeight="1">
      <c r="A16" s="155" t="s">
        <v>1237</v>
      </c>
      <c r="B16" s="6" t="s">
        <v>1256</v>
      </c>
      <c r="C16" s="6" t="s">
        <v>998</v>
      </c>
      <c r="D16" s="179" t="s">
        <v>1243</v>
      </c>
      <c r="E16" s="432"/>
      <c r="F16" s="48">
        <v>11000</v>
      </c>
      <c r="G16" s="10">
        <f t="shared" si="0"/>
        <v>2979460</v>
      </c>
      <c r="H16" s="12">
        <f>D3</f>
        <v>611858</v>
      </c>
      <c r="I16" s="6"/>
    </row>
    <row r="17" spans="1:9" ht="36" customHeight="1">
      <c r="A17" s="155" t="s">
        <v>1238</v>
      </c>
      <c r="B17" s="6" t="s">
        <v>1257</v>
      </c>
      <c r="C17" s="6" t="s">
        <v>998</v>
      </c>
      <c r="D17" s="179" t="s">
        <v>1244</v>
      </c>
      <c r="E17" s="432"/>
      <c r="F17" s="48">
        <v>5000</v>
      </c>
      <c r="G17" s="10">
        <f t="shared" si="0"/>
        <v>2984460</v>
      </c>
      <c r="H17" s="12">
        <f>D3</f>
        <v>611858</v>
      </c>
      <c r="I17" s="17"/>
    </row>
    <row r="18" spans="1:9" s="3" customFormat="1" ht="18" customHeight="1">
      <c r="A18" s="155" t="s">
        <v>1239</v>
      </c>
      <c r="B18" s="6" t="s">
        <v>1258</v>
      </c>
      <c r="C18" s="6" t="s">
        <v>1189</v>
      </c>
      <c r="D18" s="3" t="s">
        <v>1245</v>
      </c>
      <c r="E18" s="33">
        <v>7365</v>
      </c>
      <c r="G18" s="10">
        <f t="shared" si="0"/>
        <v>2977095</v>
      </c>
      <c r="H18" s="12">
        <f>D3</f>
        <v>611858</v>
      </c>
      <c r="I18" s="6" t="s">
        <v>1186</v>
      </c>
    </row>
    <row r="19" spans="1:9" ht="18" customHeight="1">
      <c r="A19" s="155" t="s">
        <v>1239</v>
      </c>
      <c r="B19" s="6" t="s">
        <v>1259</v>
      </c>
      <c r="C19" s="6" t="s">
        <v>998</v>
      </c>
      <c r="D19" s="179" t="s">
        <v>1246</v>
      </c>
      <c r="E19" s="33"/>
      <c r="F19" s="48">
        <v>30000</v>
      </c>
      <c r="G19" s="10">
        <f t="shared" si="0"/>
        <v>3007095</v>
      </c>
      <c r="H19" s="12">
        <f>D3</f>
        <v>611858</v>
      </c>
      <c r="I19" s="17"/>
    </row>
    <row r="20" spans="1:9" ht="18" customHeight="1">
      <c r="A20" s="155" t="s">
        <v>1240</v>
      </c>
      <c r="B20" s="6" t="s">
        <v>1260</v>
      </c>
      <c r="C20" s="6" t="s">
        <v>998</v>
      </c>
      <c r="D20" s="197" t="s">
        <v>1286</v>
      </c>
      <c r="E20" s="48"/>
      <c r="F20" s="48">
        <v>5000</v>
      </c>
      <c r="G20" s="10">
        <f t="shared" si="0"/>
        <v>3012095</v>
      </c>
      <c r="H20" s="12">
        <f>D3</f>
        <v>611858</v>
      </c>
      <c r="I20" s="17"/>
    </row>
    <row r="21" spans="1:9" ht="18" customHeight="1">
      <c r="A21" s="155" t="s">
        <v>1241</v>
      </c>
      <c r="B21" s="6" t="s">
        <v>1261</v>
      </c>
      <c r="C21" s="6" t="s">
        <v>653</v>
      </c>
      <c r="D21" s="197" t="s">
        <v>1250</v>
      </c>
      <c r="E21" s="48">
        <v>1678</v>
      </c>
      <c r="F21" s="48"/>
      <c r="G21" s="10">
        <f t="shared" si="0"/>
        <v>3010417</v>
      </c>
      <c r="H21" s="65">
        <f>D3</f>
        <v>611858</v>
      </c>
      <c r="I21" s="17"/>
    </row>
    <row r="22" spans="1:9" ht="18" customHeight="1">
      <c r="A22" s="155" t="s">
        <v>1242</v>
      </c>
      <c r="B22" s="6" t="s">
        <v>1262</v>
      </c>
      <c r="C22" s="6" t="s">
        <v>754</v>
      </c>
      <c r="D22" s="197" t="s">
        <v>1271</v>
      </c>
      <c r="E22" s="48">
        <v>3641</v>
      </c>
      <c r="F22" s="48"/>
      <c r="G22" s="10">
        <f t="shared" si="0"/>
        <v>3006776</v>
      </c>
      <c r="H22" s="12">
        <f>D3</f>
        <v>611858</v>
      </c>
      <c r="I22" s="6" t="s">
        <v>1186</v>
      </c>
    </row>
    <row r="23" spans="1:9" ht="18" customHeight="1">
      <c r="A23" s="155" t="s">
        <v>1242</v>
      </c>
      <c r="B23" s="6" t="s">
        <v>1263</v>
      </c>
      <c r="C23" s="6" t="s">
        <v>633</v>
      </c>
      <c r="D23" s="179" t="s">
        <v>1249</v>
      </c>
      <c r="E23" s="48">
        <v>40015</v>
      </c>
      <c r="F23" s="48"/>
      <c r="G23" s="10">
        <f t="shared" si="0"/>
        <v>2966761</v>
      </c>
      <c r="H23" s="12">
        <f>D3</f>
        <v>611858</v>
      </c>
      <c r="I23" s="6" t="s">
        <v>1186</v>
      </c>
    </row>
    <row r="24" spans="1:9" ht="18" customHeight="1">
      <c r="A24" s="155" t="s">
        <v>1265</v>
      </c>
      <c r="B24" s="6" t="s">
        <v>1266</v>
      </c>
      <c r="C24" s="6" t="s">
        <v>1206</v>
      </c>
      <c r="D24" s="429" t="s">
        <v>1248</v>
      </c>
      <c r="E24" s="49">
        <v>45015</v>
      </c>
      <c r="F24" s="49"/>
      <c r="G24" s="10">
        <f t="shared" si="0"/>
        <v>2921746</v>
      </c>
      <c r="H24" s="12">
        <f>D3</f>
        <v>611858</v>
      </c>
      <c r="I24" s="6" t="s">
        <v>1186</v>
      </c>
    </row>
    <row r="25" spans="1:9" ht="18" customHeight="1">
      <c r="A25" s="155" t="s">
        <v>1251</v>
      </c>
      <c r="B25" s="6" t="s">
        <v>1264</v>
      </c>
      <c r="C25" s="6" t="s">
        <v>998</v>
      </c>
      <c r="D25" s="429" t="s">
        <v>1247</v>
      </c>
      <c r="E25" s="49"/>
      <c r="F25" s="49">
        <v>5000</v>
      </c>
      <c r="G25" s="10">
        <f>G24+F25-E25</f>
        <v>2926746</v>
      </c>
      <c r="H25" s="12">
        <f>D3</f>
        <v>611858</v>
      </c>
      <c r="I25" s="17"/>
    </row>
    <row r="26" spans="1:9" ht="37" customHeight="1">
      <c r="A26" s="155" t="s">
        <v>1267</v>
      </c>
      <c r="B26" s="6" t="s">
        <v>1272</v>
      </c>
      <c r="C26" s="6" t="s">
        <v>998</v>
      </c>
      <c r="D26" s="429" t="s">
        <v>1275</v>
      </c>
      <c r="E26" s="49"/>
      <c r="F26" s="49">
        <v>30000</v>
      </c>
      <c r="G26" s="10">
        <f>G25+F26-E26</f>
        <v>2956746</v>
      </c>
      <c r="H26" s="12">
        <f>H25</f>
        <v>611858</v>
      </c>
      <c r="I26" s="17"/>
    </row>
    <row r="27" spans="1:9" ht="18" customHeight="1">
      <c r="A27" s="155" t="s">
        <v>1267</v>
      </c>
      <c r="B27" s="6" t="s">
        <v>1273</v>
      </c>
      <c r="C27" s="6" t="s">
        <v>754</v>
      </c>
      <c r="D27" s="429" t="s">
        <v>1291</v>
      </c>
      <c r="E27" s="49"/>
      <c r="F27" s="49">
        <v>58379</v>
      </c>
      <c r="G27" s="10"/>
      <c r="H27" s="12">
        <f>H26</f>
        <v>611858</v>
      </c>
      <c r="I27" s="6" t="s">
        <v>1186</v>
      </c>
    </row>
    <row r="28" spans="1:9" ht="18" customHeight="1">
      <c r="A28" s="155" t="s">
        <v>1267</v>
      </c>
      <c r="B28" s="6" t="s">
        <v>1290</v>
      </c>
      <c r="C28" s="6" t="s">
        <v>1206</v>
      </c>
      <c r="D28" s="179" t="s">
        <v>1274</v>
      </c>
      <c r="E28" s="33">
        <v>3515</v>
      </c>
      <c r="F28" s="33"/>
      <c r="G28" s="10">
        <f>G25+F28-E28</f>
        <v>2923231</v>
      </c>
      <c r="H28" s="12">
        <f>H27</f>
        <v>611858</v>
      </c>
      <c r="I28" s="6" t="s">
        <v>1186</v>
      </c>
    </row>
    <row r="29" spans="1:9" ht="18" customHeight="1">
      <c r="A29" s="13" t="s">
        <v>644</v>
      </c>
      <c r="B29" s="13"/>
      <c r="C29" s="13"/>
      <c r="D29" s="425"/>
      <c r="E29" s="181">
        <f>SUM(E7:E28)</f>
        <v>139897</v>
      </c>
      <c r="F29" s="181">
        <f>SUM(F7:F28)</f>
        <v>234379</v>
      </c>
      <c r="G29" s="14">
        <f>G28</f>
        <v>2923231</v>
      </c>
      <c r="H29" s="15">
        <f>H28</f>
        <v>611858</v>
      </c>
      <c r="I29" s="13"/>
    </row>
    <row r="32" spans="1:9" ht="18" customHeight="1">
      <c r="A32" s="183" t="s">
        <v>645</v>
      </c>
      <c r="B32" s="20"/>
      <c r="C32" s="20"/>
      <c r="D32" s="424"/>
      <c r="E32" s="22"/>
      <c r="F32" s="22"/>
      <c r="G32" s="25"/>
      <c r="H32" s="20"/>
      <c r="I32" s="20"/>
    </row>
    <row r="33" spans="1:9" ht="18" customHeight="1">
      <c r="A33" s="182" t="s">
        <v>592</v>
      </c>
      <c r="B33" s="182" t="s">
        <v>593</v>
      </c>
      <c r="C33" s="182" t="s">
        <v>594</v>
      </c>
      <c r="D33" s="187" t="s">
        <v>647</v>
      </c>
      <c r="E33" s="188" t="s">
        <v>596</v>
      </c>
      <c r="F33" s="188" t="s">
        <v>548</v>
      </c>
      <c r="G33" s="182" t="s">
        <v>597</v>
      </c>
      <c r="H33" s="182"/>
      <c r="I33" s="182" t="s">
        <v>747</v>
      </c>
    </row>
    <row r="34" spans="1:9" ht="18" customHeight="1">
      <c r="A34" s="193" t="s">
        <v>1146</v>
      </c>
      <c r="B34" s="17" t="s">
        <v>1353</v>
      </c>
      <c r="C34" s="17" t="s">
        <v>429</v>
      </c>
      <c r="D34" s="206" t="s">
        <v>1147</v>
      </c>
      <c r="E34" s="195">
        <v>928</v>
      </c>
      <c r="F34" s="195"/>
      <c r="G34" s="196">
        <f>D2-E34+F34</f>
        <v>14283</v>
      </c>
      <c r="H34" s="193"/>
      <c r="I34" s="193"/>
    </row>
    <row r="35" spans="1:9" ht="18" customHeight="1">
      <c r="A35" s="193" t="s">
        <v>1223</v>
      </c>
      <c r="B35" s="17" t="s">
        <v>1355</v>
      </c>
      <c r="C35" s="17" t="s">
        <v>661</v>
      </c>
      <c r="D35" s="194" t="s">
        <v>1320</v>
      </c>
      <c r="E35" s="195">
        <v>380</v>
      </c>
      <c r="F35" s="195"/>
      <c r="G35" s="196">
        <f>G34-E35</f>
        <v>13903</v>
      </c>
      <c r="H35" s="193"/>
      <c r="I35" s="193"/>
    </row>
    <row r="36" spans="1:9" ht="18" customHeight="1">
      <c r="A36" s="193" t="s">
        <v>1322</v>
      </c>
      <c r="B36" s="17" t="s">
        <v>1357</v>
      </c>
      <c r="C36" s="17" t="s">
        <v>426</v>
      </c>
      <c r="D36" s="194" t="s">
        <v>426</v>
      </c>
      <c r="E36" s="195">
        <v>225</v>
      </c>
      <c r="F36" s="195"/>
      <c r="G36" s="196">
        <f t="shared" ref="G36:G60" si="1">G35-E36</f>
        <v>13678</v>
      </c>
      <c r="H36" s="193"/>
      <c r="I36" s="193"/>
    </row>
    <row r="37" spans="1:9" ht="18" customHeight="1">
      <c r="A37" s="193" t="s">
        <v>1322</v>
      </c>
      <c r="B37" s="17" t="s">
        <v>1356</v>
      </c>
      <c r="C37" s="17" t="s">
        <v>827</v>
      </c>
      <c r="D37" s="194" t="s">
        <v>1323</v>
      </c>
      <c r="E37" s="195">
        <v>51</v>
      </c>
      <c r="F37" s="195"/>
      <c r="G37" s="196">
        <f t="shared" si="1"/>
        <v>13627</v>
      </c>
      <c r="H37" s="193"/>
      <c r="I37" s="193"/>
    </row>
    <row r="38" spans="1:9" ht="18" customHeight="1">
      <c r="A38" s="17" t="s">
        <v>1322</v>
      </c>
      <c r="B38" s="17" t="s">
        <v>1359</v>
      </c>
      <c r="C38" s="17" t="s">
        <v>426</v>
      </c>
      <c r="D38" s="197" t="s">
        <v>1341</v>
      </c>
      <c r="E38" s="198">
        <v>1766</v>
      </c>
      <c r="F38" s="198"/>
      <c r="G38" s="196">
        <f>G40-E38</f>
        <v>11711</v>
      </c>
      <c r="H38" s="17"/>
      <c r="I38" s="17"/>
    </row>
    <row r="39" spans="1:9" ht="18" customHeight="1">
      <c r="A39" s="478" t="s">
        <v>1235</v>
      </c>
      <c r="B39" s="478" t="s">
        <v>1358</v>
      </c>
      <c r="C39" s="17" t="s">
        <v>426</v>
      </c>
      <c r="D39" s="194" t="s">
        <v>1321</v>
      </c>
      <c r="E39" s="195">
        <v>50</v>
      </c>
      <c r="F39" s="195"/>
      <c r="G39" s="196">
        <f>G37-E39</f>
        <v>13577</v>
      </c>
      <c r="H39" s="193"/>
      <c r="I39" s="193"/>
    </row>
    <row r="40" spans="1:9" ht="18" customHeight="1">
      <c r="A40" s="479"/>
      <c r="B40" s="479"/>
      <c r="C40" s="17" t="s">
        <v>426</v>
      </c>
      <c r="D40" s="197" t="s">
        <v>1321</v>
      </c>
      <c r="E40" s="198">
        <v>100</v>
      </c>
      <c r="F40" s="198"/>
      <c r="G40" s="196">
        <f t="shared" si="1"/>
        <v>13477</v>
      </c>
      <c r="H40" s="17"/>
      <c r="I40" s="17"/>
    </row>
    <row r="41" spans="1:9" ht="18" customHeight="1">
      <c r="A41" s="17" t="s">
        <v>1237</v>
      </c>
      <c r="B41" s="17" t="s">
        <v>1360</v>
      </c>
      <c r="C41" s="17" t="s">
        <v>426</v>
      </c>
      <c r="D41" s="197" t="s">
        <v>1324</v>
      </c>
      <c r="E41" s="198">
        <v>65</v>
      </c>
      <c r="F41" s="198"/>
      <c r="G41" s="196">
        <f>G40-E41</f>
        <v>13412</v>
      </c>
      <c r="H41" s="17"/>
      <c r="I41" s="17"/>
    </row>
    <row r="42" spans="1:9" ht="18" customHeight="1">
      <c r="A42" s="113" t="s">
        <v>1237</v>
      </c>
      <c r="B42" s="17" t="s">
        <v>1361</v>
      </c>
      <c r="C42" s="166" t="s">
        <v>661</v>
      </c>
      <c r="D42" s="189" t="s">
        <v>1325</v>
      </c>
      <c r="E42" s="63">
        <v>1076</v>
      </c>
      <c r="F42" s="63"/>
      <c r="G42" s="196">
        <f t="shared" si="1"/>
        <v>12336</v>
      </c>
      <c r="H42" s="117"/>
      <c r="I42" s="117"/>
    </row>
    <row r="43" spans="1:9" ht="18" customHeight="1">
      <c r="A43" s="113" t="s">
        <v>1326</v>
      </c>
      <c r="B43" s="481" t="s">
        <v>1362</v>
      </c>
      <c r="C43" s="6" t="s">
        <v>426</v>
      </c>
      <c r="D43" s="421" t="s">
        <v>1327</v>
      </c>
      <c r="E43" s="37">
        <v>330</v>
      </c>
      <c r="F43" s="37"/>
      <c r="G43" s="196">
        <f t="shared" si="1"/>
        <v>12006</v>
      </c>
      <c r="H43" s="35"/>
      <c r="I43" s="35"/>
    </row>
    <row r="44" spans="1:9" ht="18" customHeight="1">
      <c r="A44" s="480" t="s">
        <v>1326</v>
      </c>
      <c r="B44" s="6" t="s">
        <v>1363</v>
      </c>
      <c r="C44" s="2" t="s">
        <v>426</v>
      </c>
      <c r="D44" s="190" t="s">
        <v>1329</v>
      </c>
      <c r="E44" s="37">
        <v>265</v>
      </c>
      <c r="F44" s="37"/>
      <c r="G44" s="196">
        <f t="shared" si="1"/>
        <v>11741</v>
      </c>
      <c r="H44" s="35"/>
      <c r="I44" s="35"/>
    </row>
    <row r="45" spans="1:9" ht="18" customHeight="1">
      <c r="A45" s="113" t="s">
        <v>1334</v>
      </c>
      <c r="B45" s="482" t="s">
        <v>1364</v>
      </c>
      <c r="C45" s="6" t="s">
        <v>426</v>
      </c>
      <c r="D45" s="421" t="s">
        <v>1328</v>
      </c>
      <c r="E45" s="37">
        <v>195</v>
      </c>
      <c r="F45" s="37"/>
      <c r="G45" s="196">
        <f t="shared" si="1"/>
        <v>11546</v>
      </c>
      <c r="H45" s="35"/>
      <c r="I45" s="35"/>
    </row>
    <row r="46" spans="1:9" ht="18" customHeight="1">
      <c r="A46" s="114" t="s">
        <v>1334</v>
      </c>
      <c r="B46" s="44" t="s">
        <v>1365</v>
      </c>
      <c r="C46" s="61" t="s">
        <v>1379</v>
      </c>
      <c r="D46" s="197" t="s">
        <v>1330</v>
      </c>
      <c r="E46" s="54">
        <v>480</v>
      </c>
      <c r="F46" s="54"/>
      <c r="G46" s="196">
        <f t="shared" si="1"/>
        <v>11066</v>
      </c>
      <c r="H46" s="173"/>
      <c r="I46" s="173"/>
    </row>
    <row r="47" spans="1:9" ht="18" customHeight="1">
      <c r="A47" s="112" t="s">
        <v>1335</v>
      </c>
      <c r="B47" s="172" t="s">
        <v>1366</v>
      </c>
      <c r="C47" s="44" t="s">
        <v>653</v>
      </c>
      <c r="D47" s="190" t="s">
        <v>1331</v>
      </c>
      <c r="E47" s="37">
        <v>44</v>
      </c>
      <c r="F47" s="37"/>
      <c r="G47" s="196">
        <f t="shared" si="1"/>
        <v>11022</v>
      </c>
      <c r="H47" s="35"/>
      <c r="I47" s="35"/>
    </row>
    <row r="48" spans="1:9" ht="18" customHeight="1">
      <c r="A48" s="112" t="s">
        <v>1336</v>
      </c>
      <c r="B48" s="44" t="s">
        <v>1367</v>
      </c>
      <c r="C48" s="17" t="s">
        <v>426</v>
      </c>
      <c r="D48" s="190" t="s">
        <v>1332</v>
      </c>
      <c r="E48" s="37">
        <v>2350</v>
      </c>
      <c r="F48" s="37"/>
      <c r="G48" s="196">
        <f t="shared" si="1"/>
        <v>8672</v>
      </c>
      <c r="H48" s="35"/>
      <c r="I48" s="35"/>
    </row>
    <row r="49" spans="1:9" ht="18" customHeight="1">
      <c r="A49" s="115" t="s">
        <v>1337</v>
      </c>
      <c r="B49" s="44" t="s">
        <v>1368</v>
      </c>
      <c r="C49" s="44" t="s">
        <v>426</v>
      </c>
      <c r="D49" s="191" t="s">
        <v>1333</v>
      </c>
      <c r="E49" s="41">
        <v>291</v>
      </c>
      <c r="F49" s="41"/>
      <c r="G49" s="196">
        <f>G48-E49</f>
        <v>8381</v>
      </c>
      <c r="H49" s="39"/>
      <c r="I49" s="39"/>
    </row>
    <row r="50" spans="1:9" ht="18" customHeight="1">
      <c r="A50" s="115" t="s">
        <v>1337</v>
      </c>
      <c r="B50" s="44" t="s">
        <v>1369</v>
      </c>
      <c r="C50" s="17" t="s">
        <v>426</v>
      </c>
      <c r="D50" s="191" t="s">
        <v>1338</v>
      </c>
      <c r="E50" s="41">
        <v>165</v>
      </c>
      <c r="F50" s="41"/>
      <c r="G50" s="196">
        <f t="shared" si="1"/>
        <v>8216</v>
      </c>
      <c r="H50" s="39"/>
      <c r="I50" s="39"/>
    </row>
    <row r="51" spans="1:9" ht="18" customHeight="1">
      <c r="A51" s="52" t="s">
        <v>1339</v>
      </c>
      <c r="B51" s="6" t="s">
        <v>1371</v>
      </c>
      <c r="C51" s="17" t="s">
        <v>426</v>
      </c>
      <c r="D51" s="192" t="s">
        <v>1340</v>
      </c>
      <c r="E51" s="33">
        <v>168</v>
      </c>
      <c r="F51" s="33"/>
      <c r="G51" s="196">
        <f t="shared" si="1"/>
        <v>8048</v>
      </c>
      <c r="H51" s="11"/>
      <c r="I51" s="11"/>
    </row>
    <row r="52" spans="1:9" ht="18" customHeight="1">
      <c r="A52" s="52" t="s">
        <v>1342</v>
      </c>
      <c r="B52" s="6" t="s">
        <v>1370</v>
      </c>
      <c r="C52" s="17" t="s">
        <v>426</v>
      </c>
      <c r="D52" s="197" t="s">
        <v>1381</v>
      </c>
      <c r="E52" s="33">
        <v>219</v>
      </c>
      <c r="F52" s="33"/>
      <c r="G52" s="196">
        <f t="shared" si="1"/>
        <v>7829</v>
      </c>
      <c r="H52" s="11"/>
      <c r="I52" s="11"/>
    </row>
    <row r="53" spans="1:9" ht="18" customHeight="1">
      <c r="A53" s="450" t="s">
        <v>1241</v>
      </c>
      <c r="B53" s="6" t="s">
        <v>1372</v>
      </c>
      <c r="C53" s="17" t="s">
        <v>426</v>
      </c>
      <c r="D53" s="429" t="s">
        <v>1321</v>
      </c>
      <c r="E53" s="46">
        <v>30</v>
      </c>
      <c r="F53" s="46"/>
      <c r="G53" s="196">
        <f t="shared" si="1"/>
        <v>7799</v>
      </c>
      <c r="H53" s="120"/>
      <c r="I53" s="120"/>
    </row>
    <row r="54" spans="1:9" ht="36.75" customHeight="1">
      <c r="A54" s="52" t="s">
        <v>1265</v>
      </c>
      <c r="B54" s="11" t="s">
        <v>1373</v>
      </c>
      <c r="C54" s="6" t="s">
        <v>653</v>
      </c>
      <c r="D54" s="179" t="s">
        <v>1343</v>
      </c>
      <c r="E54" s="33">
        <v>513</v>
      </c>
      <c r="F54" s="33"/>
      <c r="G54" s="196">
        <f t="shared" si="1"/>
        <v>7286</v>
      </c>
      <c r="H54" s="11"/>
      <c r="I54" s="11"/>
    </row>
    <row r="55" spans="1:9" ht="18" customHeight="1">
      <c r="A55" s="52" t="s">
        <v>1265</v>
      </c>
      <c r="B55" s="3" t="s">
        <v>1374</v>
      </c>
      <c r="C55" s="17" t="s">
        <v>426</v>
      </c>
      <c r="D55" s="179" t="s">
        <v>1344</v>
      </c>
      <c r="E55" s="33">
        <v>415</v>
      </c>
      <c r="F55" s="33"/>
      <c r="G55" s="196">
        <f t="shared" si="1"/>
        <v>6871</v>
      </c>
      <c r="H55" s="11"/>
      <c r="I55" s="11"/>
    </row>
    <row r="56" spans="1:9">
      <c r="A56" s="6" t="s">
        <v>1345</v>
      </c>
      <c r="B56" s="6" t="s">
        <v>1375</v>
      </c>
      <c r="C56" s="17" t="s">
        <v>426</v>
      </c>
      <c r="D56" s="11" t="s">
        <v>1382</v>
      </c>
      <c r="E56" s="11">
        <v>456</v>
      </c>
      <c r="F56" s="11"/>
      <c r="G56" s="196">
        <f t="shared" si="1"/>
        <v>6415</v>
      </c>
      <c r="H56" s="11"/>
      <c r="I56" s="11"/>
    </row>
    <row r="57" spans="1:9" ht="18" customHeight="1">
      <c r="A57" s="52" t="s">
        <v>1346</v>
      </c>
      <c r="B57" s="6" t="s">
        <v>1377</v>
      </c>
      <c r="C57" s="6" t="s">
        <v>1379</v>
      </c>
      <c r="D57" s="179" t="s">
        <v>1347</v>
      </c>
      <c r="E57" s="33">
        <v>717</v>
      </c>
      <c r="F57" s="33"/>
      <c r="G57" s="196">
        <f t="shared" si="1"/>
        <v>5698</v>
      </c>
      <c r="H57" s="11"/>
      <c r="I57" s="11"/>
    </row>
    <row r="58" spans="1:9" ht="18" customHeight="1">
      <c r="A58" s="52" t="s">
        <v>1348</v>
      </c>
      <c r="B58" s="6" t="s">
        <v>1378</v>
      </c>
      <c r="C58" s="6" t="s">
        <v>429</v>
      </c>
      <c r="D58" s="179" t="s">
        <v>1349</v>
      </c>
      <c r="E58" s="33">
        <v>300</v>
      </c>
      <c r="F58" s="33"/>
      <c r="G58" s="196">
        <f t="shared" si="1"/>
        <v>5398</v>
      </c>
      <c r="H58" s="11"/>
      <c r="I58" s="11"/>
    </row>
    <row r="59" spans="1:9" ht="18" customHeight="1">
      <c r="A59" s="52" t="s">
        <v>1350</v>
      </c>
      <c r="B59" s="6" t="s">
        <v>1354</v>
      </c>
      <c r="C59" s="6" t="s">
        <v>1380</v>
      </c>
      <c r="D59" s="179" t="s">
        <v>1351</v>
      </c>
      <c r="E59" s="33">
        <v>1229</v>
      </c>
      <c r="F59" s="33"/>
      <c r="G59" s="196">
        <f t="shared" si="1"/>
        <v>4169</v>
      </c>
      <c r="H59" s="11"/>
      <c r="I59" s="11"/>
    </row>
    <row r="60" spans="1:9" ht="18" customHeight="1">
      <c r="A60" s="52" t="s">
        <v>1350</v>
      </c>
      <c r="B60" s="6" t="s">
        <v>1376</v>
      </c>
      <c r="C60" s="6" t="s">
        <v>661</v>
      </c>
      <c r="D60" s="179" t="s">
        <v>1352</v>
      </c>
      <c r="E60" s="33">
        <v>3974</v>
      </c>
      <c r="F60" s="451"/>
      <c r="G60" s="65">
        <f t="shared" si="1"/>
        <v>195</v>
      </c>
      <c r="H60" s="453"/>
      <c r="I60" s="11"/>
    </row>
    <row r="61" spans="1:9" ht="18" customHeight="1">
      <c r="A61" s="436" t="s">
        <v>743</v>
      </c>
      <c r="B61" s="436"/>
      <c r="C61" s="437"/>
      <c r="D61" s="438"/>
      <c r="E61" s="439">
        <f>SUM(E34:E60)</f>
        <v>16782</v>
      </c>
      <c r="F61" s="452">
        <f>SUM(F42:F53)</f>
        <v>0</v>
      </c>
      <c r="G61" s="455">
        <f>G60</f>
        <v>195</v>
      </c>
      <c r="H61" s="454"/>
      <c r="I61" s="437"/>
    </row>
  </sheetData>
  <mergeCells count="5">
    <mergeCell ref="A1:C1"/>
    <mergeCell ref="A2:C2"/>
    <mergeCell ref="A3:C3"/>
    <mergeCell ref="A39:A40"/>
    <mergeCell ref="B39:B40"/>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72F57-36BD-496C-9F45-5F85B85DFEDF}">
  <dimension ref="A1:I21"/>
  <sheetViews>
    <sheetView workbookViewId="0">
      <selection activeCell="G34" sqref="G34"/>
    </sheetView>
  </sheetViews>
  <sheetFormatPr defaultRowHeight="17"/>
  <cols>
    <col min="2" max="2" width="8.90625" customWidth="1"/>
    <col min="4" max="4" width="26.90625" customWidth="1"/>
    <col min="5" max="5" width="17" customWidth="1"/>
    <col min="6" max="6" width="17.6328125" customWidth="1"/>
    <col min="7" max="7" width="17" customWidth="1"/>
    <col min="8" max="8" width="17.08984375" customWidth="1"/>
    <col min="9" max="9" width="63" customWidth="1"/>
  </cols>
  <sheetData>
    <row r="1" spans="1:9" ht="33" customHeight="1">
      <c r="A1" s="19"/>
      <c r="B1" s="456" t="s">
        <v>1268</v>
      </c>
      <c r="C1" s="457"/>
      <c r="D1" s="457"/>
      <c r="E1" s="457"/>
      <c r="F1" s="457"/>
      <c r="G1" s="457"/>
      <c r="H1" s="457"/>
      <c r="I1" s="458"/>
    </row>
    <row r="2" spans="1:9">
      <c r="A2" s="19"/>
      <c r="B2" s="325"/>
      <c r="C2" s="281"/>
      <c r="D2" s="281"/>
      <c r="E2" s="281"/>
      <c r="F2" s="281"/>
      <c r="G2" s="459" t="s">
        <v>988</v>
      </c>
      <c r="H2" s="459"/>
      <c r="I2" s="460"/>
    </row>
    <row r="3" spans="1:9">
      <c r="A3" s="19"/>
      <c r="B3" s="325"/>
      <c r="C3" s="226"/>
      <c r="D3" s="226"/>
      <c r="E3" s="226"/>
      <c r="F3" s="226"/>
      <c r="G3" s="227" t="s">
        <v>455</v>
      </c>
      <c r="H3" s="227" t="s">
        <v>456</v>
      </c>
      <c r="I3" s="326" t="s">
        <v>457</v>
      </c>
    </row>
    <row r="4" spans="1:9" ht="53.15" customHeight="1">
      <c r="A4" s="19"/>
      <c r="B4" s="325"/>
      <c r="C4" s="226"/>
      <c r="D4" s="226"/>
      <c r="E4" s="226"/>
      <c r="F4" s="226"/>
      <c r="G4" s="228"/>
      <c r="H4" s="228"/>
      <c r="I4" s="326"/>
    </row>
    <row r="5" spans="1:9" ht="17.5" thickBot="1">
      <c r="A5" s="19"/>
      <c r="B5" s="327" t="s">
        <v>458</v>
      </c>
      <c r="C5" s="281" t="s">
        <v>459</v>
      </c>
      <c r="D5" s="226" t="s">
        <v>460</v>
      </c>
      <c r="E5" s="280">
        <f>'113年12月收支明細'!H25</f>
        <v>611858</v>
      </c>
      <c r="F5" s="285"/>
      <c r="G5" s="285"/>
      <c r="H5" s="226"/>
      <c r="I5" s="245"/>
    </row>
    <row r="6" spans="1:9">
      <c r="A6" s="19"/>
      <c r="B6" s="325"/>
      <c r="C6" s="226"/>
      <c r="D6" s="229" t="s">
        <v>461</v>
      </c>
      <c r="E6" s="230">
        <f>'113年12月收支明細'!G25</f>
        <v>2797393</v>
      </c>
      <c r="F6" s="231"/>
      <c r="G6" s="232"/>
      <c r="H6" s="279"/>
      <c r="I6" s="245"/>
    </row>
    <row r="7" spans="1:9">
      <c r="A7" s="19"/>
      <c r="B7" s="325"/>
      <c r="C7" s="226"/>
      <c r="D7" s="233" t="s">
        <v>462</v>
      </c>
      <c r="E7" s="280">
        <f>'113年12月收支明細'!G55</f>
        <v>14431</v>
      </c>
      <c r="F7" s="279"/>
      <c r="G7" s="234"/>
      <c r="H7" s="279"/>
      <c r="I7" s="245"/>
    </row>
    <row r="8" spans="1:9" ht="17.5" thickBot="1">
      <c r="A8" s="19"/>
      <c r="B8" s="325"/>
      <c r="C8" s="226"/>
      <c r="D8" s="235" t="s">
        <v>463</v>
      </c>
      <c r="E8" s="236">
        <v>750</v>
      </c>
      <c r="F8" s="237" t="s">
        <v>464</v>
      </c>
      <c r="G8" s="246">
        <v>160</v>
      </c>
      <c r="H8" s="279"/>
      <c r="I8" s="245"/>
    </row>
    <row r="9" spans="1:9" ht="18" thickTop="1" thickBot="1">
      <c r="A9" s="19"/>
      <c r="B9" s="325"/>
      <c r="C9" s="281" t="s">
        <v>459</v>
      </c>
      <c r="D9" s="239" t="s">
        <v>465</v>
      </c>
      <c r="E9" s="240">
        <f>E6+E7</f>
        <v>2811824</v>
      </c>
      <c r="F9" s="241"/>
      <c r="G9" s="242"/>
      <c r="H9" s="282"/>
      <c r="I9" s="245"/>
    </row>
    <row r="10" spans="1:9">
      <c r="A10" s="19"/>
      <c r="B10" s="325"/>
      <c r="C10" s="226"/>
      <c r="D10" s="226"/>
      <c r="E10" s="287"/>
      <c r="F10" s="288"/>
      <c r="G10" s="279"/>
      <c r="H10" s="285"/>
      <c r="I10" s="245"/>
    </row>
    <row r="11" spans="1:9">
      <c r="A11" s="19"/>
      <c r="B11" s="327" t="s">
        <v>467</v>
      </c>
      <c r="C11" s="283"/>
      <c r="D11" s="226" t="s">
        <v>1269</v>
      </c>
      <c r="E11" s="284">
        <f>'113年9月收支明細'!I32+'113年10月收支明細'!E29+'113年10月收支明細'!E83+'113年11月收支明細'!E37+'113年11月收支明細'!E77+'113年12月收支明細'!E25+'113年12月收支明細'!E55</f>
        <v>2121486</v>
      </c>
      <c r="F11" s="461" t="s">
        <v>990</v>
      </c>
      <c r="G11" s="461"/>
      <c r="H11" s="285"/>
      <c r="I11" s="245"/>
    </row>
    <row r="12" spans="1:9">
      <c r="A12" s="19"/>
      <c r="B12" s="327"/>
      <c r="C12" s="283"/>
      <c r="D12" s="226" t="s">
        <v>1270</v>
      </c>
      <c r="E12" s="284">
        <f>'113年9月收支明細'!F56+'113年10月收支明細'!F29+'113年10月收支明細'!F83+'113年11月收支明細'!F37+'113年11月收支明細'!F77+'113年9-12月收支總表'!F77</f>
        <v>1425767</v>
      </c>
      <c r="F12" s="461" t="s">
        <v>990</v>
      </c>
      <c r="G12" s="461"/>
      <c r="H12" s="285"/>
      <c r="I12" s="245"/>
    </row>
    <row r="13" spans="1:9">
      <c r="A13" s="19"/>
      <c r="B13" s="327"/>
      <c r="C13" s="283"/>
      <c r="D13" s="226"/>
      <c r="E13" s="284"/>
      <c r="F13" s="285"/>
      <c r="G13" s="285"/>
      <c r="H13" s="285"/>
      <c r="I13" s="245"/>
    </row>
    <row r="14" spans="1:9">
      <c r="A14" s="19"/>
      <c r="B14" s="327" t="s">
        <v>471</v>
      </c>
      <c r="C14" s="281" t="s">
        <v>472</v>
      </c>
      <c r="D14" s="226" t="s">
        <v>992</v>
      </c>
      <c r="E14" s="284">
        <f>'113年7-9月收支總表'!E14+'113年9-12月收支總表'!E12-'113年9-12月收支總表'!E11</f>
        <v>2559213</v>
      </c>
      <c r="F14" s="285" t="s">
        <v>474</v>
      </c>
      <c r="G14" s="285"/>
      <c r="H14" s="285"/>
      <c r="I14" s="245"/>
    </row>
    <row r="15" spans="1:9">
      <c r="A15" s="19"/>
      <c r="B15" s="327"/>
      <c r="C15" s="226"/>
      <c r="D15" s="226"/>
      <c r="E15" s="284"/>
      <c r="F15" s="285"/>
      <c r="G15" s="285"/>
      <c r="H15" s="285"/>
      <c r="I15" s="245"/>
    </row>
    <row r="16" spans="1:9" ht="17.5" thickBot="1">
      <c r="A16" s="19"/>
      <c r="B16" s="327"/>
      <c r="C16" s="281" t="s">
        <v>459</v>
      </c>
      <c r="D16" s="226" t="s">
        <v>460</v>
      </c>
      <c r="E16" s="280">
        <f>'113年12月收支明細'!H25</f>
        <v>611858</v>
      </c>
      <c r="F16" s="285"/>
      <c r="G16" s="285"/>
      <c r="H16" s="285"/>
      <c r="I16" s="245"/>
    </row>
    <row r="17" spans="1:9">
      <c r="A17" s="19"/>
      <c r="B17" s="327"/>
      <c r="C17" s="226"/>
      <c r="D17" s="229" t="s">
        <v>461</v>
      </c>
      <c r="E17" s="230">
        <f>'113年12月收支明細'!G25</f>
        <v>2797393</v>
      </c>
      <c r="F17" s="243"/>
      <c r="G17" s="244"/>
      <c r="H17" s="285"/>
      <c r="I17" s="245"/>
    </row>
    <row r="18" spans="1:9">
      <c r="A18" s="19"/>
      <c r="B18" s="327"/>
      <c r="C18" s="281"/>
      <c r="D18" s="233" t="s">
        <v>462</v>
      </c>
      <c r="E18" s="280">
        <f>'113年12月收支明細'!G55</f>
        <v>14431</v>
      </c>
      <c r="F18" s="286"/>
      <c r="G18" s="245"/>
      <c r="H18" s="285"/>
      <c r="I18" s="245"/>
    </row>
    <row r="19" spans="1:9" ht="17.5" thickBot="1">
      <c r="A19" s="19"/>
      <c r="B19" s="327"/>
      <c r="C19" s="226"/>
      <c r="D19" s="235" t="s">
        <v>463</v>
      </c>
      <c r="E19" s="236">
        <v>30</v>
      </c>
      <c r="F19" s="237" t="s">
        <v>464</v>
      </c>
      <c r="G19" s="246">
        <v>6</v>
      </c>
      <c r="H19" s="282"/>
      <c r="I19" s="245"/>
    </row>
    <row r="20" spans="1:9" ht="18" thickTop="1" thickBot="1">
      <c r="A20" s="226"/>
      <c r="B20" s="327"/>
      <c r="C20" s="281" t="s">
        <v>459</v>
      </c>
      <c r="D20" s="239" t="s">
        <v>475</v>
      </c>
      <c r="E20" s="240">
        <f>E17+E18+G19</f>
        <v>2811830</v>
      </c>
      <c r="F20" s="247"/>
      <c r="G20" s="248"/>
      <c r="H20" s="226"/>
      <c r="I20" s="245"/>
    </row>
    <row r="21" spans="1:9" ht="17.5" thickBot="1">
      <c r="A21" s="19"/>
      <c r="B21" s="331"/>
      <c r="C21" s="332"/>
      <c r="D21" s="332"/>
      <c r="E21" s="332"/>
      <c r="F21" s="332"/>
      <c r="G21" s="332"/>
      <c r="H21" s="332"/>
      <c r="I21" s="333"/>
    </row>
  </sheetData>
  <mergeCells count="4">
    <mergeCell ref="B1:I1"/>
    <mergeCell ref="G2:I2"/>
    <mergeCell ref="F11:G11"/>
    <mergeCell ref="F12:G12"/>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9DB5F-70B5-4CF6-8190-DC8FC08B0CAC}">
  <dimension ref="A1:I61"/>
  <sheetViews>
    <sheetView tabSelected="1" topLeftCell="A23" workbookViewId="0">
      <selection activeCell="M43" sqref="M43"/>
    </sheetView>
  </sheetViews>
  <sheetFormatPr defaultRowHeight="18" customHeight="1"/>
  <cols>
    <col min="1" max="1" width="12.81640625" customWidth="1"/>
    <col min="2" max="2" width="12.54296875" customWidth="1"/>
    <col min="3" max="3" width="11.90625" customWidth="1"/>
    <col min="4" max="4" width="42.1796875" customWidth="1"/>
    <col min="5" max="6" width="12.26953125" customWidth="1"/>
    <col min="7" max="7" width="13.54296875" customWidth="1"/>
    <col min="8" max="8" width="13.26953125" customWidth="1"/>
    <col min="9" max="9" width="26.6328125" customWidth="1"/>
  </cols>
  <sheetData>
    <row r="1" spans="1:9" ht="18" customHeight="1" thickBot="1">
      <c r="A1" s="474" t="s">
        <v>1208</v>
      </c>
      <c r="B1" s="474"/>
      <c r="C1" s="474"/>
      <c r="D1" s="430">
        <f>'114年2月收支明細'!G36</f>
        <v>2917128</v>
      </c>
      <c r="E1" s="9"/>
      <c r="F1" s="16"/>
      <c r="G1" s="24"/>
      <c r="H1" s="3"/>
      <c r="I1" s="3"/>
    </row>
    <row r="2" spans="1:9" ht="18" customHeight="1" thickBot="1">
      <c r="A2" s="475" t="s">
        <v>1209</v>
      </c>
      <c r="B2" s="475"/>
      <c r="C2" s="475"/>
      <c r="D2" s="430">
        <f>'114年2月收支明細'!G51</f>
        <v>15211</v>
      </c>
      <c r="E2" s="9"/>
      <c r="F2" s="16"/>
      <c r="G2" s="24"/>
      <c r="H2" s="3"/>
      <c r="I2" s="3"/>
    </row>
    <row r="3" spans="1:9" ht="18" customHeight="1" thickBot="1">
      <c r="A3" s="471" t="s">
        <v>1210</v>
      </c>
      <c r="B3" s="472"/>
      <c r="C3" s="473"/>
      <c r="D3" s="422">
        <f>'114年1月收支明細'!H50</f>
        <v>611858</v>
      </c>
      <c r="E3" s="16"/>
      <c r="F3" s="16"/>
      <c r="G3" s="8"/>
      <c r="H3" s="2"/>
      <c r="I3" s="2"/>
    </row>
    <row r="4" spans="1:9" ht="18" customHeight="1">
      <c r="A4" s="2"/>
      <c r="B4" s="58"/>
      <c r="C4" s="58"/>
      <c r="D4" s="423"/>
      <c r="E4" s="16"/>
      <c r="F4" s="16"/>
      <c r="G4" s="8"/>
      <c r="H4" s="2"/>
      <c r="I4" s="2"/>
    </row>
    <row r="5" spans="1:9" ht="18" customHeight="1">
      <c r="A5" s="50" t="s">
        <v>591</v>
      </c>
      <c r="B5" s="20"/>
      <c r="C5" s="20"/>
      <c r="D5" s="424"/>
      <c r="E5" s="22"/>
      <c r="F5" s="22"/>
      <c r="G5" s="25"/>
      <c r="H5" s="20"/>
      <c r="I5" s="20"/>
    </row>
    <row r="6" spans="1:9" ht="18" customHeight="1">
      <c r="A6" s="121" t="s">
        <v>592</v>
      </c>
      <c r="B6" s="122" t="s">
        <v>593</v>
      </c>
      <c r="C6" s="122" t="s">
        <v>1383</v>
      </c>
      <c r="D6" s="123" t="s">
        <v>1384</v>
      </c>
      <c r="E6" s="124" t="s">
        <v>596</v>
      </c>
      <c r="F6" s="124" t="s">
        <v>548</v>
      </c>
      <c r="G6" s="122" t="s">
        <v>597</v>
      </c>
      <c r="H6" s="122" t="s">
        <v>598</v>
      </c>
      <c r="I6" s="122" t="s">
        <v>747</v>
      </c>
    </row>
    <row r="7" spans="1:9" ht="34" customHeight="1">
      <c r="A7" s="47" t="s">
        <v>1221</v>
      </c>
      <c r="B7" s="6" t="s">
        <v>1228</v>
      </c>
      <c r="C7" s="6" t="s">
        <v>998</v>
      </c>
      <c r="D7" s="179" t="s">
        <v>1233</v>
      </c>
      <c r="E7" s="33"/>
      <c r="F7" s="48">
        <v>30000</v>
      </c>
      <c r="G7" s="10">
        <f>D1+F7-E7</f>
        <v>2947128</v>
      </c>
      <c r="H7" s="12">
        <f>D3</f>
        <v>611858</v>
      </c>
      <c r="I7" s="6"/>
    </row>
    <row r="8" spans="1:9" ht="18" customHeight="1">
      <c r="A8" s="155" t="s">
        <v>1223</v>
      </c>
      <c r="B8" s="6" t="s">
        <v>1229</v>
      </c>
      <c r="C8" s="6" t="s">
        <v>998</v>
      </c>
      <c r="D8" s="179" t="s">
        <v>1222</v>
      </c>
      <c r="E8" s="33"/>
      <c r="F8" s="48">
        <v>20000</v>
      </c>
      <c r="G8" s="10">
        <f>G7+F8-E8</f>
        <v>2967128</v>
      </c>
      <c r="H8" s="12">
        <f>D3</f>
        <v>611858</v>
      </c>
      <c r="I8" s="6"/>
    </row>
    <row r="9" spans="1:9" ht="18" customHeight="1">
      <c r="A9" s="155" t="s">
        <v>1224</v>
      </c>
      <c r="B9" s="6" t="s">
        <v>1230</v>
      </c>
      <c r="C9" s="6" t="s">
        <v>429</v>
      </c>
      <c r="D9" s="179" t="s">
        <v>1232</v>
      </c>
      <c r="E9" s="33">
        <v>6315</v>
      </c>
      <c r="F9" s="48"/>
      <c r="G9" s="10">
        <f>G8+F9-E9</f>
        <v>2960813</v>
      </c>
      <c r="H9" s="12">
        <f>D3</f>
        <v>611858</v>
      </c>
      <c r="I9" s="6" t="s">
        <v>1186</v>
      </c>
    </row>
    <row r="10" spans="1:9" ht="18" customHeight="1">
      <c r="A10" s="155" t="s">
        <v>1225</v>
      </c>
      <c r="B10" s="6" t="s">
        <v>1231</v>
      </c>
      <c r="C10" s="6" t="s">
        <v>998</v>
      </c>
      <c r="D10" s="3" t="s">
        <v>1287</v>
      </c>
      <c r="E10" s="33"/>
      <c r="F10" s="48">
        <v>5000</v>
      </c>
      <c r="G10" s="10">
        <f>G9+F10-E10</f>
        <v>2965813</v>
      </c>
      <c r="H10" s="12">
        <f>D3</f>
        <v>611858</v>
      </c>
      <c r="I10" s="6"/>
    </row>
    <row r="11" spans="1:9" ht="18" customHeight="1">
      <c r="A11" s="155" t="s">
        <v>1235</v>
      </c>
      <c r="B11" s="6" t="s">
        <v>1236</v>
      </c>
      <c r="C11" s="6" t="s">
        <v>998</v>
      </c>
      <c r="D11" s="197" t="s">
        <v>1234</v>
      </c>
      <c r="E11" s="48"/>
      <c r="F11" s="48">
        <v>30000</v>
      </c>
      <c r="G11" s="10">
        <f t="shared" ref="G11:G24" si="0">G10+F11-E11</f>
        <v>2995813</v>
      </c>
      <c r="H11" s="65">
        <f>D3</f>
        <v>611858</v>
      </c>
      <c r="I11" s="17"/>
    </row>
    <row r="12" spans="1:9" ht="18" customHeight="1">
      <c r="A12" s="155" t="s">
        <v>1226</v>
      </c>
      <c r="B12" s="6" t="s">
        <v>1252</v>
      </c>
      <c r="C12" s="6" t="s">
        <v>998</v>
      </c>
      <c r="D12" s="197" t="s">
        <v>1288</v>
      </c>
      <c r="E12" s="33"/>
      <c r="F12" s="48">
        <v>5000</v>
      </c>
      <c r="G12" s="10">
        <f t="shared" si="0"/>
        <v>3000813</v>
      </c>
      <c r="H12" s="12">
        <f>D3</f>
        <v>611858</v>
      </c>
      <c r="I12" s="17"/>
    </row>
    <row r="13" spans="1:9" ht="18" customHeight="1">
      <c r="A13" s="155" t="s">
        <v>1226</v>
      </c>
      <c r="B13" s="6" t="s">
        <v>1253</v>
      </c>
      <c r="C13" s="6" t="s">
        <v>754</v>
      </c>
      <c r="D13" s="206" t="s">
        <v>1294</v>
      </c>
      <c r="E13" s="33">
        <v>5843</v>
      </c>
      <c r="F13" s="48"/>
      <c r="G13" s="10">
        <f t="shared" si="0"/>
        <v>2994970</v>
      </c>
      <c r="H13" s="12">
        <f>D3</f>
        <v>611858</v>
      </c>
      <c r="I13" s="6" t="s">
        <v>1186</v>
      </c>
    </row>
    <row r="14" spans="1:9" ht="18" customHeight="1">
      <c r="A14" s="155" t="s">
        <v>1226</v>
      </c>
      <c r="B14" s="6" t="s">
        <v>1255</v>
      </c>
      <c r="C14" s="6" t="s">
        <v>429</v>
      </c>
      <c r="D14" s="206" t="s">
        <v>1289</v>
      </c>
      <c r="E14" s="33">
        <v>3015</v>
      </c>
      <c r="F14" s="48"/>
      <c r="G14" s="10">
        <f t="shared" si="0"/>
        <v>2991955</v>
      </c>
      <c r="H14" s="12">
        <f>D3</f>
        <v>611858</v>
      </c>
      <c r="I14" s="6" t="s">
        <v>1186</v>
      </c>
    </row>
    <row r="15" spans="1:9" ht="18" customHeight="1">
      <c r="A15" s="155" t="s">
        <v>1227</v>
      </c>
      <c r="B15" s="6" t="s">
        <v>1254</v>
      </c>
      <c r="C15" s="6" t="s">
        <v>1293</v>
      </c>
      <c r="D15" s="179" t="s">
        <v>1292</v>
      </c>
      <c r="E15" s="48">
        <v>23495</v>
      </c>
      <c r="F15" s="48"/>
      <c r="G15" s="10">
        <f t="shared" si="0"/>
        <v>2968460</v>
      </c>
      <c r="H15" s="12">
        <f>D3</f>
        <v>611858</v>
      </c>
      <c r="I15" s="6" t="s">
        <v>1186</v>
      </c>
    </row>
    <row r="16" spans="1:9" ht="18" customHeight="1">
      <c r="A16" s="155" t="s">
        <v>1237</v>
      </c>
      <c r="B16" s="6" t="s">
        <v>1256</v>
      </c>
      <c r="C16" s="6" t="s">
        <v>998</v>
      </c>
      <c r="D16" s="179" t="s">
        <v>1243</v>
      </c>
      <c r="E16" s="432"/>
      <c r="F16" s="48">
        <v>11000</v>
      </c>
      <c r="G16" s="10">
        <f t="shared" si="0"/>
        <v>2979460</v>
      </c>
      <c r="H16" s="12">
        <f>D3</f>
        <v>611858</v>
      </c>
      <c r="I16" s="6"/>
    </row>
    <row r="17" spans="1:9" ht="36" customHeight="1">
      <c r="A17" s="155" t="s">
        <v>1238</v>
      </c>
      <c r="B17" s="6" t="s">
        <v>1257</v>
      </c>
      <c r="C17" s="6" t="s">
        <v>998</v>
      </c>
      <c r="D17" s="179" t="s">
        <v>1244</v>
      </c>
      <c r="E17" s="432"/>
      <c r="F17" s="48">
        <v>5000</v>
      </c>
      <c r="G17" s="10">
        <f t="shared" si="0"/>
        <v>2984460</v>
      </c>
      <c r="H17" s="12">
        <f>D3</f>
        <v>611858</v>
      </c>
      <c r="I17" s="17"/>
    </row>
    <row r="18" spans="1:9" ht="18" customHeight="1">
      <c r="A18" s="155" t="s">
        <v>1239</v>
      </c>
      <c r="B18" s="6" t="s">
        <v>1258</v>
      </c>
      <c r="C18" s="6" t="s">
        <v>1189</v>
      </c>
      <c r="D18" s="3" t="s">
        <v>1245</v>
      </c>
      <c r="E18" s="33">
        <v>7365</v>
      </c>
      <c r="F18" s="3"/>
      <c r="G18" s="10">
        <f t="shared" si="0"/>
        <v>2977095</v>
      </c>
      <c r="H18" s="12">
        <f>D3</f>
        <v>611858</v>
      </c>
      <c r="I18" s="6" t="s">
        <v>1186</v>
      </c>
    </row>
    <row r="19" spans="1:9" ht="18" customHeight="1">
      <c r="A19" s="155" t="s">
        <v>1239</v>
      </c>
      <c r="B19" s="6" t="s">
        <v>1259</v>
      </c>
      <c r="C19" s="6" t="s">
        <v>998</v>
      </c>
      <c r="D19" s="179" t="s">
        <v>1246</v>
      </c>
      <c r="E19" s="33"/>
      <c r="F19" s="48">
        <v>30000</v>
      </c>
      <c r="G19" s="10">
        <f t="shared" si="0"/>
        <v>3007095</v>
      </c>
      <c r="H19" s="12">
        <f>D3</f>
        <v>611858</v>
      </c>
      <c r="I19" s="17"/>
    </row>
    <row r="20" spans="1:9" ht="18" customHeight="1">
      <c r="A20" s="155" t="s">
        <v>1240</v>
      </c>
      <c r="B20" s="6" t="s">
        <v>1260</v>
      </c>
      <c r="C20" s="6" t="s">
        <v>998</v>
      </c>
      <c r="D20" s="197" t="s">
        <v>1286</v>
      </c>
      <c r="E20" s="48"/>
      <c r="F20" s="48">
        <v>5000</v>
      </c>
      <c r="G20" s="10">
        <f t="shared" si="0"/>
        <v>3012095</v>
      </c>
      <c r="H20" s="12">
        <f>D3</f>
        <v>611858</v>
      </c>
      <c r="I20" s="17"/>
    </row>
    <row r="21" spans="1:9" ht="18" customHeight="1">
      <c r="A21" s="155" t="s">
        <v>1241</v>
      </c>
      <c r="B21" s="6" t="s">
        <v>1261</v>
      </c>
      <c r="C21" s="6" t="s">
        <v>653</v>
      </c>
      <c r="D21" s="197" t="s">
        <v>1250</v>
      </c>
      <c r="E21" s="48">
        <v>1678</v>
      </c>
      <c r="F21" s="48"/>
      <c r="G21" s="10">
        <f t="shared" si="0"/>
        <v>3010417</v>
      </c>
      <c r="H21" s="65">
        <f>D3</f>
        <v>611858</v>
      </c>
      <c r="I21" s="17"/>
    </row>
    <row r="22" spans="1:9" ht="18" customHeight="1">
      <c r="A22" s="155" t="s">
        <v>1242</v>
      </c>
      <c r="B22" s="6" t="s">
        <v>1262</v>
      </c>
      <c r="C22" s="6" t="s">
        <v>754</v>
      </c>
      <c r="D22" s="197" t="s">
        <v>1271</v>
      </c>
      <c r="E22" s="48">
        <v>3641</v>
      </c>
      <c r="F22" s="48"/>
      <c r="G22" s="10">
        <f t="shared" si="0"/>
        <v>3006776</v>
      </c>
      <c r="H22" s="12">
        <f>D3</f>
        <v>611858</v>
      </c>
      <c r="I22" s="6" t="s">
        <v>1186</v>
      </c>
    </row>
    <row r="23" spans="1:9" ht="18" customHeight="1">
      <c r="A23" s="155" t="s">
        <v>1242</v>
      </c>
      <c r="B23" s="6" t="s">
        <v>1263</v>
      </c>
      <c r="C23" s="6" t="s">
        <v>633</v>
      </c>
      <c r="D23" s="179" t="s">
        <v>1249</v>
      </c>
      <c r="E23" s="48">
        <v>40015</v>
      </c>
      <c r="F23" s="48"/>
      <c r="G23" s="10">
        <f t="shared" si="0"/>
        <v>2966761</v>
      </c>
      <c r="H23" s="12">
        <f>D3</f>
        <v>611858</v>
      </c>
      <c r="I23" s="6" t="s">
        <v>1186</v>
      </c>
    </row>
    <row r="24" spans="1:9" ht="18" customHeight="1">
      <c r="A24" s="155" t="s">
        <v>1265</v>
      </c>
      <c r="B24" s="6" t="s">
        <v>1266</v>
      </c>
      <c r="C24" s="6" t="s">
        <v>1206</v>
      </c>
      <c r="D24" s="429" t="s">
        <v>1248</v>
      </c>
      <c r="E24" s="49">
        <v>45015</v>
      </c>
      <c r="F24" s="49"/>
      <c r="G24" s="10">
        <f t="shared" si="0"/>
        <v>2921746</v>
      </c>
      <c r="H24" s="12">
        <f>D3</f>
        <v>611858</v>
      </c>
      <c r="I24" s="6" t="s">
        <v>1186</v>
      </c>
    </row>
    <row r="25" spans="1:9" ht="18" customHeight="1">
      <c r="A25" s="155" t="s">
        <v>1251</v>
      </c>
      <c r="B25" s="6" t="s">
        <v>1264</v>
      </c>
      <c r="C25" s="6" t="s">
        <v>998</v>
      </c>
      <c r="D25" s="429" t="s">
        <v>1247</v>
      </c>
      <c r="E25" s="49"/>
      <c r="F25" s="49">
        <v>5000</v>
      </c>
      <c r="G25" s="10">
        <f>G24+F25-E25</f>
        <v>2926746</v>
      </c>
      <c r="H25" s="12">
        <f>D3</f>
        <v>611858</v>
      </c>
      <c r="I25" s="17"/>
    </row>
    <row r="26" spans="1:9" ht="35.5" customHeight="1">
      <c r="A26" s="155" t="s">
        <v>1267</v>
      </c>
      <c r="B26" s="6" t="s">
        <v>1272</v>
      </c>
      <c r="C26" s="6" t="s">
        <v>998</v>
      </c>
      <c r="D26" s="429" t="s">
        <v>1275</v>
      </c>
      <c r="E26" s="49"/>
      <c r="F26" s="49">
        <v>30000</v>
      </c>
      <c r="G26" s="10">
        <f>G25+F26-E26</f>
        <v>2956746</v>
      </c>
      <c r="H26" s="12">
        <f>H25</f>
        <v>611858</v>
      </c>
      <c r="I26" s="17"/>
    </row>
    <row r="27" spans="1:9" ht="18" customHeight="1">
      <c r="A27" s="155" t="s">
        <v>1267</v>
      </c>
      <c r="B27" s="6" t="s">
        <v>1273</v>
      </c>
      <c r="C27" s="6" t="s">
        <v>754</v>
      </c>
      <c r="D27" s="429" t="s">
        <v>1291</v>
      </c>
      <c r="E27" s="49"/>
      <c r="F27" s="49">
        <v>58379</v>
      </c>
      <c r="G27" s="10"/>
      <c r="H27" s="12">
        <f>H26</f>
        <v>611858</v>
      </c>
      <c r="I27" s="6" t="s">
        <v>1186</v>
      </c>
    </row>
    <row r="28" spans="1:9" ht="18" customHeight="1">
      <c r="A28" s="155" t="s">
        <v>1267</v>
      </c>
      <c r="B28" s="6" t="s">
        <v>1290</v>
      </c>
      <c r="C28" s="6" t="s">
        <v>1206</v>
      </c>
      <c r="D28" s="179" t="s">
        <v>1274</v>
      </c>
      <c r="E28" s="33">
        <v>3515</v>
      </c>
      <c r="F28" s="33"/>
      <c r="G28" s="10">
        <f>G25+F28-E28</f>
        <v>2923231</v>
      </c>
      <c r="H28" s="12">
        <f>H27</f>
        <v>611858</v>
      </c>
      <c r="I28" s="6" t="s">
        <v>1186</v>
      </c>
    </row>
    <row r="29" spans="1:9" ht="18" customHeight="1">
      <c r="A29" s="13" t="s">
        <v>644</v>
      </c>
      <c r="B29" s="13"/>
      <c r="C29" s="13"/>
      <c r="D29" s="425"/>
      <c r="E29" s="181">
        <f>SUM(E7:E28)</f>
        <v>139897</v>
      </c>
      <c r="F29" s="181">
        <f>SUM(F7:F28)</f>
        <v>234379</v>
      </c>
      <c r="G29" s="14">
        <f>G28</f>
        <v>2923231</v>
      </c>
      <c r="H29" s="15">
        <f>H28</f>
        <v>611858</v>
      </c>
      <c r="I29" s="13"/>
    </row>
    <row r="32" spans="1:9" ht="18" customHeight="1">
      <c r="A32" s="183" t="s">
        <v>645</v>
      </c>
      <c r="B32" s="20"/>
      <c r="C32" s="20"/>
      <c r="D32" s="424"/>
      <c r="E32" s="22"/>
      <c r="F32" s="22"/>
      <c r="G32" s="25"/>
      <c r="H32" s="20"/>
      <c r="I32" s="20"/>
    </row>
    <row r="33" spans="1:9" ht="18" customHeight="1">
      <c r="A33" s="121" t="s">
        <v>592</v>
      </c>
      <c r="B33" s="122" t="s">
        <v>593</v>
      </c>
      <c r="C33" s="122" t="s">
        <v>1383</v>
      </c>
      <c r="D33" s="123" t="s">
        <v>1384</v>
      </c>
      <c r="E33" s="124" t="s">
        <v>596</v>
      </c>
      <c r="F33" s="124" t="s">
        <v>548</v>
      </c>
      <c r="G33" s="122" t="s">
        <v>597</v>
      </c>
      <c r="H33" s="122" t="s">
        <v>598</v>
      </c>
      <c r="I33" s="122" t="s">
        <v>747</v>
      </c>
    </row>
    <row r="34" spans="1:9" ht="18" customHeight="1">
      <c r="A34" s="193" t="s">
        <v>1146</v>
      </c>
      <c r="B34" s="17" t="s">
        <v>1353</v>
      </c>
      <c r="C34" s="17" t="s">
        <v>429</v>
      </c>
      <c r="D34" s="206" t="s">
        <v>1147</v>
      </c>
      <c r="E34" s="195">
        <v>928</v>
      </c>
      <c r="F34" s="195"/>
      <c r="G34" s="196">
        <f>D2-E34+F34</f>
        <v>14283</v>
      </c>
      <c r="H34" s="193"/>
      <c r="I34" s="193"/>
    </row>
    <row r="35" spans="1:9" ht="18" customHeight="1">
      <c r="A35" s="193" t="s">
        <v>1223</v>
      </c>
      <c r="B35" s="17" t="s">
        <v>1355</v>
      </c>
      <c r="C35" s="17" t="s">
        <v>661</v>
      </c>
      <c r="D35" s="194" t="s">
        <v>1320</v>
      </c>
      <c r="E35" s="195">
        <v>380</v>
      </c>
      <c r="F35" s="195"/>
      <c r="G35" s="196">
        <f>G34-E35</f>
        <v>13903</v>
      </c>
      <c r="H35" s="193"/>
      <c r="I35" s="193"/>
    </row>
    <row r="36" spans="1:9" ht="18" customHeight="1">
      <c r="A36" s="193" t="s">
        <v>1322</v>
      </c>
      <c r="B36" s="17" t="s">
        <v>1357</v>
      </c>
      <c r="C36" s="17" t="s">
        <v>426</v>
      </c>
      <c r="D36" s="194" t="s">
        <v>426</v>
      </c>
      <c r="E36" s="195">
        <v>225</v>
      </c>
      <c r="F36" s="195"/>
      <c r="G36" s="196">
        <f t="shared" ref="G36:G60" si="1">G35-E36</f>
        <v>13678</v>
      </c>
      <c r="H36" s="193"/>
      <c r="I36" s="193"/>
    </row>
    <row r="37" spans="1:9" ht="18" customHeight="1">
      <c r="A37" s="193" t="s">
        <v>1322</v>
      </c>
      <c r="B37" s="17" t="s">
        <v>1356</v>
      </c>
      <c r="C37" s="17" t="s">
        <v>827</v>
      </c>
      <c r="D37" s="194" t="s">
        <v>1323</v>
      </c>
      <c r="E37" s="195">
        <v>51</v>
      </c>
      <c r="F37" s="195"/>
      <c r="G37" s="196">
        <f t="shared" si="1"/>
        <v>13627</v>
      </c>
      <c r="H37" s="193"/>
      <c r="I37" s="193"/>
    </row>
    <row r="38" spans="1:9" ht="18" customHeight="1">
      <c r="A38" s="17" t="s">
        <v>1322</v>
      </c>
      <c r="B38" s="17" t="s">
        <v>1359</v>
      </c>
      <c r="C38" s="17" t="s">
        <v>426</v>
      </c>
      <c r="D38" s="197" t="s">
        <v>1341</v>
      </c>
      <c r="E38" s="198">
        <v>1766</v>
      </c>
      <c r="F38" s="198"/>
      <c r="G38" s="196">
        <f>G40-E38</f>
        <v>11711</v>
      </c>
      <c r="H38" s="17"/>
      <c r="I38" s="17"/>
    </row>
    <row r="39" spans="1:9" ht="18" customHeight="1">
      <c r="A39" s="478" t="s">
        <v>1235</v>
      </c>
      <c r="B39" s="478" t="s">
        <v>1358</v>
      </c>
      <c r="C39" s="17" t="s">
        <v>426</v>
      </c>
      <c r="D39" s="194" t="s">
        <v>1321</v>
      </c>
      <c r="E39" s="195">
        <v>50</v>
      </c>
      <c r="F39" s="195"/>
      <c r="G39" s="196">
        <f>G37-E39</f>
        <v>13577</v>
      </c>
      <c r="H39" s="193"/>
      <c r="I39" s="193"/>
    </row>
    <row r="40" spans="1:9" ht="18" customHeight="1">
      <c r="A40" s="479"/>
      <c r="B40" s="479"/>
      <c r="C40" s="17" t="s">
        <v>426</v>
      </c>
      <c r="D40" s="197" t="s">
        <v>1321</v>
      </c>
      <c r="E40" s="198">
        <v>100</v>
      </c>
      <c r="F40" s="198"/>
      <c r="G40" s="196">
        <f t="shared" si="1"/>
        <v>13477</v>
      </c>
      <c r="H40" s="17"/>
      <c r="I40" s="17"/>
    </row>
    <row r="41" spans="1:9" ht="18" customHeight="1">
      <c r="A41" s="17" t="s">
        <v>1237</v>
      </c>
      <c r="B41" s="17" t="s">
        <v>1360</v>
      </c>
      <c r="C41" s="17" t="s">
        <v>426</v>
      </c>
      <c r="D41" s="197" t="s">
        <v>1324</v>
      </c>
      <c r="E41" s="198">
        <v>65</v>
      </c>
      <c r="F41" s="198"/>
      <c r="G41" s="196">
        <f>G40-E41</f>
        <v>13412</v>
      </c>
      <c r="H41" s="17"/>
      <c r="I41" s="17"/>
    </row>
    <row r="42" spans="1:9" ht="18" customHeight="1">
      <c r="A42" s="113" t="s">
        <v>1237</v>
      </c>
      <c r="B42" s="17" t="s">
        <v>1361</v>
      </c>
      <c r="C42" s="166" t="s">
        <v>661</v>
      </c>
      <c r="D42" s="189" t="s">
        <v>1325</v>
      </c>
      <c r="E42" s="63">
        <v>1076</v>
      </c>
      <c r="F42" s="63"/>
      <c r="G42" s="196">
        <f t="shared" si="1"/>
        <v>12336</v>
      </c>
      <c r="H42" s="117"/>
      <c r="I42" s="117"/>
    </row>
    <row r="43" spans="1:9" ht="18" customHeight="1">
      <c r="A43" s="113" t="s">
        <v>1326</v>
      </c>
      <c r="B43" s="481" t="s">
        <v>1362</v>
      </c>
      <c r="C43" s="6" t="s">
        <v>426</v>
      </c>
      <c r="D43" s="421" t="s">
        <v>1327</v>
      </c>
      <c r="E43" s="37">
        <v>330</v>
      </c>
      <c r="F43" s="37"/>
      <c r="G43" s="196">
        <f t="shared" si="1"/>
        <v>12006</v>
      </c>
      <c r="H43" s="35"/>
      <c r="I43" s="35"/>
    </row>
    <row r="44" spans="1:9" ht="18" customHeight="1">
      <c r="A44" s="480" t="s">
        <v>1326</v>
      </c>
      <c r="B44" s="6" t="s">
        <v>1363</v>
      </c>
      <c r="C44" s="2" t="s">
        <v>426</v>
      </c>
      <c r="D44" s="190" t="s">
        <v>1329</v>
      </c>
      <c r="E44" s="37">
        <v>265</v>
      </c>
      <c r="F44" s="37"/>
      <c r="G44" s="196">
        <f t="shared" si="1"/>
        <v>11741</v>
      </c>
      <c r="H44" s="35"/>
      <c r="I44" s="35"/>
    </row>
    <row r="45" spans="1:9" ht="18" customHeight="1">
      <c r="A45" s="113" t="s">
        <v>1334</v>
      </c>
      <c r="B45" s="482" t="s">
        <v>1364</v>
      </c>
      <c r="C45" s="6" t="s">
        <v>426</v>
      </c>
      <c r="D45" s="421" t="s">
        <v>1328</v>
      </c>
      <c r="E45" s="37">
        <v>195</v>
      </c>
      <c r="F45" s="37"/>
      <c r="G45" s="196">
        <f t="shared" si="1"/>
        <v>11546</v>
      </c>
      <c r="H45" s="35"/>
      <c r="I45" s="35"/>
    </row>
    <row r="46" spans="1:9" ht="18" customHeight="1">
      <c r="A46" s="114" t="s">
        <v>1334</v>
      </c>
      <c r="B46" s="44" t="s">
        <v>1365</v>
      </c>
      <c r="C46" s="61" t="s">
        <v>1379</v>
      </c>
      <c r="D46" s="197" t="s">
        <v>1330</v>
      </c>
      <c r="E46" s="54">
        <v>480</v>
      </c>
      <c r="F46" s="54"/>
      <c r="G46" s="196">
        <f t="shared" si="1"/>
        <v>11066</v>
      </c>
      <c r="H46" s="173"/>
      <c r="I46" s="173"/>
    </row>
    <row r="47" spans="1:9" ht="18" customHeight="1">
      <c r="A47" s="112" t="s">
        <v>1335</v>
      </c>
      <c r="B47" s="172" t="s">
        <v>1366</v>
      </c>
      <c r="C47" s="44" t="s">
        <v>653</v>
      </c>
      <c r="D47" s="190" t="s">
        <v>1331</v>
      </c>
      <c r="E47" s="37">
        <v>44</v>
      </c>
      <c r="F47" s="37"/>
      <c r="G47" s="196">
        <f t="shared" si="1"/>
        <v>11022</v>
      </c>
      <c r="H47" s="35"/>
      <c r="I47" s="35"/>
    </row>
    <row r="48" spans="1:9" ht="18" customHeight="1">
      <c r="A48" s="112" t="s">
        <v>1336</v>
      </c>
      <c r="B48" s="44" t="s">
        <v>1367</v>
      </c>
      <c r="C48" s="17" t="s">
        <v>426</v>
      </c>
      <c r="D48" s="190" t="s">
        <v>1332</v>
      </c>
      <c r="E48" s="37">
        <v>2350</v>
      </c>
      <c r="F48" s="37"/>
      <c r="G48" s="196">
        <f t="shared" si="1"/>
        <v>8672</v>
      </c>
      <c r="H48" s="35"/>
      <c r="I48" s="35"/>
    </row>
    <row r="49" spans="1:9" ht="18" customHeight="1">
      <c r="A49" s="115" t="s">
        <v>1337</v>
      </c>
      <c r="B49" s="44" t="s">
        <v>1368</v>
      </c>
      <c r="C49" s="44" t="s">
        <v>426</v>
      </c>
      <c r="D49" s="191" t="s">
        <v>1333</v>
      </c>
      <c r="E49" s="41">
        <v>291</v>
      </c>
      <c r="F49" s="41"/>
      <c r="G49" s="196">
        <f>G48-E49</f>
        <v>8381</v>
      </c>
      <c r="H49" s="39"/>
      <c r="I49" s="39"/>
    </row>
    <row r="50" spans="1:9" ht="18" customHeight="1">
      <c r="A50" s="115" t="s">
        <v>1337</v>
      </c>
      <c r="B50" s="44" t="s">
        <v>1369</v>
      </c>
      <c r="C50" s="17" t="s">
        <v>426</v>
      </c>
      <c r="D50" s="191" t="s">
        <v>1338</v>
      </c>
      <c r="E50" s="41">
        <v>165</v>
      </c>
      <c r="F50" s="41"/>
      <c r="G50" s="196">
        <f t="shared" si="1"/>
        <v>8216</v>
      </c>
      <c r="H50" s="39"/>
      <c r="I50" s="39"/>
    </row>
    <row r="51" spans="1:9" ht="18" customHeight="1">
      <c r="A51" s="52" t="s">
        <v>1339</v>
      </c>
      <c r="B51" s="6" t="s">
        <v>1371</v>
      </c>
      <c r="C51" s="17" t="s">
        <v>426</v>
      </c>
      <c r="D51" s="192" t="s">
        <v>1340</v>
      </c>
      <c r="E51" s="33">
        <v>168</v>
      </c>
      <c r="F51" s="33"/>
      <c r="G51" s="196">
        <f t="shared" si="1"/>
        <v>8048</v>
      </c>
      <c r="H51" s="11"/>
      <c r="I51" s="11"/>
    </row>
    <row r="52" spans="1:9" ht="18" customHeight="1">
      <c r="A52" s="52" t="s">
        <v>1342</v>
      </c>
      <c r="B52" s="6" t="s">
        <v>1370</v>
      </c>
      <c r="C52" s="17" t="s">
        <v>426</v>
      </c>
      <c r="D52" s="197" t="s">
        <v>1381</v>
      </c>
      <c r="E52" s="33">
        <v>219</v>
      </c>
      <c r="F52" s="33"/>
      <c r="G52" s="196">
        <f t="shared" si="1"/>
        <v>7829</v>
      </c>
      <c r="H52" s="11"/>
      <c r="I52" s="11"/>
    </row>
    <row r="53" spans="1:9" ht="18" customHeight="1">
      <c r="A53" s="450" t="s">
        <v>1241</v>
      </c>
      <c r="B53" s="6" t="s">
        <v>1372</v>
      </c>
      <c r="C53" s="17" t="s">
        <v>426</v>
      </c>
      <c r="D53" s="429" t="s">
        <v>1321</v>
      </c>
      <c r="E53" s="46">
        <v>30</v>
      </c>
      <c r="F53" s="46"/>
      <c r="G53" s="196">
        <f t="shared" si="1"/>
        <v>7799</v>
      </c>
      <c r="H53" s="120"/>
      <c r="I53" s="120"/>
    </row>
    <row r="54" spans="1:9" ht="35.5" customHeight="1">
      <c r="A54" s="52" t="s">
        <v>1265</v>
      </c>
      <c r="B54" s="11" t="s">
        <v>1373</v>
      </c>
      <c r="C54" s="6" t="s">
        <v>653</v>
      </c>
      <c r="D54" s="179" t="s">
        <v>1343</v>
      </c>
      <c r="E54" s="33">
        <v>513</v>
      </c>
      <c r="F54" s="33"/>
      <c r="G54" s="196">
        <f t="shared" si="1"/>
        <v>7286</v>
      </c>
      <c r="H54" s="11"/>
      <c r="I54" s="11"/>
    </row>
    <row r="55" spans="1:9" ht="18" customHeight="1">
      <c r="A55" s="52" t="s">
        <v>1265</v>
      </c>
      <c r="B55" s="3" t="s">
        <v>1374</v>
      </c>
      <c r="C55" s="17" t="s">
        <v>426</v>
      </c>
      <c r="D55" s="179" t="s">
        <v>1344</v>
      </c>
      <c r="E55" s="33">
        <v>415</v>
      </c>
      <c r="F55" s="33"/>
      <c r="G55" s="196">
        <f t="shared" si="1"/>
        <v>6871</v>
      </c>
      <c r="H55" s="11"/>
      <c r="I55" s="11"/>
    </row>
    <row r="56" spans="1:9" ht="18" customHeight="1">
      <c r="A56" s="6" t="s">
        <v>1345</v>
      </c>
      <c r="B56" s="6" t="s">
        <v>1375</v>
      </c>
      <c r="C56" s="17" t="s">
        <v>426</v>
      </c>
      <c r="D56" s="11" t="s">
        <v>1382</v>
      </c>
      <c r="E56" s="11">
        <v>456</v>
      </c>
      <c r="F56" s="11"/>
      <c r="G56" s="196">
        <f t="shared" si="1"/>
        <v>6415</v>
      </c>
      <c r="H56" s="11"/>
      <c r="I56" s="11"/>
    </row>
    <row r="57" spans="1:9" ht="18" customHeight="1">
      <c r="A57" s="52" t="s">
        <v>1346</v>
      </c>
      <c r="B57" s="6" t="s">
        <v>1377</v>
      </c>
      <c r="C57" s="6" t="s">
        <v>1379</v>
      </c>
      <c r="D57" s="179" t="s">
        <v>1347</v>
      </c>
      <c r="E57" s="33">
        <v>717</v>
      </c>
      <c r="F57" s="33"/>
      <c r="G57" s="196">
        <f t="shared" si="1"/>
        <v>5698</v>
      </c>
      <c r="H57" s="11"/>
      <c r="I57" s="11"/>
    </row>
    <row r="58" spans="1:9" ht="18" customHeight="1">
      <c r="A58" s="52" t="s">
        <v>1348</v>
      </c>
      <c r="B58" s="6" t="s">
        <v>1378</v>
      </c>
      <c r="C58" s="6" t="s">
        <v>429</v>
      </c>
      <c r="D58" s="179" t="s">
        <v>1349</v>
      </c>
      <c r="E58" s="33">
        <v>300</v>
      </c>
      <c r="F58" s="33"/>
      <c r="G58" s="196">
        <f t="shared" si="1"/>
        <v>5398</v>
      </c>
      <c r="H58" s="11"/>
      <c r="I58" s="11"/>
    </row>
    <row r="59" spans="1:9" ht="18" customHeight="1">
      <c r="A59" s="52" t="s">
        <v>1350</v>
      </c>
      <c r="B59" s="6" t="s">
        <v>1354</v>
      </c>
      <c r="C59" s="6" t="s">
        <v>1380</v>
      </c>
      <c r="D59" s="179" t="s">
        <v>1351</v>
      </c>
      <c r="E59" s="33">
        <v>1229</v>
      </c>
      <c r="F59" s="33"/>
      <c r="G59" s="196">
        <f t="shared" si="1"/>
        <v>4169</v>
      </c>
      <c r="H59" s="11"/>
      <c r="I59" s="11"/>
    </row>
    <row r="60" spans="1:9" ht="18" customHeight="1">
      <c r="A60" s="52" t="s">
        <v>1350</v>
      </c>
      <c r="B60" s="6" t="s">
        <v>1376</v>
      </c>
      <c r="C60" s="6" t="s">
        <v>661</v>
      </c>
      <c r="D60" s="179" t="s">
        <v>1352</v>
      </c>
      <c r="E60" s="33">
        <v>3974</v>
      </c>
      <c r="F60" s="451"/>
      <c r="G60" s="65">
        <f t="shared" si="1"/>
        <v>195</v>
      </c>
      <c r="H60" s="453"/>
      <c r="I60" s="11"/>
    </row>
    <row r="61" spans="1:9" ht="18" customHeight="1">
      <c r="A61" s="436" t="s">
        <v>743</v>
      </c>
      <c r="B61" s="436"/>
      <c r="C61" s="437"/>
      <c r="D61" s="438"/>
      <c r="E61" s="439">
        <f>SUM(E34:E60)</f>
        <v>16782</v>
      </c>
      <c r="F61" s="452">
        <f>SUM(F42:F53)</f>
        <v>0</v>
      </c>
      <c r="G61" s="455">
        <f>G60</f>
        <v>195</v>
      </c>
      <c r="H61" s="454"/>
      <c r="I61" s="437"/>
    </row>
  </sheetData>
  <mergeCells count="5">
    <mergeCell ref="A1:C1"/>
    <mergeCell ref="A2:C2"/>
    <mergeCell ref="A3:C3"/>
    <mergeCell ref="A39:A40"/>
    <mergeCell ref="B39:B40"/>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E874A-AC00-4803-B111-BDE64D444947}">
  <sheetPr>
    <tabColor theme="8" tint="0.39997558519241921"/>
  </sheetPr>
  <dimension ref="A1:I21"/>
  <sheetViews>
    <sheetView workbookViewId="0">
      <selection activeCell="E18" sqref="E18"/>
    </sheetView>
  </sheetViews>
  <sheetFormatPr defaultRowHeight="17"/>
  <cols>
    <col min="2" max="2" width="3.90625" customWidth="1"/>
    <col min="3" max="3" width="3.453125" customWidth="1"/>
    <col min="4" max="4" width="24.6328125" customWidth="1"/>
    <col min="5" max="5" width="27.453125" customWidth="1"/>
    <col min="6" max="6" width="25.36328125" customWidth="1"/>
    <col min="7" max="8" width="11.90625" customWidth="1"/>
    <col min="9" max="9" width="12.08984375" customWidth="1"/>
  </cols>
  <sheetData>
    <row r="1" spans="1:9" s="324" customFormat="1" ht="25">
      <c r="A1" s="323"/>
      <c r="B1" s="456" t="s">
        <v>453</v>
      </c>
      <c r="C1" s="457"/>
      <c r="D1" s="457"/>
      <c r="E1" s="457"/>
      <c r="F1" s="457"/>
      <c r="G1" s="457"/>
      <c r="H1" s="457"/>
      <c r="I1" s="458"/>
    </row>
    <row r="2" spans="1:9">
      <c r="A2" s="19"/>
      <c r="B2" s="325"/>
      <c r="C2" s="281"/>
      <c r="D2" s="281"/>
      <c r="E2" s="281"/>
      <c r="F2" s="281"/>
      <c r="G2" s="459" t="s">
        <v>454</v>
      </c>
      <c r="H2" s="459"/>
      <c r="I2" s="460"/>
    </row>
    <row r="3" spans="1:9">
      <c r="A3" s="19"/>
      <c r="B3" s="325"/>
      <c r="C3" s="226"/>
      <c r="D3" s="226"/>
      <c r="E3" s="226"/>
      <c r="F3" s="226"/>
      <c r="G3" s="227" t="s">
        <v>455</v>
      </c>
      <c r="H3" s="227" t="s">
        <v>456</v>
      </c>
      <c r="I3" s="326" t="s">
        <v>457</v>
      </c>
    </row>
    <row r="4" spans="1:9" ht="43" customHeight="1">
      <c r="A4" s="19"/>
      <c r="B4" s="325"/>
      <c r="C4" s="226"/>
      <c r="D4" s="226"/>
      <c r="E4" s="226"/>
      <c r="F4" s="226"/>
      <c r="G4" s="228"/>
      <c r="H4" s="228"/>
      <c r="I4" s="326"/>
    </row>
    <row r="5" spans="1:9" ht="17.5" thickBot="1">
      <c r="A5" s="19"/>
      <c r="B5" s="327" t="s">
        <v>458</v>
      </c>
      <c r="C5" s="281" t="s">
        <v>459</v>
      </c>
      <c r="D5" s="226" t="s">
        <v>460</v>
      </c>
      <c r="E5" s="280">
        <v>608706</v>
      </c>
      <c r="F5" s="285"/>
      <c r="G5" s="285"/>
      <c r="H5" s="226"/>
      <c r="I5" s="245"/>
    </row>
    <row r="6" spans="1:9">
      <c r="A6" s="19"/>
      <c r="B6" s="325"/>
      <c r="C6" s="226"/>
      <c r="D6" s="229" t="s">
        <v>461</v>
      </c>
      <c r="E6" s="230">
        <v>2799531</v>
      </c>
      <c r="F6" s="231"/>
      <c r="G6" s="232"/>
      <c r="H6" s="279"/>
      <c r="I6" s="245"/>
    </row>
    <row r="7" spans="1:9">
      <c r="A7" s="19"/>
      <c r="B7" s="325"/>
      <c r="C7" s="226"/>
      <c r="D7" s="233" t="s">
        <v>462</v>
      </c>
      <c r="E7" s="280">
        <v>13382</v>
      </c>
      <c r="F7" s="279"/>
      <c r="G7" s="234"/>
      <c r="H7" s="279"/>
      <c r="I7" s="245"/>
    </row>
    <row r="8" spans="1:9" ht="17.5" thickBot="1">
      <c r="A8" s="19"/>
      <c r="B8" s="325"/>
      <c r="C8" s="226"/>
      <c r="D8" s="235" t="s">
        <v>463</v>
      </c>
      <c r="E8" s="236">
        <v>750</v>
      </c>
      <c r="F8" s="237" t="s">
        <v>464</v>
      </c>
      <c r="G8" s="238">
        <v>160</v>
      </c>
      <c r="H8" s="279"/>
      <c r="I8" s="245"/>
    </row>
    <row r="9" spans="1:9" ht="18" thickTop="1" thickBot="1">
      <c r="A9" s="19"/>
      <c r="B9" s="325"/>
      <c r="C9" s="281" t="s">
        <v>459</v>
      </c>
      <c r="D9" s="239" t="s">
        <v>465</v>
      </c>
      <c r="E9" s="240">
        <v>2813073</v>
      </c>
      <c r="F9" s="241" t="s">
        <v>466</v>
      </c>
      <c r="G9" s="242"/>
      <c r="H9" s="282"/>
      <c r="I9" s="245"/>
    </row>
    <row r="10" spans="1:9">
      <c r="A10" s="19"/>
      <c r="B10" s="325"/>
      <c r="C10" s="226"/>
      <c r="D10" s="226"/>
      <c r="E10" s="287"/>
      <c r="F10" s="288"/>
      <c r="G10" s="279"/>
      <c r="H10" s="285"/>
      <c r="I10" s="245"/>
    </row>
    <row r="11" spans="1:9">
      <c r="A11" s="19"/>
      <c r="B11" s="327" t="s">
        <v>467</v>
      </c>
      <c r="C11" s="283"/>
      <c r="D11" s="226" t="s">
        <v>468</v>
      </c>
      <c r="E11" s="284">
        <f>'[1]7-9月支出'!I31+6199</f>
        <v>122825</v>
      </c>
      <c r="F11" s="461" t="s">
        <v>469</v>
      </c>
      <c r="G11" s="461"/>
      <c r="H11" s="285"/>
      <c r="I11" s="245"/>
    </row>
    <row r="12" spans="1:9">
      <c r="A12" s="19"/>
      <c r="B12" s="327"/>
      <c r="C12" s="283"/>
      <c r="D12" s="226" t="s">
        <v>470</v>
      </c>
      <c r="E12" s="284">
        <f>'[1]7-9月收入'!H22</f>
        <v>583000</v>
      </c>
      <c r="F12" s="461" t="s">
        <v>469</v>
      </c>
      <c r="G12" s="461"/>
      <c r="H12" s="285"/>
      <c r="I12" s="245"/>
    </row>
    <row r="13" spans="1:9">
      <c r="A13" s="19"/>
      <c r="B13" s="327"/>
      <c r="C13" s="283"/>
      <c r="D13" s="226"/>
      <c r="E13" s="284"/>
      <c r="F13" s="285"/>
      <c r="G13" s="285"/>
      <c r="H13" s="285"/>
      <c r="I13" s="245"/>
    </row>
    <row r="14" spans="1:9">
      <c r="A14" s="19"/>
      <c r="B14" s="327" t="s">
        <v>471</v>
      </c>
      <c r="C14" s="281" t="s">
        <v>472</v>
      </c>
      <c r="D14" s="226" t="s">
        <v>473</v>
      </c>
      <c r="E14" s="284">
        <f>'[1]4-6月總表'!E14+'[1]7-9月總表'!E12-'[1]7-9月總表'!E11</f>
        <v>3254932</v>
      </c>
      <c r="F14" s="285" t="s">
        <v>474</v>
      </c>
      <c r="G14" s="285"/>
      <c r="H14" s="285"/>
      <c r="I14" s="245"/>
    </row>
    <row r="15" spans="1:9">
      <c r="A15" s="19"/>
      <c r="B15" s="327"/>
      <c r="C15" s="226"/>
      <c r="D15" s="226"/>
      <c r="E15" s="284"/>
      <c r="F15" s="285"/>
      <c r="G15" s="285"/>
      <c r="H15" s="285"/>
      <c r="I15" s="245"/>
    </row>
    <row r="16" spans="1:9" ht="17.5" thickBot="1">
      <c r="A16" s="19"/>
      <c r="B16" s="327"/>
      <c r="C16" s="281" t="s">
        <v>459</v>
      </c>
      <c r="D16" s="226" t="s">
        <v>460</v>
      </c>
      <c r="E16" s="280">
        <v>608706</v>
      </c>
      <c r="F16" s="285"/>
      <c r="G16" s="285"/>
      <c r="H16" s="285"/>
      <c r="I16" s="245"/>
    </row>
    <row r="17" spans="1:9">
      <c r="A17" s="19"/>
      <c r="B17" s="327"/>
      <c r="C17" s="226"/>
      <c r="D17" s="229" t="s">
        <v>461</v>
      </c>
      <c r="E17" s="230">
        <f>'[1]2024年總表'!K257</f>
        <v>3243140</v>
      </c>
      <c r="F17" s="243"/>
      <c r="G17" s="244"/>
      <c r="H17" s="285"/>
      <c r="I17" s="245"/>
    </row>
    <row r="18" spans="1:9">
      <c r="A18" s="19"/>
      <c r="B18" s="327"/>
      <c r="C18" s="281"/>
      <c r="D18" s="233" t="s">
        <v>462</v>
      </c>
      <c r="E18" s="280">
        <f>'[1]2024年總表'!Q257</f>
        <v>11786</v>
      </c>
      <c r="F18" s="286"/>
      <c r="G18" s="245"/>
      <c r="H18" s="285"/>
      <c r="I18" s="245"/>
    </row>
    <row r="19" spans="1:9" ht="17.5" thickBot="1">
      <c r="A19" s="19"/>
      <c r="B19" s="327"/>
      <c r="C19" s="226"/>
      <c r="D19" s="235" t="s">
        <v>463</v>
      </c>
      <c r="E19" s="236">
        <f>'[1]2024年總表'!AC257</f>
        <v>30</v>
      </c>
      <c r="F19" s="237" t="s">
        <v>464</v>
      </c>
      <c r="G19" s="246">
        <v>6</v>
      </c>
      <c r="H19" s="282"/>
      <c r="I19" s="245"/>
    </row>
    <row r="20" spans="1:9" ht="18" thickTop="1" thickBot="1">
      <c r="A20" s="226"/>
      <c r="B20" s="327"/>
      <c r="C20" s="281" t="s">
        <v>459</v>
      </c>
      <c r="D20" s="239" t="s">
        <v>475</v>
      </c>
      <c r="E20" s="240">
        <f>E17+E18+G19</f>
        <v>3254932</v>
      </c>
      <c r="F20" s="247"/>
      <c r="G20" s="248"/>
      <c r="H20" s="226"/>
      <c r="I20" s="245"/>
    </row>
    <row r="21" spans="1:9" ht="17.5" thickBot="1">
      <c r="A21" s="3"/>
      <c r="B21" s="328"/>
      <c r="C21" s="329"/>
      <c r="D21" s="329"/>
      <c r="E21" s="329"/>
      <c r="F21" s="329"/>
      <c r="G21" s="329"/>
      <c r="H21" s="329"/>
      <c r="I21" s="330"/>
    </row>
  </sheetData>
  <mergeCells count="4">
    <mergeCell ref="B1:I1"/>
    <mergeCell ref="G2:I2"/>
    <mergeCell ref="F11:G11"/>
    <mergeCell ref="F12:G12"/>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AD6EC-5DE5-412A-993A-E57E776E7BFF}">
  <sheetPr>
    <tabColor theme="5" tint="0.59999389629810485"/>
  </sheetPr>
  <dimension ref="A1:I59"/>
  <sheetViews>
    <sheetView workbookViewId="0">
      <selection activeCell="L50" sqref="L50"/>
    </sheetView>
  </sheetViews>
  <sheetFormatPr defaultRowHeight="17"/>
  <cols>
    <col min="1" max="1" width="11.90625" style="58" customWidth="1"/>
    <col min="2" max="2" width="8.7265625" style="306"/>
    <col min="4" max="4" width="12.453125" customWidth="1"/>
    <col min="5" max="5" width="10" customWidth="1"/>
    <col min="6" max="6" width="36.90625" customWidth="1"/>
    <col min="7" max="8" width="8.90625" customWidth="1"/>
    <col min="9" max="9" width="37.08984375" customWidth="1"/>
  </cols>
  <sheetData>
    <row r="1" spans="1:9" ht="18" customHeight="1" thickBot="1">
      <c r="A1" s="2"/>
      <c r="B1" s="302"/>
      <c r="C1" s="3"/>
      <c r="D1" s="3"/>
      <c r="E1" s="3"/>
      <c r="F1" s="3"/>
      <c r="G1" s="3"/>
      <c r="H1" s="3"/>
      <c r="I1" s="3"/>
    </row>
    <row r="2" spans="1:9" ht="18" customHeight="1" thickBot="1">
      <c r="A2" s="462" t="s">
        <v>476</v>
      </c>
      <c r="B2" s="463"/>
      <c r="C2" s="464"/>
      <c r="D2" s="4">
        <f>'[1]2024年總表'!K257</f>
        <v>3243140</v>
      </c>
      <c r="E2" s="3"/>
      <c r="F2" s="3"/>
      <c r="G2" s="3"/>
      <c r="H2" s="3"/>
      <c r="I2" s="3"/>
    </row>
    <row r="3" spans="1:9" ht="18" customHeight="1" thickBot="1">
      <c r="A3" s="462" t="s">
        <v>477</v>
      </c>
      <c r="B3" s="463"/>
      <c r="C3" s="464"/>
      <c r="D3" s="4">
        <f>'[1]2024年總表'!Q257</f>
        <v>11786</v>
      </c>
      <c r="E3" s="3"/>
      <c r="F3" s="3"/>
      <c r="G3" s="3"/>
      <c r="H3" s="3"/>
      <c r="I3" s="3"/>
    </row>
    <row r="4" spans="1:9" ht="18" customHeight="1" thickBot="1">
      <c r="A4" s="2"/>
      <c r="B4" s="302"/>
      <c r="C4" s="3"/>
      <c r="D4" s="3"/>
      <c r="E4" s="3"/>
      <c r="F4" s="3"/>
      <c r="G4" s="3"/>
      <c r="H4" s="3"/>
      <c r="I4" s="3"/>
    </row>
    <row r="5" spans="1:9" ht="18" customHeight="1">
      <c r="A5" s="249" t="s">
        <v>478</v>
      </c>
      <c r="B5" s="303" t="s">
        <v>5</v>
      </c>
      <c r="C5" s="250" t="s">
        <v>479</v>
      </c>
      <c r="D5" s="250" t="s">
        <v>8</v>
      </c>
      <c r="E5" s="250" t="s">
        <v>9</v>
      </c>
      <c r="F5" s="250" t="s">
        <v>16</v>
      </c>
      <c r="G5" s="250" t="s">
        <v>480</v>
      </c>
      <c r="H5" s="250" t="s">
        <v>2</v>
      </c>
      <c r="I5" s="251" t="s">
        <v>481</v>
      </c>
    </row>
    <row r="6" spans="1:9" ht="18" customHeight="1">
      <c r="A6" s="254">
        <v>113070101</v>
      </c>
      <c r="B6" s="304" t="s">
        <v>482</v>
      </c>
      <c r="C6" s="253" t="s">
        <v>483</v>
      </c>
      <c r="D6" s="254" t="s">
        <v>484</v>
      </c>
      <c r="E6" s="254" t="s">
        <v>485</v>
      </c>
      <c r="F6" s="1" t="s">
        <v>486</v>
      </c>
      <c r="G6" s="255"/>
      <c r="H6" s="255">
        <v>44</v>
      </c>
      <c r="I6" s="256">
        <f>G6+H6</f>
        <v>44</v>
      </c>
    </row>
    <row r="7" spans="1:9" ht="18" customHeight="1">
      <c r="A7" s="254">
        <v>113070501</v>
      </c>
      <c r="B7" s="304" t="s">
        <v>487</v>
      </c>
      <c r="C7" s="253" t="s">
        <v>483</v>
      </c>
      <c r="D7" s="254" t="s">
        <v>484</v>
      </c>
      <c r="E7" s="254" t="s">
        <v>485</v>
      </c>
      <c r="F7" s="1" t="s">
        <v>488</v>
      </c>
      <c r="G7" s="255"/>
      <c r="H7" s="255">
        <v>44</v>
      </c>
      <c r="I7" s="256">
        <f t="shared" ref="I7:I31" si="0">I6+G7+H7</f>
        <v>88</v>
      </c>
    </row>
    <row r="8" spans="1:9" ht="35.5" customHeight="1">
      <c r="A8" s="254">
        <v>113071001</v>
      </c>
      <c r="B8" s="304" t="s">
        <v>489</v>
      </c>
      <c r="C8" s="254" t="s">
        <v>483</v>
      </c>
      <c r="D8" s="254" t="s">
        <v>112</v>
      </c>
      <c r="E8" s="254" t="s">
        <v>490</v>
      </c>
      <c r="F8" s="1" t="s">
        <v>491</v>
      </c>
      <c r="G8" s="255">
        <v>5000</v>
      </c>
      <c r="H8" s="255"/>
      <c r="I8" s="256">
        <f t="shared" si="0"/>
        <v>5088</v>
      </c>
    </row>
    <row r="9" spans="1:9" ht="35.5" customHeight="1">
      <c r="A9" s="254">
        <v>113071002</v>
      </c>
      <c r="B9" s="304" t="s">
        <v>489</v>
      </c>
      <c r="C9" s="253" t="s">
        <v>483</v>
      </c>
      <c r="D9" s="254" t="s">
        <v>484</v>
      </c>
      <c r="E9" s="254" t="s">
        <v>485</v>
      </c>
      <c r="F9" s="1" t="s">
        <v>492</v>
      </c>
      <c r="G9" s="255">
        <v>30</v>
      </c>
      <c r="H9" s="255"/>
      <c r="I9" s="256">
        <f t="shared" si="0"/>
        <v>5118</v>
      </c>
    </row>
    <row r="10" spans="1:9" ht="35.5" customHeight="1">
      <c r="A10" s="254">
        <v>113071201</v>
      </c>
      <c r="B10" s="304" t="s">
        <v>493</v>
      </c>
      <c r="C10" s="253" t="s">
        <v>483</v>
      </c>
      <c r="D10" s="254" t="s">
        <v>484</v>
      </c>
      <c r="E10" s="254" t="s">
        <v>494</v>
      </c>
      <c r="F10" s="1" t="s">
        <v>495</v>
      </c>
      <c r="G10" s="255"/>
      <c r="H10" s="255">
        <v>170</v>
      </c>
      <c r="I10" s="256">
        <f t="shared" si="0"/>
        <v>5288</v>
      </c>
    </row>
    <row r="11" spans="1:9" ht="18" customHeight="1">
      <c r="A11" s="254">
        <v>113071202</v>
      </c>
      <c r="B11" s="304" t="s">
        <v>493</v>
      </c>
      <c r="C11" s="253" t="s">
        <v>483</v>
      </c>
      <c r="D11" s="254" t="s">
        <v>484</v>
      </c>
      <c r="E11" s="254" t="s">
        <v>496</v>
      </c>
      <c r="F11" s="1" t="s">
        <v>497</v>
      </c>
      <c r="G11" s="255"/>
      <c r="H11" s="255">
        <v>462</v>
      </c>
      <c r="I11" s="256">
        <f t="shared" si="0"/>
        <v>5750</v>
      </c>
    </row>
    <row r="12" spans="1:9" ht="18" customHeight="1">
      <c r="A12" s="254">
        <v>113071701</v>
      </c>
      <c r="B12" s="304" t="s">
        <v>339</v>
      </c>
      <c r="C12" s="253" t="s">
        <v>483</v>
      </c>
      <c r="D12" s="254" t="s">
        <v>484</v>
      </c>
      <c r="E12" s="254" t="s">
        <v>485</v>
      </c>
      <c r="F12" s="1" t="s">
        <v>498</v>
      </c>
      <c r="G12" s="255"/>
      <c r="H12" s="255">
        <v>200</v>
      </c>
      <c r="I12" s="256">
        <f t="shared" si="0"/>
        <v>5950</v>
      </c>
    </row>
    <row r="13" spans="1:9" ht="36" customHeight="1">
      <c r="A13" s="254" t="s">
        <v>499</v>
      </c>
      <c r="B13" s="304" t="s">
        <v>500</v>
      </c>
      <c r="C13" s="253" t="s">
        <v>483</v>
      </c>
      <c r="D13" s="254" t="s">
        <v>484</v>
      </c>
      <c r="E13" s="254" t="s">
        <v>485</v>
      </c>
      <c r="F13" s="1" t="s">
        <v>501</v>
      </c>
      <c r="G13" s="255"/>
      <c r="H13" s="255">
        <v>100</v>
      </c>
      <c r="I13" s="256">
        <f t="shared" si="0"/>
        <v>6050</v>
      </c>
    </row>
    <row r="14" spans="1:9" ht="18" customHeight="1">
      <c r="A14" s="254" t="s">
        <v>502</v>
      </c>
      <c r="B14" s="304" t="s">
        <v>503</v>
      </c>
      <c r="C14" s="253" t="s">
        <v>483</v>
      </c>
      <c r="D14" s="254" t="s">
        <v>484</v>
      </c>
      <c r="E14" s="254" t="s">
        <v>485</v>
      </c>
      <c r="F14" s="1" t="s">
        <v>504</v>
      </c>
      <c r="G14" s="255"/>
      <c r="H14" s="255">
        <v>36</v>
      </c>
      <c r="I14" s="256">
        <f t="shared" si="0"/>
        <v>6086</v>
      </c>
    </row>
    <row r="15" spans="1:9" ht="55" customHeight="1">
      <c r="A15" s="254">
        <v>113080201</v>
      </c>
      <c r="B15" s="304" t="s">
        <v>505</v>
      </c>
      <c r="C15" s="253" t="s">
        <v>483</v>
      </c>
      <c r="D15" s="254" t="s">
        <v>484</v>
      </c>
      <c r="E15" s="254" t="s">
        <v>494</v>
      </c>
      <c r="F15" s="1" t="s">
        <v>506</v>
      </c>
      <c r="G15" s="255"/>
      <c r="H15" s="255">
        <v>1225</v>
      </c>
      <c r="I15" s="256">
        <f t="shared" si="0"/>
        <v>7311</v>
      </c>
    </row>
    <row r="16" spans="1:9" ht="53.5" customHeight="1">
      <c r="A16" s="254" t="s">
        <v>507</v>
      </c>
      <c r="B16" s="304" t="s">
        <v>508</v>
      </c>
      <c r="C16" s="253" t="s">
        <v>483</v>
      </c>
      <c r="D16" s="254" t="s">
        <v>112</v>
      </c>
      <c r="E16" s="254" t="s">
        <v>490</v>
      </c>
      <c r="F16" s="1" t="s">
        <v>509</v>
      </c>
      <c r="G16" s="255"/>
      <c r="H16" s="257">
        <v>595</v>
      </c>
      <c r="I16" s="256">
        <f t="shared" si="0"/>
        <v>7906</v>
      </c>
    </row>
    <row r="17" spans="1:9" ht="18" customHeight="1">
      <c r="A17" s="254" t="s">
        <v>510</v>
      </c>
      <c r="B17" s="304" t="s">
        <v>511</v>
      </c>
      <c r="C17" s="253" t="s">
        <v>483</v>
      </c>
      <c r="D17" s="254" t="s">
        <v>484</v>
      </c>
      <c r="E17" s="254" t="s">
        <v>485</v>
      </c>
      <c r="F17" s="1" t="s">
        <v>512</v>
      </c>
      <c r="G17" s="255"/>
      <c r="H17" s="255">
        <v>28</v>
      </c>
      <c r="I17" s="256">
        <f t="shared" si="0"/>
        <v>7934</v>
      </c>
    </row>
    <row r="18" spans="1:9" ht="18" customHeight="1">
      <c r="A18" s="254">
        <v>113080701</v>
      </c>
      <c r="B18" s="304" t="s">
        <v>513</v>
      </c>
      <c r="C18" s="253" t="s">
        <v>483</v>
      </c>
      <c r="D18" s="254" t="s">
        <v>484</v>
      </c>
      <c r="E18" s="254" t="s">
        <v>496</v>
      </c>
      <c r="F18" s="1" t="s">
        <v>514</v>
      </c>
      <c r="G18" s="255"/>
      <c r="H18" s="255">
        <v>336</v>
      </c>
      <c r="I18" s="256">
        <f t="shared" si="0"/>
        <v>8270</v>
      </c>
    </row>
    <row r="19" spans="1:9" ht="18" customHeight="1">
      <c r="A19" s="254" t="s">
        <v>515</v>
      </c>
      <c r="B19" s="304" t="s">
        <v>513</v>
      </c>
      <c r="C19" s="253" t="s">
        <v>483</v>
      </c>
      <c r="D19" s="254" t="s">
        <v>484</v>
      </c>
      <c r="E19" s="254" t="s">
        <v>485</v>
      </c>
      <c r="F19" s="1" t="s">
        <v>516</v>
      </c>
      <c r="G19" s="255"/>
      <c r="H19" s="255">
        <v>36</v>
      </c>
      <c r="I19" s="256">
        <f t="shared" si="0"/>
        <v>8306</v>
      </c>
    </row>
    <row r="20" spans="1:9" ht="18" customHeight="1">
      <c r="A20" s="254" t="s">
        <v>517</v>
      </c>
      <c r="B20" s="304" t="s">
        <v>503</v>
      </c>
      <c r="C20" s="253" t="s">
        <v>483</v>
      </c>
      <c r="D20" s="254" t="s">
        <v>112</v>
      </c>
      <c r="E20" s="254" t="s">
        <v>490</v>
      </c>
      <c r="F20" s="1" t="s">
        <v>518</v>
      </c>
      <c r="G20" s="255"/>
      <c r="H20" s="255">
        <v>3000</v>
      </c>
      <c r="I20" s="256">
        <f t="shared" si="0"/>
        <v>11306</v>
      </c>
    </row>
    <row r="21" spans="1:9" ht="18" customHeight="1">
      <c r="A21" s="254" t="s">
        <v>519</v>
      </c>
      <c r="B21" s="304" t="s">
        <v>520</v>
      </c>
      <c r="C21" s="254" t="s">
        <v>483</v>
      </c>
      <c r="D21" s="254" t="s">
        <v>484</v>
      </c>
      <c r="E21" s="254" t="s">
        <v>485</v>
      </c>
      <c r="F21" s="1" t="s">
        <v>521</v>
      </c>
      <c r="G21" s="255"/>
      <c r="H21" s="255">
        <v>44</v>
      </c>
      <c r="I21" s="256">
        <f t="shared" si="0"/>
        <v>11350</v>
      </c>
    </row>
    <row r="22" spans="1:9" ht="18" customHeight="1">
      <c r="A22" s="254">
        <v>113081201</v>
      </c>
      <c r="B22" s="304" t="s">
        <v>522</v>
      </c>
      <c r="C22" s="254" t="s">
        <v>483</v>
      </c>
      <c r="D22" s="254" t="s">
        <v>484</v>
      </c>
      <c r="E22" s="254" t="s">
        <v>496</v>
      </c>
      <c r="F22" s="1" t="s">
        <v>523</v>
      </c>
      <c r="G22" s="255"/>
      <c r="H22" s="255">
        <v>336</v>
      </c>
      <c r="I22" s="256">
        <f t="shared" si="0"/>
        <v>11686</v>
      </c>
    </row>
    <row r="23" spans="1:9" ht="18" customHeight="1">
      <c r="A23" s="254">
        <v>113082101</v>
      </c>
      <c r="B23" s="304" t="s">
        <v>524</v>
      </c>
      <c r="C23" s="254" t="s">
        <v>483</v>
      </c>
      <c r="D23" s="254" t="s">
        <v>484</v>
      </c>
      <c r="E23" s="254" t="s">
        <v>494</v>
      </c>
      <c r="F23" s="1" t="s">
        <v>525</v>
      </c>
      <c r="G23" s="255"/>
      <c r="H23" s="255">
        <v>250</v>
      </c>
      <c r="I23" s="256">
        <f t="shared" si="0"/>
        <v>11936</v>
      </c>
    </row>
    <row r="24" spans="1:9" ht="18" customHeight="1">
      <c r="A24" s="254" t="s">
        <v>526</v>
      </c>
      <c r="B24" s="304" t="s">
        <v>527</v>
      </c>
      <c r="C24" s="254" t="s">
        <v>483</v>
      </c>
      <c r="D24" s="254" t="s">
        <v>484</v>
      </c>
      <c r="E24" s="254" t="s">
        <v>485</v>
      </c>
      <c r="F24" s="1" t="s">
        <v>528</v>
      </c>
      <c r="G24" s="255"/>
      <c r="H24" s="255">
        <v>28</v>
      </c>
      <c r="I24" s="256">
        <f t="shared" si="0"/>
        <v>11964</v>
      </c>
    </row>
    <row r="25" spans="1:9" ht="55.5" customHeight="1">
      <c r="A25" s="254" t="s">
        <v>529</v>
      </c>
      <c r="B25" s="304" t="s">
        <v>530</v>
      </c>
      <c r="C25" s="254" t="s">
        <v>483</v>
      </c>
      <c r="D25" s="254" t="s">
        <v>484</v>
      </c>
      <c r="E25" s="254" t="s">
        <v>494</v>
      </c>
      <c r="F25" s="1" t="s">
        <v>531</v>
      </c>
      <c r="G25" s="255"/>
      <c r="H25" s="255">
        <v>335</v>
      </c>
      <c r="I25" s="256">
        <f t="shared" si="0"/>
        <v>12299</v>
      </c>
    </row>
    <row r="26" spans="1:9" ht="18" customHeight="1">
      <c r="A26" s="254" t="s">
        <v>532</v>
      </c>
      <c r="B26" s="304" t="s">
        <v>530</v>
      </c>
      <c r="C26" s="254" t="s">
        <v>483</v>
      </c>
      <c r="D26" s="254" t="s">
        <v>112</v>
      </c>
      <c r="E26" s="254" t="s">
        <v>490</v>
      </c>
      <c r="F26" s="1" t="s">
        <v>533</v>
      </c>
      <c r="G26" s="255"/>
      <c r="H26" s="255">
        <v>5775</v>
      </c>
      <c r="I26" s="256">
        <f t="shared" si="0"/>
        <v>18074</v>
      </c>
    </row>
    <row r="27" spans="1:9" ht="18" customHeight="1">
      <c r="A27" s="254" t="s">
        <v>534</v>
      </c>
      <c r="B27" s="304" t="s">
        <v>535</v>
      </c>
      <c r="C27" s="254" t="s">
        <v>483</v>
      </c>
      <c r="D27" s="254" t="s">
        <v>112</v>
      </c>
      <c r="E27" s="254" t="s">
        <v>536</v>
      </c>
      <c r="F27" s="1" t="s">
        <v>537</v>
      </c>
      <c r="G27" s="255"/>
      <c r="H27" s="258">
        <v>14000</v>
      </c>
      <c r="I27" s="256">
        <f t="shared" si="0"/>
        <v>32074</v>
      </c>
    </row>
    <row r="28" spans="1:9" ht="18" customHeight="1">
      <c r="A28" s="254"/>
      <c r="B28" s="304" t="s">
        <v>538</v>
      </c>
      <c r="C28" s="254" t="s">
        <v>483</v>
      </c>
      <c r="D28" s="254" t="s">
        <v>484</v>
      </c>
      <c r="E28" s="254" t="s">
        <v>485</v>
      </c>
      <c r="F28" s="1" t="s">
        <v>539</v>
      </c>
      <c r="G28" s="255"/>
      <c r="H28" s="255">
        <v>30</v>
      </c>
      <c r="I28" s="256">
        <f t="shared" si="0"/>
        <v>32104</v>
      </c>
    </row>
    <row r="29" spans="1:9" ht="18" customHeight="1">
      <c r="A29" s="254" t="s">
        <v>540</v>
      </c>
      <c r="B29" s="304" t="s">
        <v>541</v>
      </c>
      <c r="C29" s="254" t="s">
        <v>483</v>
      </c>
      <c r="D29" s="254" t="s">
        <v>484</v>
      </c>
      <c r="E29" s="254" t="s">
        <v>542</v>
      </c>
      <c r="F29" s="1" t="s">
        <v>441</v>
      </c>
      <c r="G29" s="255">
        <v>80000</v>
      </c>
      <c r="H29" s="255"/>
      <c r="I29" s="256">
        <f t="shared" si="0"/>
        <v>112104</v>
      </c>
    </row>
    <row r="30" spans="1:9" ht="18" customHeight="1">
      <c r="A30" s="254"/>
      <c r="B30" s="304" t="s">
        <v>541</v>
      </c>
      <c r="C30" s="254" t="s">
        <v>483</v>
      </c>
      <c r="D30" s="254" t="s">
        <v>484</v>
      </c>
      <c r="E30" s="254" t="s">
        <v>485</v>
      </c>
      <c r="F30" s="1" t="s">
        <v>543</v>
      </c>
      <c r="G30" s="255"/>
      <c r="H30" s="255">
        <v>60</v>
      </c>
      <c r="I30" s="256">
        <f t="shared" si="0"/>
        <v>112164</v>
      </c>
    </row>
    <row r="31" spans="1:9" ht="18" customHeight="1">
      <c r="A31" s="254" t="s">
        <v>544</v>
      </c>
      <c r="B31" s="304" t="s">
        <v>538</v>
      </c>
      <c r="C31" s="254" t="s">
        <v>483</v>
      </c>
      <c r="D31" s="254" t="s">
        <v>112</v>
      </c>
      <c r="E31" s="254" t="s">
        <v>545</v>
      </c>
      <c r="F31" s="1" t="s">
        <v>546</v>
      </c>
      <c r="G31" s="255"/>
      <c r="H31" s="255">
        <v>4462</v>
      </c>
      <c r="I31" s="256">
        <f t="shared" si="0"/>
        <v>116626</v>
      </c>
    </row>
    <row r="32" spans="1:9">
      <c r="A32" s="275" t="s">
        <v>547</v>
      </c>
      <c r="B32" s="305"/>
      <c r="C32" s="276"/>
      <c r="D32" s="276"/>
      <c r="E32" s="276"/>
      <c r="F32" s="276"/>
      <c r="G32" s="277">
        <f>SUM(G6:G31)</f>
        <v>85030</v>
      </c>
      <c r="H32" s="278">
        <f>SUM(H6:H31)</f>
        <v>31596</v>
      </c>
      <c r="I32" s="278">
        <f>I31</f>
        <v>116626</v>
      </c>
    </row>
    <row r="33" spans="1:9">
      <c r="H33" s="259"/>
    </row>
    <row r="34" spans="1:9" ht="17.5" thickBot="1">
      <c r="A34" s="270" t="s">
        <v>548</v>
      </c>
    </row>
    <row r="35" spans="1:9" ht="18" customHeight="1">
      <c r="A35" s="271" t="s">
        <v>478</v>
      </c>
      <c r="B35" s="307" t="s">
        <v>5</v>
      </c>
      <c r="C35" s="272" t="s">
        <v>479</v>
      </c>
      <c r="D35" s="272" t="s">
        <v>8</v>
      </c>
      <c r="E35" s="272" t="s">
        <v>9</v>
      </c>
      <c r="F35" s="272" t="s">
        <v>549</v>
      </c>
      <c r="G35" s="272" t="s">
        <v>549</v>
      </c>
      <c r="H35" s="273" t="s">
        <v>481</v>
      </c>
      <c r="I35" s="274" t="s">
        <v>16</v>
      </c>
    </row>
    <row r="36" spans="1:9" ht="18" customHeight="1">
      <c r="A36" s="263">
        <v>113071702</v>
      </c>
      <c r="B36" s="304" t="s">
        <v>341</v>
      </c>
      <c r="C36" s="254" t="s">
        <v>550</v>
      </c>
      <c r="D36" s="254" t="s">
        <v>108</v>
      </c>
      <c r="E36" s="254" t="s">
        <v>551</v>
      </c>
      <c r="F36" s="260">
        <v>20000</v>
      </c>
      <c r="G36" s="261"/>
      <c r="H36" s="262">
        <f>F36+G36</f>
        <v>20000</v>
      </c>
      <c r="I36" s="264" t="s">
        <v>342</v>
      </c>
    </row>
    <row r="37" spans="1:9" ht="18" customHeight="1">
      <c r="A37" s="263">
        <v>113071701</v>
      </c>
      <c r="B37" s="304" t="s">
        <v>552</v>
      </c>
      <c r="C37" s="254" t="s">
        <v>550</v>
      </c>
      <c r="D37" s="254" t="s">
        <v>108</v>
      </c>
      <c r="E37" s="254" t="s">
        <v>109</v>
      </c>
      <c r="F37" s="260">
        <v>6000</v>
      </c>
      <c r="G37" s="261"/>
      <c r="H37" s="262">
        <f t="shared" ref="H37:H55" si="1">H36+F37+G37</f>
        <v>26000</v>
      </c>
      <c r="I37" s="264" t="s">
        <v>344</v>
      </c>
    </row>
    <row r="38" spans="1:9" ht="18" customHeight="1">
      <c r="A38" s="263">
        <v>113071801</v>
      </c>
      <c r="B38" s="304" t="s">
        <v>553</v>
      </c>
      <c r="C38" s="254" t="s">
        <v>550</v>
      </c>
      <c r="D38" s="254" t="s">
        <v>108</v>
      </c>
      <c r="E38" s="254" t="s">
        <v>109</v>
      </c>
      <c r="F38" s="260">
        <v>6000</v>
      </c>
      <c r="G38" s="261"/>
      <c r="H38" s="262">
        <f t="shared" si="1"/>
        <v>32000</v>
      </c>
      <c r="I38" s="264" t="s">
        <v>346</v>
      </c>
    </row>
    <row r="39" spans="1:9" ht="18" customHeight="1">
      <c r="A39" s="263">
        <v>113072301</v>
      </c>
      <c r="B39" s="304" t="s">
        <v>554</v>
      </c>
      <c r="C39" s="254" t="s">
        <v>550</v>
      </c>
      <c r="D39" s="254" t="s">
        <v>555</v>
      </c>
      <c r="E39" s="254"/>
      <c r="F39" s="260">
        <v>1000</v>
      </c>
      <c r="G39" s="261"/>
      <c r="H39" s="262">
        <f t="shared" si="1"/>
        <v>33000</v>
      </c>
      <c r="I39" s="264" t="s">
        <v>348</v>
      </c>
    </row>
    <row r="40" spans="1:9" ht="18" customHeight="1">
      <c r="A40" s="263" t="s">
        <v>556</v>
      </c>
      <c r="B40" s="304" t="s">
        <v>505</v>
      </c>
      <c r="C40" s="254" t="s">
        <v>550</v>
      </c>
      <c r="D40" s="254" t="s">
        <v>108</v>
      </c>
      <c r="E40" s="254" t="s">
        <v>557</v>
      </c>
      <c r="F40" s="260">
        <v>20000</v>
      </c>
      <c r="G40" s="261"/>
      <c r="H40" s="262">
        <f t="shared" si="1"/>
        <v>53000</v>
      </c>
      <c r="I40" s="264" t="s">
        <v>365</v>
      </c>
    </row>
    <row r="41" spans="1:9" ht="18" customHeight="1">
      <c r="A41" s="263" t="s">
        <v>558</v>
      </c>
      <c r="B41" s="304" t="s">
        <v>559</v>
      </c>
      <c r="C41" s="254" t="s">
        <v>550</v>
      </c>
      <c r="D41" s="254" t="s">
        <v>108</v>
      </c>
      <c r="E41" s="254" t="s">
        <v>557</v>
      </c>
      <c r="F41" s="260">
        <v>100000</v>
      </c>
      <c r="G41" s="261"/>
      <c r="H41" s="262">
        <f t="shared" si="1"/>
        <v>153000</v>
      </c>
      <c r="I41" s="264" t="s">
        <v>368</v>
      </c>
    </row>
    <row r="42" spans="1:9" ht="26.5" customHeight="1">
      <c r="A42" s="263" t="s">
        <v>560</v>
      </c>
      <c r="B42" s="304" t="s">
        <v>561</v>
      </c>
      <c r="C42" s="254" t="s">
        <v>562</v>
      </c>
      <c r="D42" s="254" t="s">
        <v>108</v>
      </c>
      <c r="E42" s="254" t="s">
        <v>551</v>
      </c>
      <c r="F42" s="260">
        <v>20000</v>
      </c>
      <c r="G42" s="261"/>
      <c r="H42" s="262">
        <f t="shared" si="1"/>
        <v>173000</v>
      </c>
      <c r="I42" s="264" t="s">
        <v>371</v>
      </c>
    </row>
    <row r="43" spans="1:9" ht="18" customHeight="1">
      <c r="A43" s="263" t="s">
        <v>563</v>
      </c>
      <c r="B43" s="304" t="s">
        <v>564</v>
      </c>
      <c r="C43" s="254" t="s">
        <v>550</v>
      </c>
      <c r="D43" s="254" t="s">
        <v>108</v>
      </c>
      <c r="E43" s="254" t="s">
        <v>557</v>
      </c>
      <c r="F43" s="260">
        <v>10000</v>
      </c>
      <c r="G43" s="261"/>
      <c r="H43" s="262">
        <f t="shared" si="1"/>
        <v>183000</v>
      </c>
      <c r="I43" s="264" t="s">
        <v>376</v>
      </c>
    </row>
    <row r="44" spans="1:9" ht="18" customHeight="1">
      <c r="A44" s="263" t="s">
        <v>565</v>
      </c>
      <c r="B44" s="304" t="s">
        <v>564</v>
      </c>
      <c r="C44" s="254" t="s">
        <v>550</v>
      </c>
      <c r="D44" s="254" t="s">
        <v>108</v>
      </c>
      <c r="E44" s="254" t="s">
        <v>557</v>
      </c>
      <c r="F44" s="260">
        <v>20000</v>
      </c>
      <c r="G44" s="261"/>
      <c r="H44" s="262">
        <f t="shared" si="1"/>
        <v>203000</v>
      </c>
      <c r="I44" s="264" t="s">
        <v>377</v>
      </c>
    </row>
    <row r="45" spans="1:9" ht="18" customHeight="1">
      <c r="A45" s="263" t="s">
        <v>566</v>
      </c>
      <c r="B45" s="304" t="s">
        <v>567</v>
      </c>
      <c r="C45" s="254" t="s">
        <v>550</v>
      </c>
      <c r="D45" s="254" t="s">
        <v>108</v>
      </c>
      <c r="E45" s="254" t="s">
        <v>557</v>
      </c>
      <c r="F45" s="260">
        <v>20000</v>
      </c>
      <c r="G45" s="261"/>
      <c r="H45" s="262">
        <f t="shared" si="1"/>
        <v>223000</v>
      </c>
      <c r="I45" s="264" t="s">
        <v>391</v>
      </c>
    </row>
    <row r="46" spans="1:9" ht="18" customHeight="1">
      <c r="A46" s="263" t="s">
        <v>568</v>
      </c>
      <c r="B46" s="304" t="s">
        <v>569</v>
      </c>
      <c r="C46" s="254" t="s">
        <v>550</v>
      </c>
      <c r="D46" s="254" t="s">
        <v>108</v>
      </c>
      <c r="E46" s="254" t="s">
        <v>557</v>
      </c>
      <c r="F46" s="260">
        <v>20000</v>
      </c>
      <c r="G46" s="261"/>
      <c r="H46" s="262">
        <f t="shared" si="1"/>
        <v>243000</v>
      </c>
      <c r="I46" s="264" t="s">
        <v>393</v>
      </c>
    </row>
    <row r="47" spans="1:9" ht="18" customHeight="1">
      <c r="A47" s="263" t="s">
        <v>570</v>
      </c>
      <c r="B47" s="304" t="s">
        <v>571</v>
      </c>
      <c r="C47" s="254" t="s">
        <v>550</v>
      </c>
      <c r="D47" s="254" t="s">
        <v>108</v>
      </c>
      <c r="E47" s="254" t="s">
        <v>557</v>
      </c>
      <c r="F47" s="260">
        <v>20000</v>
      </c>
      <c r="G47" s="261"/>
      <c r="H47" s="262">
        <f t="shared" si="1"/>
        <v>263000</v>
      </c>
      <c r="I47" s="264" t="s">
        <v>405</v>
      </c>
    </row>
    <row r="48" spans="1:9" ht="18" customHeight="1">
      <c r="A48" s="263" t="s">
        <v>572</v>
      </c>
      <c r="B48" s="304" t="s">
        <v>573</v>
      </c>
      <c r="C48" s="254" t="s">
        <v>550</v>
      </c>
      <c r="D48" s="254" t="s">
        <v>108</v>
      </c>
      <c r="E48" s="254" t="s">
        <v>557</v>
      </c>
      <c r="F48" s="260">
        <v>60000</v>
      </c>
      <c r="G48" s="261"/>
      <c r="H48" s="262">
        <f t="shared" si="1"/>
        <v>323000</v>
      </c>
      <c r="I48" s="264" t="s">
        <v>30</v>
      </c>
    </row>
    <row r="49" spans="1:9" ht="18" customHeight="1">
      <c r="A49" s="263" t="s">
        <v>574</v>
      </c>
      <c r="B49" s="304" t="s">
        <v>524</v>
      </c>
      <c r="C49" s="254" t="s">
        <v>550</v>
      </c>
      <c r="D49" s="254" t="s">
        <v>108</v>
      </c>
      <c r="E49" s="254" t="s">
        <v>557</v>
      </c>
      <c r="F49" s="260">
        <v>60000</v>
      </c>
      <c r="G49" s="261"/>
      <c r="H49" s="262">
        <f t="shared" si="1"/>
        <v>383000</v>
      </c>
      <c r="I49" s="264" t="s">
        <v>409</v>
      </c>
    </row>
    <row r="50" spans="1:9" ht="18" customHeight="1">
      <c r="A50" s="263" t="s">
        <v>575</v>
      </c>
      <c r="B50" s="304" t="s">
        <v>576</v>
      </c>
      <c r="C50" s="254" t="s">
        <v>550</v>
      </c>
      <c r="D50" s="254" t="s">
        <v>108</v>
      </c>
      <c r="E50" s="254" t="s">
        <v>557</v>
      </c>
      <c r="F50" s="260">
        <v>60000</v>
      </c>
      <c r="G50" s="261"/>
      <c r="H50" s="262">
        <f t="shared" si="1"/>
        <v>443000</v>
      </c>
      <c r="I50" s="264" t="s">
        <v>411</v>
      </c>
    </row>
    <row r="51" spans="1:9" ht="18" customHeight="1">
      <c r="A51" s="263" t="s">
        <v>577</v>
      </c>
      <c r="B51" s="304" t="s">
        <v>576</v>
      </c>
      <c r="C51" s="254" t="s">
        <v>550</v>
      </c>
      <c r="D51" s="254" t="s">
        <v>108</v>
      </c>
      <c r="E51" s="254" t="s">
        <v>557</v>
      </c>
      <c r="F51" s="260">
        <v>20000</v>
      </c>
      <c r="G51" s="261"/>
      <c r="H51" s="262">
        <f t="shared" si="1"/>
        <v>463000</v>
      </c>
      <c r="I51" s="264" t="s">
        <v>412</v>
      </c>
    </row>
    <row r="52" spans="1:9" ht="18" customHeight="1">
      <c r="A52" s="263" t="s">
        <v>578</v>
      </c>
      <c r="B52" s="304" t="s">
        <v>579</v>
      </c>
      <c r="C52" s="254" t="s">
        <v>550</v>
      </c>
      <c r="D52" s="254" t="s">
        <v>108</v>
      </c>
      <c r="E52" s="254" t="s">
        <v>557</v>
      </c>
      <c r="F52" s="260">
        <v>20000</v>
      </c>
      <c r="G52" s="261"/>
      <c r="H52" s="262">
        <f t="shared" si="1"/>
        <v>483000</v>
      </c>
      <c r="I52" s="264" t="s">
        <v>414</v>
      </c>
    </row>
    <row r="53" spans="1:9" ht="18" customHeight="1">
      <c r="A53" s="263" t="s">
        <v>580</v>
      </c>
      <c r="B53" s="304" t="s">
        <v>581</v>
      </c>
      <c r="C53" s="254" t="s">
        <v>550</v>
      </c>
      <c r="D53" s="254" t="s">
        <v>108</v>
      </c>
      <c r="E53" s="254" t="s">
        <v>557</v>
      </c>
      <c r="F53" s="260">
        <v>60000</v>
      </c>
      <c r="G53" s="261"/>
      <c r="H53" s="262">
        <f t="shared" si="1"/>
        <v>543000</v>
      </c>
      <c r="I53" s="264" t="s">
        <v>582</v>
      </c>
    </row>
    <row r="54" spans="1:9" ht="18" customHeight="1">
      <c r="A54" s="263" t="s">
        <v>583</v>
      </c>
      <c r="B54" s="304" t="s">
        <v>584</v>
      </c>
      <c r="C54" s="254" t="s">
        <v>550</v>
      </c>
      <c r="D54" s="254" t="s">
        <v>108</v>
      </c>
      <c r="E54" s="254" t="s">
        <v>557</v>
      </c>
      <c r="F54" s="260">
        <v>20000</v>
      </c>
      <c r="G54" s="261"/>
      <c r="H54" s="262">
        <f t="shared" si="1"/>
        <v>563000</v>
      </c>
      <c r="I54" s="264" t="s">
        <v>418</v>
      </c>
    </row>
    <row r="55" spans="1:9" ht="18" customHeight="1">
      <c r="A55" s="263" t="s">
        <v>432</v>
      </c>
      <c r="B55" s="304" t="s">
        <v>585</v>
      </c>
      <c r="C55" s="254" t="s">
        <v>550</v>
      </c>
      <c r="D55" s="254" t="s">
        <v>108</v>
      </c>
      <c r="E55" s="254" t="s">
        <v>557</v>
      </c>
      <c r="F55" s="260">
        <v>20000</v>
      </c>
      <c r="G55" s="261"/>
      <c r="H55" s="262">
        <f t="shared" si="1"/>
        <v>583000</v>
      </c>
      <c r="I55" s="264" t="s">
        <v>420</v>
      </c>
    </row>
    <row r="56" spans="1:9" s="265" customFormat="1" ht="16" customHeight="1">
      <c r="A56" s="266" t="s">
        <v>547</v>
      </c>
      <c r="B56" s="308"/>
      <c r="C56" s="267"/>
      <c r="D56" s="267"/>
      <c r="E56" s="267"/>
      <c r="F56" s="269">
        <f>SUM(F36:F55)</f>
        <v>583000</v>
      </c>
      <c r="G56" s="267"/>
      <c r="H56" s="267"/>
      <c r="I56" s="268"/>
    </row>
    <row r="57" spans="1:9" ht="17.5" thickBot="1"/>
    <row r="58" spans="1:9" ht="17.5" thickBot="1">
      <c r="A58" s="314" t="s">
        <v>586</v>
      </c>
      <c r="B58" s="309"/>
      <c r="C58" s="310"/>
      <c r="D58" s="311"/>
      <c r="E58" s="312"/>
      <c r="F58" s="312"/>
      <c r="G58" s="313"/>
      <c r="H58" s="310"/>
      <c r="I58" s="315">
        <f>G32+H32</f>
        <v>116626</v>
      </c>
    </row>
    <row r="59" spans="1:9" ht="17.5" thickBot="1">
      <c r="A59" s="316" t="s">
        <v>587</v>
      </c>
      <c r="B59" s="317"/>
      <c r="C59" s="318"/>
      <c r="D59" s="319"/>
      <c r="E59" s="320"/>
      <c r="F59" s="320"/>
      <c r="G59" s="321"/>
      <c r="H59" s="318"/>
      <c r="I59" s="322">
        <f>F2+F56</f>
        <v>583000</v>
      </c>
    </row>
  </sheetData>
  <mergeCells count="2">
    <mergeCell ref="A2:C2"/>
    <mergeCell ref="A3:C3"/>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9E232-CA89-4DC7-AC21-0F17C7BB24FF}">
  <sheetPr>
    <tabColor theme="5" tint="0.59999389629810485"/>
    <pageSetUpPr fitToPage="1"/>
  </sheetPr>
  <dimension ref="A1:T86"/>
  <sheetViews>
    <sheetView zoomScaleNormal="100" workbookViewId="0">
      <pane ySplit="6" topLeftCell="A74" activePane="bottomLeft" state="frozen"/>
      <selection pane="bottomLeft" activeCell="L85" sqref="L85"/>
    </sheetView>
  </sheetViews>
  <sheetFormatPr defaultColWidth="8.7265625" defaultRowHeight="18" customHeight="1"/>
  <cols>
    <col min="1" max="1" width="11.453125" style="2" customWidth="1"/>
    <col min="2" max="2" width="12.90625" style="2" customWidth="1"/>
    <col min="3" max="3" width="10.453125" style="2" customWidth="1"/>
    <col min="4" max="4" width="38" style="31" customWidth="1"/>
    <col min="5" max="5" width="12.6328125" style="16" customWidth="1"/>
    <col min="6" max="6" width="13.36328125" style="16" customWidth="1"/>
    <col min="7" max="7" width="12" style="8" customWidth="1"/>
    <col min="8" max="8" width="10.36328125" style="2" customWidth="1"/>
    <col min="9" max="9" width="14.453125" style="2" customWidth="1"/>
    <col min="10" max="10" width="8.7265625" style="19"/>
    <col min="11" max="11" width="10.08984375" style="19" customWidth="1"/>
    <col min="12" max="12" width="10.6328125" style="19" customWidth="1"/>
    <col min="13" max="13" width="8.7265625" style="19"/>
    <col min="14" max="14" width="36.453125" style="31" customWidth="1"/>
    <col min="15" max="16" width="8.7265625" style="19"/>
    <col min="17" max="17" width="8.7265625" style="32"/>
    <col min="18" max="16384" width="8.7265625" style="19"/>
  </cols>
  <sheetData>
    <row r="1" spans="1:17" ht="18" customHeight="1" thickBot="1">
      <c r="A1" s="465" t="s">
        <v>588</v>
      </c>
      <c r="B1" s="465"/>
      <c r="C1" s="465"/>
      <c r="D1" s="55">
        <v>3243140</v>
      </c>
      <c r="E1" s="9"/>
      <c r="G1" s="24"/>
      <c r="H1" s="3"/>
      <c r="I1" s="3"/>
      <c r="J1" s="3"/>
      <c r="K1" s="3"/>
      <c r="L1" s="3"/>
      <c r="M1" s="3"/>
    </row>
    <row r="2" spans="1:17" ht="18" customHeight="1" thickBot="1">
      <c r="A2" s="466" t="s">
        <v>589</v>
      </c>
      <c r="B2" s="467"/>
      <c r="C2" s="467"/>
      <c r="D2" s="56">
        <v>11786</v>
      </c>
      <c r="E2" s="9"/>
      <c r="G2" s="24"/>
      <c r="H2" s="3"/>
      <c r="I2" s="3"/>
      <c r="J2" s="3"/>
      <c r="K2" s="3"/>
      <c r="L2" s="3"/>
      <c r="M2" s="3"/>
    </row>
    <row r="3" spans="1:17" ht="18" customHeight="1" thickBot="1">
      <c r="A3" s="468" t="s">
        <v>590</v>
      </c>
      <c r="B3" s="469"/>
      <c r="C3" s="470"/>
      <c r="D3" s="57">
        <v>608706</v>
      </c>
    </row>
    <row r="5" spans="1:17" ht="18" customHeight="1">
      <c r="A5" s="50" t="s">
        <v>591</v>
      </c>
      <c r="B5" s="20"/>
      <c r="C5" s="20"/>
      <c r="D5" s="30"/>
      <c r="E5" s="22"/>
      <c r="F5" s="22"/>
      <c r="G5" s="25"/>
      <c r="H5" s="20"/>
      <c r="I5" s="20"/>
      <c r="J5" s="21"/>
      <c r="N5" s="19"/>
      <c r="Q5" s="19"/>
    </row>
    <row r="6" spans="1:17" s="28" customFormat="1" ht="18" customHeight="1">
      <c r="A6" s="121" t="s">
        <v>592</v>
      </c>
      <c r="B6" s="122" t="s">
        <v>593</v>
      </c>
      <c r="C6" s="122" t="s">
        <v>594</v>
      </c>
      <c r="D6" s="123" t="s">
        <v>595</v>
      </c>
      <c r="E6" s="124" t="s">
        <v>596</v>
      </c>
      <c r="F6" s="124" t="s">
        <v>548</v>
      </c>
      <c r="G6" s="122" t="s">
        <v>597</v>
      </c>
      <c r="H6" s="122" t="s">
        <v>598</v>
      </c>
      <c r="I6" s="122" t="s">
        <v>599</v>
      </c>
      <c r="J6" s="27"/>
    </row>
    <row r="7" spans="1:17" s="3" customFormat="1" ht="18" customHeight="1">
      <c r="A7" s="159">
        <v>45568</v>
      </c>
      <c r="B7" s="6" t="s">
        <v>600</v>
      </c>
      <c r="C7" s="6" t="s">
        <v>601</v>
      </c>
      <c r="D7" s="1" t="s">
        <v>602</v>
      </c>
      <c r="E7" s="33"/>
      <c r="F7" s="48">
        <v>20000</v>
      </c>
      <c r="G7" s="26">
        <f>D1+F7-E7</f>
        <v>3263140</v>
      </c>
      <c r="H7" s="12">
        <f>D3</f>
        <v>608706</v>
      </c>
      <c r="I7" s="6"/>
    </row>
    <row r="8" spans="1:17" s="3" customFormat="1" ht="18" customHeight="1">
      <c r="A8" s="199">
        <v>45583</v>
      </c>
      <c r="B8" s="205"/>
      <c r="C8" s="200"/>
      <c r="D8" s="204" t="s">
        <v>603</v>
      </c>
      <c r="E8" s="201">
        <v>78900</v>
      </c>
      <c r="F8" s="201"/>
      <c r="G8" s="202">
        <f>G7+F8-E8</f>
        <v>3184240</v>
      </c>
      <c r="H8" s="203">
        <f t="shared" ref="H8:H19" si="0">H7</f>
        <v>608706</v>
      </c>
      <c r="I8" s="200"/>
    </row>
    <row r="9" spans="1:17" s="3" customFormat="1" ht="18" customHeight="1">
      <c r="A9" s="159">
        <v>45583</v>
      </c>
      <c r="B9" s="6" t="s">
        <v>604</v>
      </c>
      <c r="C9" s="6" t="s">
        <v>362</v>
      </c>
      <c r="D9" s="1" t="s">
        <v>605</v>
      </c>
      <c r="E9" s="33">
        <v>20510</v>
      </c>
      <c r="F9" s="48"/>
      <c r="G9" s="10">
        <f>G8+F9-E9</f>
        <v>3163730</v>
      </c>
      <c r="H9" s="12">
        <f t="shared" si="0"/>
        <v>608706</v>
      </c>
      <c r="I9" s="6"/>
    </row>
    <row r="10" spans="1:17" s="3" customFormat="1" ht="18" customHeight="1">
      <c r="A10" s="159">
        <v>45583</v>
      </c>
      <c r="B10" s="6" t="s">
        <v>606</v>
      </c>
      <c r="C10" s="6" t="s">
        <v>362</v>
      </c>
      <c r="D10" s="1" t="s">
        <v>607</v>
      </c>
      <c r="E10" s="33">
        <v>17225</v>
      </c>
      <c r="F10" s="48"/>
      <c r="G10" s="10">
        <f>G9+F10-E10</f>
        <v>3146505</v>
      </c>
      <c r="H10" s="12">
        <f t="shared" si="0"/>
        <v>608706</v>
      </c>
      <c r="I10" s="6"/>
    </row>
    <row r="11" spans="1:17" s="3" customFormat="1" ht="18" customHeight="1">
      <c r="A11" s="159">
        <v>45587</v>
      </c>
      <c r="B11" s="6" t="s">
        <v>608</v>
      </c>
      <c r="C11" s="6" t="s">
        <v>601</v>
      </c>
      <c r="D11" s="1" t="s">
        <v>609</v>
      </c>
      <c r="E11" s="33"/>
      <c r="F11" s="48">
        <v>20000</v>
      </c>
      <c r="G11" s="10">
        <f>G10+F11-E11</f>
        <v>3166505</v>
      </c>
      <c r="H11" s="12">
        <f t="shared" si="0"/>
        <v>608706</v>
      </c>
      <c r="I11" s="6"/>
    </row>
    <row r="12" spans="1:17" s="3" customFormat="1" ht="18" customHeight="1">
      <c r="A12" s="159">
        <v>45588</v>
      </c>
      <c r="B12" s="6" t="s">
        <v>610</v>
      </c>
      <c r="C12" s="6" t="s">
        <v>601</v>
      </c>
      <c r="D12" s="1" t="s">
        <v>611</v>
      </c>
      <c r="E12" s="33"/>
      <c r="F12" s="48">
        <v>20000</v>
      </c>
      <c r="G12" s="10">
        <f>G11+F12-E12</f>
        <v>3186505</v>
      </c>
      <c r="H12" s="12">
        <f t="shared" si="0"/>
        <v>608706</v>
      </c>
      <c r="I12" s="6"/>
    </row>
    <row r="13" spans="1:17" s="3" customFormat="1" ht="18" customHeight="1">
      <c r="A13" s="159">
        <v>45589</v>
      </c>
      <c r="B13" s="6" t="s">
        <v>612</v>
      </c>
      <c r="C13" s="6" t="s">
        <v>613</v>
      </c>
      <c r="D13" s="1" t="s">
        <v>614</v>
      </c>
      <c r="E13" s="33"/>
      <c r="F13" s="48">
        <v>62000</v>
      </c>
      <c r="G13" s="10">
        <f>G12+F13+E13</f>
        <v>3248505</v>
      </c>
      <c r="H13" s="12">
        <f t="shared" si="0"/>
        <v>608706</v>
      </c>
      <c r="I13" s="6"/>
    </row>
    <row r="14" spans="1:17" s="3" customFormat="1" ht="18" customHeight="1">
      <c r="A14" s="159">
        <v>45589</v>
      </c>
      <c r="B14" s="6" t="s">
        <v>615</v>
      </c>
      <c r="C14" s="6" t="s">
        <v>362</v>
      </c>
      <c r="D14" s="1" t="s">
        <v>616</v>
      </c>
      <c r="E14" s="33">
        <v>1566</v>
      </c>
      <c r="F14" s="48"/>
      <c r="G14" s="10">
        <f>G13-E14</f>
        <v>3246939</v>
      </c>
      <c r="H14" s="12">
        <f t="shared" si="0"/>
        <v>608706</v>
      </c>
      <c r="I14" s="6"/>
    </row>
    <row r="15" spans="1:17" s="3" customFormat="1" ht="36" customHeight="1">
      <c r="A15" s="159">
        <v>45589</v>
      </c>
      <c r="B15" s="6" t="s">
        <v>617</v>
      </c>
      <c r="C15" s="6" t="s">
        <v>112</v>
      </c>
      <c r="D15" s="1" t="s">
        <v>618</v>
      </c>
      <c r="E15" s="33">
        <v>56898</v>
      </c>
      <c r="F15" s="48"/>
      <c r="G15" s="10">
        <f>G14+F15-E15</f>
        <v>3190041</v>
      </c>
      <c r="H15" s="12">
        <f t="shared" si="0"/>
        <v>608706</v>
      </c>
      <c r="I15" s="6"/>
    </row>
    <row r="16" spans="1:17" s="3" customFormat="1" ht="39.65" customHeight="1">
      <c r="A16" s="159">
        <v>45589</v>
      </c>
      <c r="B16" s="6" t="s">
        <v>619</v>
      </c>
      <c r="C16" s="6" t="s">
        <v>112</v>
      </c>
      <c r="D16" s="1" t="s">
        <v>620</v>
      </c>
      <c r="E16" s="33">
        <v>13505</v>
      </c>
      <c r="F16" s="48"/>
      <c r="G16" s="10">
        <f>G15-E16</f>
        <v>3176536</v>
      </c>
      <c r="H16" s="12">
        <f t="shared" si="0"/>
        <v>608706</v>
      </c>
      <c r="I16" s="6"/>
    </row>
    <row r="17" spans="1:17" s="3" customFormat="1" ht="36.65" customHeight="1">
      <c r="A17" s="159">
        <v>45589</v>
      </c>
      <c r="B17" s="6" t="s">
        <v>621</v>
      </c>
      <c r="C17" s="6" t="s">
        <v>112</v>
      </c>
      <c r="D17" s="1" t="s">
        <v>620</v>
      </c>
      <c r="E17" s="33">
        <v>63892</v>
      </c>
      <c r="F17" s="48"/>
      <c r="G17" s="10">
        <f>G16+F17-E17</f>
        <v>3112644</v>
      </c>
      <c r="H17" s="12">
        <f t="shared" si="0"/>
        <v>608706</v>
      </c>
      <c r="I17" s="6"/>
    </row>
    <row r="18" spans="1:17" s="3" customFormat="1" ht="18" customHeight="1">
      <c r="A18" s="159">
        <v>45589</v>
      </c>
      <c r="B18" s="6" t="s">
        <v>622</v>
      </c>
      <c r="C18" s="6" t="s">
        <v>601</v>
      </c>
      <c r="D18" s="1" t="s">
        <v>623</v>
      </c>
      <c r="E18" s="33"/>
      <c r="F18" s="48">
        <v>6000</v>
      </c>
      <c r="G18" s="10">
        <f>G17+F18-E18</f>
        <v>3118644</v>
      </c>
      <c r="H18" s="12">
        <f t="shared" si="0"/>
        <v>608706</v>
      </c>
      <c r="I18" s="6"/>
      <c r="N18" s="289"/>
    </row>
    <row r="19" spans="1:17" s="3" customFormat="1" ht="18" customHeight="1">
      <c r="A19" s="159">
        <v>45589</v>
      </c>
      <c r="B19" s="6" t="s">
        <v>624</v>
      </c>
      <c r="C19" s="6" t="s">
        <v>601</v>
      </c>
      <c r="D19" s="1" t="s">
        <v>625</v>
      </c>
      <c r="E19" s="33"/>
      <c r="F19" s="48">
        <v>25000</v>
      </c>
      <c r="G19" s="10">
        <f>G18+F19+E19</f>
        <v>3143644</v>
      </c>
      <c r="H19" s="12">
        <f t="shared" si="0"/>
        <v>608706</v>
      </c>
      <c r="I19" s="6"/>
    </row>
    <row r="20" spans="1:17" s="3" customFormat="1" ht="18" customHeight="1">
      <c r="A20" s="159">
        <v>45589</v>
      </c>
      <c r="B20" s="6" t="s">
        <v>626</v>
      </c>
      <c r="C20" s="6" t="s">
        <v>601</v>
      </c>
      <c r="D20" s="1" t="s">
        <v>627</v>
      </c>
      <c r="E20" s="33"/>
      <c r="F20" s="48">
        <v>62000</v>
      </c>
      <c r="G20" s="10">
        <f>G19+F20-E20</f>
        <v>3205644</v>
      </c>
      <c r="H20" s="12">
        <f t="shared" ref="H20:H25" si="1">H19</f>
        <v>608706</v>
      </c>
      <c r="I20" s="6"/>
    </row>
    <row r="21" spans="1:17" s="3" customFormat="1" ht="18" customHeight="1">
      <c r="A21" s="162">
        <v>45590</v>
      </c>
      <c r="B21" s="136" t="s">
        <v>603</v>
      </c>
      <c r="C21" s="136"/>
      <c r="D21" s="137"/>
      <c r="E21" s="138">
        <v>30000</v>
      </c>
      <c r="F21" s="138"/>
      <c r="G21" s="139">
        <f>G20+F21-E21</f>
        <v>3175644</v>
      </c>
      <c r="H21" s="140">
        <f t="shared" si="1"/>
        <v>608706</v>
      </c>
      <c r="I21" s="136"/>
    </row>
    <row r="22" spans="1:17" s="3" customFormat="1" ht="21" customHeight="1">
      <c r="A22" s="159">
        <v>45590</v>
      </c>
      <c r="B22" s="6" t="s">
        <v>628</v>
      </c>
      <c r="C22" s="6" t="s">
        <v>112</v>
      </c>
      <c r="D22" s="1" t="s">
        <v>629</v>
      </c>
      <c r="E22" s="33">
        <v>55425</v>
      </c>
      <c r="F22" s="48"/>
      <c r="G22" s="10">
        <f t="shared" ref="G22:G27" si="2">G21-E22</f>
        <v>3120219</v>
      </c>
      <c r="H22" s="12">
        <f t="shared" si="1"/>
        <v>608706</v>
      </c>
      <c r="I22" s="6"/>
    </row>
    <row r="23" spans="1:17" s="3" customFormat="1" ht="18" customHeight="1">
      <c r="A23" s="159">
        <v>45590</v>
      </c>
      <c r="B23" s="6" t="s">
        <v>630</v>
      </c>
      <c r="C23" s="6" t="s">
        <v>112</v>
      </c>
      <c r="D23" s="1" t="s">
        <v>631</v>
      </c>
      <c r="E23" s="33">
        <v>30</v>
      </c>
      <c r="F23" s="48"/>
      <c r="G23" s="10">
        <f t="shared" si="2"/>
        <v>3120189</v>
      </c>
      <c r="H23" s="12"/>
      <c r="I23" s="6"/>
      <c r="N23" s="289"/>
    </row>
    <row r="24" spans="1:17" s="3" customFormat="1" ht="18" customHeight="1">
      <c r="A24" s="159">
        <v>45595</v>
      </c>
      <c r="B24" s="6" t="s">
        <v>632</v>
      </c>
      <c r="C24" s="6" t="s">
        <v>633</v>
      </c>
      <c r="D24" s="1" t="s">
        <v>634</v>
      </c>
      <c r="E24" s="33">
        <v>40000</v>
      </c>
      <c r="F24" s="48"/>
      <c r="G24" s="10">
        <f t="shared" si="2"/>
        <v>3080189</v>
      </c>
      <c r="H24" s="12">
        <f>H22</f>
        <v>608706</v>
      </c>
      <c r="I24" s="6"/>
    </row>
    <row r="25" spans="1:17" s="3" customFormat="1" ht="18" customHeight="1">
      <c r="A25" s="159">
        <v>45595</v>
      </c>
      <c r="B25" s="6" t="s">
        <v>635</v>
      </c>
      <c r="C25" s="6" t="s">
        <v>633</v>
      </c>
      <c r="D25" s="1" t="s">
        <v>636</v>
      </c>
      <c r="E25" s="33">
        <v>40000</v>
      </c>
      <c r="F25" s="48"/>
      <c r="G25" s="10">
        <f t="shared" si="2"/>
        <v>3040189</v>
      </c>
      <c r="H25" s="12">
        <f t="shared" si="1"/>
        <v>608706</v>
      </c>
      <c r="I25" s="6"/>
    </row>
    <row r="26" spans="1:17" s="3" customFormat="1" ht="18" customHeight="1">
      <c r="A26" s="159">
        <v>45595</v>
      </c>
      <c r="B26" s="6" t="s">
        <v>637</v>
      </c>
      <c r="C26" s="6" t="s">
        <v>633</v>
      </c>
      <c r="D26" s="1" t="s">
        <v>638</v>
      </c>
      <c r="E26" s="33">
        <v>49000</v>
      </c>
      <c r="F26" s="48"/>
      <c r="G26" s="10">
        <f t="shared" si="2"/>
        <v>2991189</v>
      </c>
      <c r="H26" s="12"/>
      <c r="I26" s="6"/>
    </row>
    <row r="27" spans="1:17" s="3" customFormat="1" ht="34" customHeight="1">
      <c r="A27" s="159">
        <v>45595</v>
      </c>
      <c r="B27" s="6" t="s">
        <v>639</v>
      </c>
      <c r="C27" s="6" t="s">
        <v>112</v>
      </c>
      <c r="D27" s="1" t="s">
        <v>640</v>
      </c>
      <c r="E27" s="33">
        <v>66850</v>
      </c>
      <c r="F27" s="48"/>
      <c r="G27" s="10">
        <f t="shared" si="2"/>
        <v>2924339</v>
      </c>
      <c r="H27" s="12">
        <f>H25</f>
        <v>608706</v>
      </c>
      <c r="I27" s="6"/>
    </row>
    <row r="28" spans="1:17" s="3" customFormat="1" ht="18" customHeight="1">
      <c r="A28" s="164">
        <v>45595</v>
      </c>
      <c r="B28" s="6" t="s">
        <v>641</v>
      </c>
      <c r="C28" s="45" t="s">
        <v>642</v>
      </c>
      <c r="D28" s="5" t="s">
        <v>643</v>
      </c>
      <c r="E28" s="46"/>
      <c r="F28" s="49">
        <v>36000</v>
      </c>
      <c r="G28" s="10">
        <f>G27+F28</f>
        <v>2960339</v>
      </c>
      <c r="H28" s="12">
        <f>H27</f>
        <v>608706</v>
      </c>
      <c r="I28" s="45"/>
    </row>
    <row r="29" spans="1:17" s="3" customFormat="1" ht="18" customHeight="1">
      <c r="A29" s="134" t="s">
        <v>644</v>
      </c>
      <c r="B29" s="134"/>
      <c r="C29" s="134"/>
      <c r="D29" s="154"/>
      <c r="E29" s="135">
        <f>SUM(E8:E28)</f>
        <v>533801</v>
      </c>
      <c r="F29" s="135">
        <f>SUM(F7:F28)</f>
        <v>251000</v>
      </c>
      <c r="G29" s="14">
        <f>G28</f>
        <v>2960339</v>
      </c>
      <c r="H29" s="148">
        <f>H28</f>
        <v>608706</v>
      </c>
      <c r="I29" s="134"/>
      <c r="N29" s="34"/>
      <c r="Q29" s="8"/>
    </row>
    <row r="30" spans="1:17" ht="18" customHeight="1">
      <c r="J30" s="3"/>
    </row>
    <row r="31" spans="1:17" ht="18" customHeight="1">
      <c r="J31" s="3"/>
    </row>
    <row r="32" spans="1:17" ht="18" customHeight="1">
      <c r="J32" s="3"/>
    </row>
    <row r="33" spans="1:20" ht="18" customHeight="1">
      <c r="A33" s="23" t="s">
        <v>645</v>
      </c>
      <c r="B33" s="20"/>
      <c r="C33" s="20"/>
      <c r="D33" s="30"/>
      <c r="E33" s="22"/>
      <c r="F33" s="22"/>
      <c r="G33" s="25"/>
      <c r="H33" s="20"/>
      <c r="I33" s="20"/>
      <c r="J33" s="3"/>
    </row>
    <row r="34" spans="1:20" ht="18" customHeight="1">
      <c r="A34" s="125" t="s">
        <v>646</v>
      </c>
      <c r="B34" s="126" t="s">
        <v>593</v>
      </c>
      <c r="C34" s="126" t="s">
        <v>594</v>
      </c>
      <c r="D34" s="127" t="s">
        <v>647</v>
      </c>
      <c r="E34" s="128" t="s">
        <v>596</v>
      </c>
      <c r="F34" s="128" t="s">
        <v>548</v>
      </c>
      <c r="G34" s="126" t="s">
        <v>597</v>
      </c>
      <c r="H34" s="126"/>
      <c r="I34" s="126" t="s">
        <v>599</v>
      </c>
      <c r="J34" s="3"/>
      <c r="K34" s="3"/>
      <c r="L34" s="3"/>
      <c r="M34" s="3"/>
      <c r="N34" s="34"/>
      <c r="O34" s="3"/>
      <c r="P34" s="3"/>
      <c r="Q34" s="8"/>
      <c r="R34" s="3"/>
      <c r="S34" s="3"/>
      <c r="T34" s="3"/>
    </row>
    <row r="35" spans="1:20" ht="36" customHeight="1">
      <c r="A35" s="156">
        <v>45566</v>
      </c>
      <c r="B35" s="44" t="s">
        <v>648</v>
      </c>
      <c r="C35" s="44" t="s">
        <v>426</v>
      </c>
      <c r="D35" s="36" t="s">
        <v>649</v>
      </c>
      <c r="E35" s="37">
        <v>265</v>
      </c>
      <c r="F35" s="37"/>
      <c r="G35" s="38">
        <f>D2</f>
        <v>11786</v>
      </c>
      <c r="H35" s="35"/>
      <c r="I35" s="35"/>
      <c r="J35" s="3"/>
      <c r="K35" s="3"/>
      <c r="L35" s="3"/>
      <c r="M35" s="3"/>
      <c r="N35" s="34"/>
      <c r="O35" s="3"/>
      <c r="P35" s="3"/>
      <c r="Q35" s="8"/>
      <c r="R35" s="3"/>
      <c r="S35" s="3"/>
      <c r="T35" s="3"/>
    </row>
    <row r="36" spans="1:20" ht="18" customHeight="1">
      <c r="A36" s="156">
        <v>45576</v>
      </c>
      <c r="B36" s="44" t="s">
        <v>650</v>
      </c>
      <c r="C36" s="44" t="s">
        <v>362</v>
      </c>
      <c r="D36" s="36" t="s">
        <v>651</v>
      </c>
      <c r="E36" s="37">
        <v>924</v>
      </c>
      <c r="F36" s="37"/>
      <c r="G36" s="43">
        <f>G35-E35</f>
        <v>11521</v>
      </c>
      <c r="H36" s="35"/>
      <c r="I36" s="35"/>
    </row>
    <row r="37" spans="1:20" ht="18" customHeight="1">
      <c r="A37" s="156">
        <v>45576</v>
      </c>
      <c r="B37" s="44" t="s">
        <v>652</v>
      </c>
      <c r="C37" s="44" t="s">
        <v>653</v>
      </c>
      <c r="D37" s="36" t="s">
        <v>654</v>
      </c>
      <c r="E37" s="37">
        <v>36</v>
      </c>
      <c r="F37" s="37"/>
      <c r="G37" s="43">
        <f>G36-E36</f>
        <v>10597</v>
      </c>
      <c r="H37" s="35"/>
      <c r="I37" s="35" t="s">
        <v>655</v>
      </c>
    </row>
    <row r="38" spans="1:20" ht="35.5" customHeight="1">
      <c r="A38" s="156">
        <v>45580</v>
      </c>
      <c r="B38" s="44" t="s">
        <v>656</v>
      </c>
      <c r="C38" s="44" t="s">
        <v>426</v>
      </c>
      <c r="D38" s="36" t="s">
        <v>657</v>
      </c>
      <c r="E38" s="37">
        <v>1025</v>
      </c>
      <c r="F38" s="37"/>
      <c r="G38" s="43">
        <f>G37-E38</f>
        <v>9572</v>
      </c>
      <c r="H38" s="35"/>
      <c r="I38" s="35"/>
    </row>
    <row r="39" spans="1:20" ht="31.5" customHeight="1">
      <c r="A39" s="156">
        <v>45580</v>
      </c>
      <c r="B39" s="44" t="s">
        <v>658</v>
      </c>
      <c r="C39" s="44" t="s">
        <v>362</v>
      </c>
      <c r="D39" s="36" t="s">
        <v>659</v>
      </c>
      <c r="E39" s="37">
        <v>422</v>
      </c>
      <c r="F39" s="37"/>
      <c r="G39" s="43">
        <f>G38-E39</f>
        <v>9150</v>
      </c>
      <c r="H39" s="35"/>
      <c r="I39" s="35"/>
    </row>
    <row r="40" spans="1:20" ht="18" customHeight="1">
      <c r="A40" s="156">
        <v>45581</v>
      </c>
      <c r="B40" s="44" t="s">
        <v>660</v>
      </c>
      <c r="C40" s="44" t="s">
        <v>661</v>
      </c>
      <c r="D40" s="36" t="s">
        <v>662</v>
      </c>
      <c r="E40" s="37">
        <v>250</v>
      </c>
      <c r="F40" s="37"/>
      <c r="G40" s="43">
        <f>G39-E40</f>
        <v>8900</v>
      </c>
      <c r="H40" s="35"/>
      <c r="I40" s="35"/>
    </row>
    <row r="41" spans="1:20" ht="33.65" customHeight="1">
      <c r="A41" s="156">
        <v>45582</v>
      </c>
      <c r="B41" s="44" t="s">
        <v>663</v>
      </c>
      <c r="C41" s="44" t="s">
        <v>362</v>
      </c>
      <c r="D41" s="36" t="s">
        <v>664</v>
      </c>
      <c r="E41" s="37">
        <v>110</v>
      </c>
      <c r="F41" s="37"/>
      <c r="G41" s="43">
        <f>G40-E41</f>
        <v>8790</v>
      </c>
      <c r="H41" s="35"/>
      <c r="I41" s="35"/>
    </row>
    <row r="42" spans="1:20" ht="18" customHeight="1">
      <c r="A42" s="156">
        <v>45582</v>
      </c>
      <c r="B42" s="44" t="s">
        <v>665</v>
      </c>
      <c r="C42" s="44" t="s">
        <v>661</v>
      </c>
      <c r="D42" s="36" t="s">
        <v>666</v>
      </c>
      <c r="E42" s="37">
        <v>299</v>
      </c>
      <c r="F42" s="37"/>
      <c r="G42" s="43">
        <f>G41-E42</f>
        <v>8491</v>
      </c>
      <c r="H42" s="35"/>
      <c r="I42" s="35"/>
    </row>
    <row r="43" spans="1:20" ht="18" customHeight="1">
      <c r="A43" s="157">
        <v>45583</v>
      </c>
      <c r="B43" s="145" t="s">
        <v>434</v>
      </c>
      <c r="C43" s="145"/>
      <c r="D43" s="147" t="s">
        <v>667</v>
      </c>
      <c r="E43" s="143"/>
      <c r="G43" s="144">
        <f>G42+I43</f>
        <v>87391</v>
      </c>
      <c r="H43" s="141"/>
      <c r="I43" s="143">
        <v>78900</v>
      </c>
    </row>
    <row r="44" spans="1:20" ht="18" customHeight="1">
      <c r="A44" s="156">
        <v>45583</v>
      </c>
      <c r="B44" s="44" t="s">
        <v>668</v>
      </c>
      <c r="C44" s="44" t="s">
        <v>426</v>
      </c>
      <c r="D44" s="36" t="s">
        <v>669</v>
      </c>
      <c r="E44" s="37">
        <v>255</v>
      </c>
      <c r="F44" s="37"/>
      <c r="G44" s="43">
        <f t="shared" ref="G44:G52" si="3">G43-E44</f>
        <v>87136</v>
      </c>
      <c r="H44" s="35"/>
      <c r="I44" s="35"/>
    </row>
    <row r="45" spans="1:20" ht="18" customHeight="1">
      <c r="A45" s="156">
        <v>45583</v>
      </c>
      <c r="B45" s="44" t="s">
        <v>670</v>
      </c>
      <c r="C45" s="44" t="s">
        <v>671</v>
      </c>
      <c r="D45" s="36" t="s">
        <v>672</v>
      </c>
      <c r="E45" s="37">
        <v>916</v>
      </c>
      <c r="F45" s="37"/>
      <c r="G45" s="43">
        <f t="shared" si="3"/>
        <v>86220</v>
      </c>
      <c r="H45" s="35"/>
      <c r="I45" s="35"/>
    </row>
    <row r="46" spans="1:20" ht="35.15" customHeight="1">
      <c r="A46" s="156">
        <v>45585</v>
      </c>
      <c r="B46" s="44" t="s">
        <v>673</v>
      </c>
      <c r="C46" s="44" t="s">
        <v>661</v>
      </c>
      <c r="D46" s="36" t="s">
        <v>674</v>
      </c>
      <c r="E46" s="37">
        <v>1293</v>
      </c>
      <c r="F46" s="37"/>
      <c r="G46" s="43">
        <f t="shared" si="3"/>
        <v>84927</v>
      </c>
      <c r="H46" s="35"/>
      <c r="I46" s="35"/>
    </row>
    <row r="47" spans="1:20" ht="34.5" customHeight="1">
      <c r="A47" s="156">
        <v>45587</v>
      </c>
      <c r="B47" s="44" t="s">
        <v>675</v>
      </c>
      <c r="C47" s="44" t="s">
        <v>362</v>
      </c>
      <c r="D47" s="36" t="s">
        <v>676</v>
      </c>
      <c r="E47" s="37">
        <v>5000</v>
      </c>
      <c r="F47" s="37"/>
      <c r="G47" s="43">
        <f t="shared" si="3"/>
        <v>79927</v>
      </c>
      <c r="H47" s="35"/>
      <c r="I47" s="35"/>
    </row>
    <row r="48" spans="1:20" ht="35.5" customHeight="1">
      <c r="A48" s="156">
        <v>45587</v>
      </c>
      <c r="B48" s="44" t="s">
        <v>677</v>
      </c>
      <c r="C48" s="44" t="s">
        <v>362</v>
      </c>
      <c r="D48" s="40" t="s">
        <v>678</v>
      </c>
      <c r="E48" s="37">
        <v>16700</v>
      </c>
      <c r="F48" s="41"/>
      <c r="G48" s="43">
        <f t="shared" si="3"/>
        <v>63227</v>
      </c>
      <c r="H48" s="35"/>
      <c r="I48" s="35"/>
    </row>
    <row r="49" spans="1:9" ht="36" customHeight="1">
      <c r="A49" s="156">
        <v>45587</v>
      </c>
      <c r="B49" s="44" t="s">
        <v>679</v>
      </c>
      <c r="C49" s="44" t="s">
        <v>362</v>
      </c>
      <c r="D49" s="36" t="s">
        <v>680</v>
      </c>
      <c r="E49" s="37">
        <v>150</v>
      </c>
      <c r="F49" s="41"/>
      <c r="G49" s="43">
        <f t="shared" si="3"/>
        <v>63077</v>
      </c>
      <c r="H49" s="35"/>
      <c r="I49" s="35"/>
    </row>
    <row r="50" spans="1:9" ht="36.65" customHeight="1">
      <c r="A50" s="156">
        <v>45587</v>
      </c>
      <c r="B50" s="44" t="s">
        <v>681</v>
      </c>
      <c r="C50" s="44" t="s">
        <v>362</v>
      </c>
      <c r="D50" s="36" t="s">
        <v>682</v>
      </c>
      <c r="E50" s="37">
        <v>150</v>
      </c>
      <c r="F50" s="41"/>
      <c r="G50" s="43">
        <f t="shared" si="3"/>
        <v>62927</v>
      </c>
      <c r="H50" s="35"/>
      <c r="I50" s="35"/>
    </row>
    <row r="51" spans="1:9" ht="36" customHeight="1">
      <c r="A51" s="156">
        <v>45587</v>
      </c>
      <c r="B51" s="44" t="s">
        <v>683</v>
      </c>
      <c r="C51" s="44" t="s">
        <v>362</v>
      </c>
      <c r="D51" s="36" t="s">
        <v>684</v>
      </c>
      <c r="E51" s="37">
        <v>315</v>
      </c>
      <c r="F51" s="37"/>
      <c r="G51" s="43">
        <f t="shared" si="3"/>
        <v>62612</v>
      </c>
      <c r="H51" s="35"/>
      <c r="I51" s="35"/>
    </row>
    <row r="52" spans="1:9" ht="36.65" customHeight="1">
      <c r="A52" s="156">
        <v>45587</v>
      </c>
      <c r="B52" s="44" t="s">
        <v>685</v>
      </c>
      <c r="C52" s="44" t="s">
        <v>362</v>
      </c>
      <c r="D52" s="36" t="s">
        <v>686</v>
      </c>
      <c r="E52" s="37">
        <v>4200</v>
      </c>
      <c r="F52" s="37"/>
      <c r="G52" s="43">
        <f t="shared" si="3"/>
        <v>58412</v>
      </c>
      <c r="H52" s="35"/>
      <c r="I52" s="35"/>
    </row>
    <row r="53" spans="1:9" ht="37" customHeight="1">
      <c r="A53" s="156">
        <v>45587</v>
      </c>
      <c r="B53" s="44" t="s">
        <v>687</v>
      </c>
      <c r="C53" s="44" t="s">
        <v>362</v>
      </c>
      <c r="D53" s="36" t="s">
        <v>688</v>
      </c>
      <c r="E53" s="37">
        <v>10000</v>
      </c>
      <c r="F53" s="37"/>
      <c r="G53" s="43">
        <f t="shared" ref="G53:G68" si="4">G52-E53</f>
        <v>48412</v>
      </c>
      <c r="H53" s="35"/>
      <c r="I53" s="35"/>
    </row>
    <row r="54" spans="1:9" ht="36" customHeight="1">
      <c r="A54" s="156">
        <v>45587</v>
      </c>
      <c r="B54" s="44" t="s">
        <v>689</v>
      </c>
      <c r="C54" s="44" t="s">
        <v>362</v>
      </c>
      <c r="D54" s="36" t="s">
        <v>690</v>
      </c>
      <c r="E54" s="37">
        <v>210</v>
      </c>
      <c r="F54" s="37"/>
      <c r="G54" s="43">
        <f t="shared" si="4"/>
        <v>48202</v>
      </c>
      <c r="H54" s="35"/>
      <c r="I54" s="35"/>
    </row>
    <row r="55" spans="1:9" ht="35.15" customHeight="1">
      <c r="A55" s="156">
        <v>45587</v>
      </c>
      <c r="B55" s="44" t="s">
        <v>691</v>
      </c>
      <c r="C55" s="44" t="s">
        <v>362</v>
      </c>
      <c r="D55" s="36" t="s">
        <v>692</v>
      </c>
      <c r="E55" s="37">
        <v>2000</v>
      </c>
      <c r="F55" s="37"/>
      <c r="G55" s="43">
        <f t="shared" si="4"/>
        <v>46202</v>
      </c>
      <c r="H55" s="35"/>
      <c r="I55" s="35"/>
    </row>
    <row r="56" spans="1:9" ht="35.5" customHeight="1">
      <c r="A56" s="156">
        <v>45587</v>
      </c>
      <c r="B56" s="44" t="s">
        <v>693</v>
      </c>
      <c r="C56" s="44" t="s">
        <v>362</v>
      </c>
      <c r="D56" s="36" t="s">
        <v>694</v>
      </c>
      <c r="E56" s="37">
        <v>4462</v>
      </c>
      <c r="F56" s="37"/>
      <c r="G56" s="43">
        <f t="shared" si="4"/>
        <v>41740</v>
      </c>
      <c r="H56" s="35"/>
      <c r="I56" s="35"/>
    </row>
    <row r="57" spans="1:9" ht="36" customHeight="1">
      <c r="A57" s="156">
        <v>45587</v>
      </c>
      <c r="B57" s="44" t="s">
        <v>695</v>
      </c>
      <c r="C57" s="44" t="s">
        <v>426</v>
      </c>
      <c r="D57" s="36" t="s">
        <v>696</v>
      </c>
      <c r="E57" s="37">
        <v>120</v>
      </c>
      <c r="F57" s="37"/>
      <c r="G57" s="43">
        <f>G56-E57</f>
        <v>41620</v>
      </c>
      <c r="H57" s="35"/>
      <c r="I57" s="35"/>
    </row>
    <row r="58" spans="1:9" ht="33.65" customHeight="1">
      <c r="A58" s="156">
        <v>45588</v>
      </c>
      <c r="B58" s="44" t="s">
        <v>697</v>
      </c>
      <c r="C58" s="44" t="s">
        <v>362</v>
      </c>
      <c r="D58" s="36" t="s">
        <v>698</v>
      </c>
      <c r="E58" s="37">
        <v>360</v>
      </c>
      <c r="F58" s="37"/>
      <c r="G58" s="43">
        <f>G57-E58</f>
        <v>41260</v>
      </c>
      <c r="H58" s="35"/>
      <c r="I58" s="35"/>
    </row>
    <row r="59" spans="1:9" ht="20.5" customHeight="1">
      <c r="A59" s="156">
        <v>45588</v>
      </c>
      <c r="B59" s="44" t="s">
        <v>699</v>
      </c>
      <c r="C59" s="44" t="s">
        <v>362</v>
      </c>
      <c r="D59" s="36" t="s">
        <v>700</v>
      </c>
      <c r="E59" s="37">
        <v>4500</v>
      </c>
      <c r="F59" s="37"/>
      <c r="G59" s="43">
        <f t="shared" si="4"/>
        <v>36760</v>
      </c>
      <c r="H59" s="35"/>
      <c r="I59" s="35"/>
    </row>
    <row r="60" spans="1:9" ht="41.15" customHeight="1">
      <c r="A60" s="156">
        <v>45588</v>
      </c>
      <c r="B60" s="44" t="s">
        <v>701</v>
      </c>
      <c r="C60" s="44" t="s">
        <v>702</v>
      </c>
      <c r="D60" s="36" t="s">
        <v>703</v>
      </c>
      <c r="E60" s="37">
        <v>10000</v>
      </c>
      <c r="F60" s="37"/>
      <c r="G60" s="43">
        <f>G59-E60</f>
        <v>26760</v>
      </c>
      <c r="H60" s="35"/>
      <c r="I60" s="35"/>
    </row>
    <row r="61" spans="1:9" ht="18" customHeight="1">
      <c r="A61" s="156">
        <v>45589</v>
      </c>
      <c r="B61" s="44" t="s">
        <v>704</v>
      </c>
      <c r="C61" s="44" t="s">
        <v>362</v>
      </c>
      <c r="D61" s="36" t="s">
        <v>705</v>
      </c>
      <c r="E61" s="37">
        <v>891</v>
      </c>
      <c r="F61" s="37"/>
      <c r="G61" s="43">
        <f>G60-E61</f>
        <v>25869</v>
      </c>
      <c r="H61" s="35"/>
      <c r="I61" s="35"/>
    </row>
    <row r="62" spans="1:9" ht="35.15" customHeight="1">
      <c r="A62" s="156">
        <v>45589</v>
      </c>
      <c r="B62" s="44" t="s">
        <v>706</v>
      </c>
      <c r="C62" s="44" t="s">
        <v>362</v>
      </c>
      <c r="D62" s="36" t="s">
        <v>707</v>
      </c>
      <c r="E62" s="37">
        <v>5206</v>
      </c>
      <c r="F62" s="37"/>
      <c r="G62" s="43">
        <f t="shared" si="4"/>
        <v>20663</v>
      </c>
      <c r="H62" s="35"/>
      <c r="I62" s="35"/>
    </row>
    <row r="63" spans="1:9" ht="18" customHeight="1">
      <c r="A63" s="156">
        <v>45589</v>
      </c>
      <c r="B63" s="44" t="s">
        <v>708</v>
      </c>
      <c r="C63" s="44" t="s">
        <v>362</v>
      </c>
      <c r="D63" s="36" t="s">
        <v>709</v>
      </c>
      <c r="E63" s="37">
        <v>5584</v>
      </c>
      <c r="F63" s="37"/>
      <c r="G63" s="43">
        <f t="shared" si="4"/>
        <v>15079</v>
      </c>
      <c r="H63" s="35"/>
      <c r="I63" s="35"/>
    </row>
    <row r="64" spans="1:9" ht="35.5" customHeight="1">
      <c r="A64" s="156">
        <v>45589</v>
      </c>
      <c r="B64" s="44" t="s">
        <v>710</v>
      </c>
      <c r="C64" s="44" t="s">
        <v>362</v>
      </c>
      <c r="D64" s="36" t="s">
        <v>711</v>
      </c>
      <c r="E64" s="37">
        <v>225</v>
      </c>
      <c r="F64" s="37"/>
      <c r="G64" s="43">
        <f t="shared" si="4"/>
        <v>14854</v>
      </c>
      <c r="H64" s="35"/>
      <c r="I64" s="35"/>
    </row>
    <row r="65" spans="1:9" ht="18" customHeight="1">
      <c r="A65" s="156">
        <v>45589</v>
      </c>
      <c r="B65" s="44" t="s">
        <v>712</v>
      </c>
      <c r="C65" s="44" t="s">
        <v>661</v>
      </c>
      <c r="D65" s="36" t="s">
        <v>713</v>
      </c>
      <c r="E65" s="37">
        <v>19995</v>
      </c>
      <c r="F65" s="37"/>
      <c r="G65" s="43">
        <f t="shared" si="4"/>
        <v>-5141</v>
      </c>
      <c r="H65" s="35"/>
      <c r="I65" s="35"/>
    </row>
    <row r="66" spans="1:9" ht="18" customHeight="1">
      <c r="A66" s="156">
        <v>45589</v>
      </c>
      <c r="B66" s="44" t="s">
        <v>714</v>
      </c>
      <c r="C66" s="44" t="s">
        <v>661</v>
      </c>
      <c r="D66" s="36" t="s">
        <v>666</v>
      </c>
      <c r="E66" s="37">
        <v>695</v>
      </c>
      <c r="F66" s="37"/>
      <c r="G66" s="43">
        <f t="shared" si="4"/>
        <v>-5836</v>
      </c>
      <c r="H66" s="35"/>
      <c r="I66" s="35"/>
    </row>
    <row r="67" spans="1:9" ht="36.65" customHeight="1">
      <c r="A67" s="156">
        <v>45589</v>
      </c>
      <c r="B67" s="44" t="s">
        <v>715</v>
      </c>
      <c r="C67" s="44" t="s">
        <v>362</v>
      </c>
      <c r="D67" s="36" t="s">
        <v>716</v>
      </c>
      <c r="E67" s="37">
        <v>25</v>
      </c>
      <c r="F67" s="37"/>
      <c r="G67" s="43">
        <f t="shared" si="4"/>
        <v>-5861</v>
      </c>
      <c r="H67" s="35"/>
      <c r="I67" s="35"/>
    </row>
    <row r="68" spans="1:9" ht="35.15" customHeight="1">
      <c r="A68" s="156">
        <v>45589</v>
      </c>
      <c r="B68" s="44" t="s">
        <v>717</v>
      </c>
      <c r="C68" s="44" t="s">
        <v>362</v>
      </c>
      <c r="D68" s="36" t="s">
        <v>716</v>
      </c>
      <c r="E68" s="37">
        <v>180</v>
      </c>
      <c r="F68" s="37"/>
      <c r="G68" s="43">
        <f t="shared" si="4"/>
        <v>-6041</v>
      </c>
      <c r="H68" s="35"/>
      <c r="I68" s="35"/>
    </row>
    <row r="69" spans="1:9" ht="42.65" customHeight="1">
      <c r="A69" s="156">
        <v>45589</v>
      </c>
      <c r="B69" s="44" t="s">
        <v>718</v>
      </c>
      <c r="C69" s="44" t="s">
        <v>642</v>
      </c>
      <c r="D69" s="36" t="s">
        <v>719</v>
      </c>
      <c r="E69" s="37"/>
      <c r="F69" s="37">
        <v>10500</v>
      </c>
      <c r="G69" s="43">
        <f>G68+F69</f>
        <v>4459</v>
      </c>
      <c r="H69" s="35"/>
      <c r="I69" s="35"/>
    </row>
    <row r="70" spans="1:9" ht="18" customHeight="1">
      <c r="A70" s="157">
        <v>45590</v>
      </c>
      <c r="B70" s="145" t="s">
        <v>434</v>
      </c>
      <c r="C70" s="145" t="s">
        <v>720</v>
      </c>
      <c r="D70" s="142" t="s">
        <v>433</v>
      </c>
      <c r="E70" s="143"/>
      <c r="F70" s="290"/>
      <c r="G70" s="144">
        <f>G69+I70</f>
        <v>34459</v>
      </c>
      <c r="H70" s="141"/>
      <c r="I70" s="143">
        <v>30000</v>
      </c>
    </row>
    <row r="71" spans="1:9" ht="35.5" customHeight="1">
      <c r="A71" s="156">
        <v>45590</v>
      </c>
      <c r="B71" s="44" t="s">
        <v>721</v>
      </c>
      <c r="C71" s="44" t="s">
        <v>362</v>
      </c>
      <c r="D71" s="36" t="s">
        <v>722</v>
      </c>
      <c r="E71" s="37">
        <v>130</v>
      </c>
      <c r="F71" s="37"/>
      <c r="G71" s="43">
        <f>G70-E71</f>
        <v>34329</v>
      </c>
      <c r="H71" s="35"/>
      <c r="I71" s="35"/>
    </row>
    <row r="72" spans="1:9" ht="36.65" customHeight="1">
      <c r="A72" s="165">
        <v>45590</v>
      </c>
      <c r="B72" s="44" t="s">
        <v>723</v>
      </c>
      <c r="C72" s="44" t="s">
        <v>362</v>
      </c>
      <c r="D72" s="36" t="s">
        <v>724</v>
      </c>
      <c r="E72" s="42">
        <v>552</v>
      </c>
      <c r="F72" s="37"/>
      <c r="G72" s="43">
        <f>G71-E72</f>
        <v>33777</v>
      </c>
      <c r="H72" s="35"/>
      <c r="I72" s="35"/>
    </row>
    <row r="73" spans="1:9" ht="37.5" customHeight="1">
      <c r="A73" s="156">
        <v>45590</v>
      </c>
      <c r="B73" s="44" t="s">
        <v>725</v>
      </c>
      <c r="C73" s="44" t="s">
        <v>362</v>
      </c>
      <c r="D73" s="36" t="s">
        <v>726</v>
      </c>
      <c r="E73" s="37">
        <v>155</v>
      </c>
      <c r="F73" s="37"/>
      <c r="G73" s="43">
        <f>G72-E73</f>
        <v>33622</v>
      </c>
      <c r="H73" s="35"/>
      <c r="I73" s="35"/>
    </row>
    <row r="74" spans="1:9" ht="36" customHeight="1">
      <c r="A74" s="156">
        <v>45591</v>
      </c>
      <c r="B74" s="44" t="s">
        <v>727</v>
      </c>
      <c r="C74" s="44" t="s">
        <v>362</v>
      </c>
      <c r="D74" s="36" t="s">
        <v>728</v>
      </c>
      <c r="E74" s="37">
        <v>1353</v>
      </c>
      <c r="F74" s="37"/>
      <c r="G74" s="43">
        <f>G73-E74</f>
        <v>32269</v>
      </c>
      <c r="H74" s="35"/>
      <c r="I74" s="35"/>
    </row>
    <row r="75" spans="1:9" ht="18" customHeight="1">
      <c r="A75" s="156">
        <v>45593</v>
      </c>
      <c r="B75" s="44" t="s">
        <v>729</v>
      </c>
      <c r="C75" s="44" t="s">
        <v>661</v>
      </c>
      <c r="D75" s="36" t="s">
        <v>730</v>
      </c>
      <c r="E75" s="37">
        <v>3257</v>
      </c>
      <c r="F75" s="37"/>
      <c r="G75" s="43">
        <f t="shared" ref="G75:G79" si="5">G74-E75</f>
        <v>29012</v>
      </c>
      <c r="H75" s="35"/>
      <c r="I75" s="35"/>
    </row>
    <row r="76" spans="1:9" ht="35.5" customHeight="1">
      <c r="A76" s="156">
        <v>45594</v>
      </c>
      <c r="B76" s="44" t="s">
        <v>731</v>
      </c>
      <c r="C76" s="44" t="s">
        <v>362</v>
      </c>
      <c r="D76" s="36" t="s">
        <v>732</v>
      </c>
      <c r="E76" s="37">
        <v>4973</v>
      </c>
      <c r="F76" s="37"/>
      <c r="G76" s="43">
        <f t="shared" si="5"/>
        <v>24039</v>
      </c>
      <c r="H76" s="35"/>
      <c r="I76" s="35"/>
    </row>
    <row r="77" spans="1:9" ht="36.65" customHeight="1">
      <c r="A77" s="156">
        <v>45595</v>
      </c>
      <c r="B77" s="44" t="s">
        <v>733</v>
      </c>
      <c r="C77" s="44" t="s">
        <v>362</v>
      </c>
      <c r="D77" s="36" t="s">
        <v>732</v>
      </c>
      <c r="E77" s="37">
        <v>2379</v>
      </c>
      <c r="F77" s="37"/>
      <c r="G77" s="43">
        <f t="shared" si="5"/>
        <v>21660</v>
      </c>
      <c r="H77" s="35"/>
      <c r="I77" s="35"/>
    </row>
    <row r="78" spans="1:9" ht="34.5" customHeight="1">
      <c r="A78" s="156">
        <v>45595</v>
      </c>
      <c r="B78" s="44" t="s">
        <v>734</v>
      </c>
      <c r="C78" s="44" t="s">
        <v>362</v>
      </c>
      <c r="D78" s="36" t="s">
        <v>732</v>
      </c>
      <c r="E78" s="37">
        <v>450</v>
      </c>
      <c r="F78" s="37"/>
      <c r="G78" s="43">
        <f t="shared" si="5"/>
        <v>21210</v>
      </c>
      <c r="H78" s="35"/>
      <c r="I78" s="35"/>
    </row>
    <row r="79" spans="1:9" ht="34.5" customHeight="1">
      <c r="A79" s="156">
        <v>45595</v>
      </c>
      <c r="B79" s="44" t="s">
        <v>735</v>
      </c>
      <c r="C79" s="44" t="s">
        <v>362</v>
      </c>
      <c r="D79" s="36" t="s">
        <v>732</v>
      </c>
      <c r="E79" s="37">
        <v>7794</v>
      </c>
      <c r="F79" s="37"/>
      <c r="G79" s="43">
        <f t="shared" si="5"/>
        <v>13416</v>
      </c>
      <c r="H79" s="35"/>
      <c r="I79" s="35"/>
    </row>
    <row r="80" spans="1:9" ht="53.15" customHeight="1">
      <c r="A80" s="156">
        <v>45595</v>
      </c>
      <c r="B80" s="44" t="s">
        <v>736</v>
      </c>
      <c r="C80" s="44" t="s">
        <v>362</v>
      </c>
      <c r="D80" s="36" t="s">
        <v>737</v>
      </c>
      <c r="E80" s="37">
        <v>761</v>
      </c>
      <c r="F80" s="37"/>
      <c r="G80" s="43">
        <f>G79-E80</f>
        <v>12655</v>
      </c>
      <c r="H80" s="35"/>
      <c r="I80" s="35"/>
    </row>
    <row r="81" spans="1:17" ht="18" customHeight="1">
      <c r="A81" s="156">
        <v>45595</v>
      </c>
      <c r="B81" s="44" t="s">
        <v>738</v>
      </c>
      <c r="C81" s="44" t="s">
        <v>739</v>
      </c>
      <c r="D81" s="36" t="s">
        <v>740</v>
      </c>
      <c r="E81" s="37">
        <v>120</v>
      </c>
      <c r="F81" s="37"/>
      <c r="G81" s="43">
        <f>G80-E81</f>
        <v>12535</v>
      </c>
      <c r="H81" s="35"/>
      <c r="I81" s="35"/>
    </row>
    <row r="82" spans="1:17" ht="37" customHeight="1">
      <c r="A82" s="156">
        <v>45596</v>
      </c>
      <c r="B82" s="44" t="s">
        <v>741</v>
      </c>
      <c r="C82" s="44" t="s">
        <v>362</v>
      </c>
      <c r="D82" s="36" t="s">
        <v>742</v>
      </c>
      <c r="E82" s="37">
        <v>1092</v>
      </c>
      <c r="F82" s="37"/>
      <c r="G82" s="43">
        <f>G81-E82</f>
        <v>11443</v>
      </c>
      <c r="H82" s="35"/>
      <c r="I82" s="35"/>
    </row>
    <row r="83" spans="1:17" s="3" customFormat="1" ht="18" customHeight="1">
      <c r="A83" s="149" t="s">
        <v>743</v>
      </c>
      <c r="B83" s="149"/>
      <c r="C83" s="149"/>
      <c r="D83" s="151"/>
      <c r="E83" s="152">
        <f>SUM(E35:E82)</f>
        <v>119779</v>
      </c>
      <c r="F83" s="152">
        <f>F69</f>
        <v>10500</v>
      </c>
      <c r="G83" s="153">
        <f>G82</f>
        <v>11443</v>
      </c>
      <c r="H83" s="150"/>
      <c r="I83" s="150"/>
      <c r="N83" s="34"/>
      <c r="Q83" s="8"/>
    </row>
    <row r="84" spans="1:17" ht="18" customHeight="1" thickBot="1">
      <c r="D84" s="34"/>
      <c r="H84" s="3"/>
      <c r="I84" s="3"/>
    </row>
    <row r="85" spans="1:17" ht="18" customHeight="1" thickBot="1">
      <c r="A85" s="314" t="s">
        <v>586</v>
      </c>
      <c r="B85" s="309"/>
      <c r="C85" s="310"/>
      <c r="D85" s="311"/>
      <c r="E85" s="312"/>
      <c r="F85" s="312"/>
      <c r="G85" s="313"/>
      <c r="H85" s="310"/>
      <c r="I85" s="315">
        <f>E29+E83</f>
        <v>653580</v>
      </c>
    </row>
    <row r="86" spans="1:17" ht="18" customHeight="1" thickBot="1">
      <c r="A86" s="316" t="s">
        <v>587</v>
      </c>
      <c r="B86" s="317"/>
      <c r="C86" s="318"/>
      <c r="D86" s="319"/>
      <c r="E86" s="320"/>
      <c r="F86" s="320"/>
      <c r="G86" s="321"/>
      <c r="H86" s="318"/>
      <c r="I86" s="322">
        <f>F29+F83</f>
        <v>261500</v>
      </c>
    </row>
  </sheetData>
  <mergeCells count="3">
    <mergeCell ref="A1:C1"/>
    <mergeCell ref="A2:C2"/>
    <mergeCell ref="A3:C3"/>
  </mergeCells>
  <phoneticPr fontId="1" type="noConversion"/>
  <pageMargins left="0.7" right="0.7" top="0.75" bottom="0.75" header="0.3" footer="0.3"/>
  <pageSetup paperSize="9" scale="46" fitToWidth="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70A61-F324-4725-BC66-E3B2CFC3DD86}">
  <sheetPr>
    <tabColor theme="5" tint="0.59999389629810485"/>
  </sheetPr>
  <dimension ref="A1:V80"/>
  <sheetViews>
    <sheetView workbookViewId="0">
      <pane ySplit="6" topLeftCell="A65" activePane="bottomLeft" state="frozen"/>
      <selection pane="bottomLeft" activeCell="G84" sqref="G84"/>
    </sheetView>
  </sheetViews>
  <sheetFormatPr defaultRowHeight="18" customHeight="1"/>
  <cols>
    <col min="1" max="1" width="11.36328125" customWidth="1"/>
    <col min="2" max="2" width="10.90625" style="58" customWidth="1"/>
    <col min="3" max="3" width="10.6328125" style="58" customWidth="1"/>
    <col min="4" max="4" width="35.7265625" style="29" customWidth="1"/>
    <col min="5" max="5" width="13.36328125" customWidth="1"/>
    <col min="6" max="6" width="12.453125" customWidth="1"/>
    <col min="7" max="7" width="12.08984375" customWidth="1"/>
    <col min="8" max="8" width="10.453125" customWidth="1"/>
    <col min="9" max="9" width="27.6328125" customWidth="1"/>
  </cols>
  <sheetData>
    <row r="1" spans="1:20" ht="18" customHeight="1" thickBot="1">
      <c r="A1" s="474" t="s">
        <v>744</v>
      </c>
      <c r="B1" s="474"/>
      <c r="C1" s="474"/>
      <c r="D1" s="4">
        <f>'113年10月收支明細'!G29</f>
        <v>2960339</v>
      </c>
      <c r="E1" s="9"/>
      <c r="F1" s="16"/>
      <c r="G1" s="24"/>
      <c r="H1" s="3"/>
      <c r="I1" s="3"/>
    </row>
    <row r="2" spans="1:20" ht="18" customHeight="1" thickBot="1">
      <c r="A2" s="475" t="s">
        <v>745</v>
      </c>
      <c r="B2" s="475"/>
      <c r="C2" s="475"/>
      <c r="D2" s="4">
        <f>'113年10月收支明細'!G83</f>
        <v>11443</v>
      </c>
      <c r="E2" s="9"/>
      <c r="F2" s="16"/>
      <c r="G2" s="24"/>
      <c r="H2" s="3"/>
      <c r="I2" s="3"/>
      <c r="L2" s="105"/>
      <c r="M2" s="105"/>
      <c r="N2" s="105"/>
      <c r="O2" s="105"/>
      <c r="P2" s="105"/>
      <c r="Q2" s="105"/>
      <c r="R2" s="105"/>
      <c r="S2" s="105"/>
      <c r="T2" s="105"/>
    </row>
    <row r="3" spans="1:20" ht="18" customHeight="1" thickBot="1">
      <c r="A3" s="471" t="s">
        <v>746</v>
      </c>
      <c r="B3" s="472"/>
      <c r="C3" s="473"/>
      <c r="D3" s="57">
        <v>608706</v>
      </c>
      <c r="E3" s="16"/>
      <c r="F3" s="16"/>
      <c r="G3" s="8"/>
      <c r="H3" s="2"/>
      <c r="I3" s="2"/>
      <c r="L3" s="105"/>
      <c r="M3" s="105"/>
      <c r="N3" s="105"/>
      <c r="O3" s="105"/>
      <c r="P3" s="105"/>
      <c r="Q3" s="105"/>
      <c r="R3" s="105"/>
      <c r="S3" s="105"/>
      <c r="T3" s="105"/>
    </row>
    <row r="4" spans="1:20" ht="18" customHeight="1">
      <c r="A4" s="2"/>
      <c r="D4" s="59"/>
      <c r="E4" s="16"/>
      <c r="F4" s="16"/>
      <c r="G4" s="8"/>
      <c r="H4" s="2"/>
      <c r="I4" s="2"/>
      <c r="L4" s="105"/>
      <c r="M4" s="82"/>
      <c r="N4" s="82"/>
      <c r="O4" s="82"/>
      <c r="P4" s="82"/>
      <c r="Q4" s="82"/>
      <c r="R4" s="82"/>
      <c r="S4" s="82"/>
      <c r="T4" s="105"/>
    </row>
    <row r="5" spans="1:20" ht="18" customHeight="1">
      <c r="A5" s="50" t="s">
        <v>591</v>
      </c>
      <c r="B5" s="20"/>
      <c r="C5" s="20"/>
      <c r="D5" s="30"/>
      <c r="E5" s="22"/>
      <c r="F5" s="22"/>
      <c r="G5" s="25"/>
      <c r="H5" s="20"/>
      <c r="I5" s="20"/>
      <c r="L5" s="105"/>
      <c r="M5" s="82"/>
      <c r="N5" s="82"/>
      <c r="O5" s="96"/>
      <c r="P5" s="82"/>
      <c r="Q5" s="86"/>
      <c r="R5" s="96"/>
      <c r="S5" s="82"/>
      <c r="T5" s="105"/>
    </row>
    <row r="6" spans="1:20" ht="18" customHeight="1">
      <c r="A6" s="121" t="s">
        <v>592</v>
      </c>
      <c r="B6" s="122" t="s">
        <v>593</v>
      </c>
      <c r="C6" s="122" t="s">
        <v>594</v>
      </c>
      <c r="D6" s="123" t="s">
        <v>595</v>
      </c>
      <c r="E6" s="124" t="s">
        <v>596</v>
      </c>
      <c r="F6" s="124" t="s">
        <v>548</v>
      </c>
      <c r="G6" s="122" t="s">
        <v>597</v>
      </c>
      <c r="H6" s="122" t="s">
        <v>598</v>
      </c>
      <c r="I6" s="122" t="s">
        <v>747</v>
      </c>
      <c r="L6" s="105"/>
      <c r="M6" s="86"/>
      <c r="N6" s="86"/>
      <c r="O6" s="86"/>
      <c r="P6" s="110"/>
      <c r="Q6" s="86"/>
      <c r="R6" s="96"/>
      <c r="S6" s="82"/>
      <c r="T6" s="105"/>
    </row>
    <row r="7" spans="1:20" ht="18" customHeight="1">
      <c r="A7" s="159">
        <v>45597</v>
      </c>
      <c r="B7" s="6" t="s">
        <v>748</v>
      </c>
      <c r="C7" s="6" t="s">
        <v>749</v>
      </c>
      <c r="D7" s="53" t="s">
        <v>750</v>
      </c>
      <c r="E7" s="33"/>
      <c r="F7" s="48">
        <v>100000</v>
      </c>
      <c r="G7" s="26">
        <f>D1+F7-E7</f>
        <v>3060339</v>
      </c>
      <c r="H7" s="12">
        <f>D3</f>
        <v>608706</v>
      </c>
      <c r="I7" s="6"/>
      <c r="L7" s="105"/>
      <c r="M7" s="86"/>
      <c r="N7" s="86"/>
      <c r="O7" s="111"/>
      <c r="P7" s="86"/>
      <c r="Q7" s="86"/>
      <c r="R7" s="96"/>
      <c r="S7" s="82"/>
      <c r="T7" s="105"/>
    </row>
    <row r="8" spans="1:20" ht="37" customHeight="1">
      <c r="A8" s="161">
        <v>45601</v>
      </c>
      <c r="B8" s="17" t="s">
        <v>751</v>
      </c>
      <c r="C8" s="6" t="s">
        <v>601</v>
      </c>
      <c r="D8" s="7" t="s">
        <v>752</v>
      </c>
      <c r="E8" s="48"/>
      <c r="F8" s="48">
        <v>210000</v>
      </c>
      <c r="G8" s="51">
        <f>G7+F8-E8</f>
        <v>3270339</v>
      </c>
      <c r="H8" s="65">
        <f t="shared" ref="H8:H13" si="0">H7</f>
        <v>608706</v>
      </c>
      <c r="I8" s="17"/>
      <c r="L8" s="105"/>
      <c r="M8" s="86"/>
      <c r="N8" s="86"/>
      <c r="O8" s="111"/>
      <c r="P8" s="86"/>
      <c r="Q8" s="86"/>
      <c r="R8" s="96"/>
      <c r="S8" s="82"/>
      <c r="T8" s="105"/>
    </row>
    <row r="9" spans="1:20" ht="18" customHeight="1">
      <c r="A9" s="159">
        <v>45601</v>
      </c>
      <c r="B9" s="17" t="s">
        <v>753</v>
      </c>
      <c r="C9" s="6" t="s">
        <v>754</v>
      </c>
      <c r="D9" s="1" t="s">
        <v>755</v>
      </c>
      <c r="E9" s="33">
        <v>73046</v>
      </c>
      <c r="F9" s="48"/>
      <c r="G9" s="10">
        <f>G8+F9-E9</f>
        <v>3197293</v>
      </c>
      <c r="H9" s="12">
        <f t="shared" si="0"/>
        <v>608706</v>
      </c>
      <c r="I9" s="6" t="s">
        <v>756</v>
      </c>
      <c r="L9" s="105"/>
      <c r="M9" s="86"/>
      <c r="N9" s="86"/>
      <c r="O9" s="111"/>
      <c r="P9" s="86"/>
      <c r="Q9" s="86"/>
      <c r="R9" s="96"/>
      <c r="S9" s="82"/>
      <c r="T9" s="105"/>
    </row>
    <row r="10" spans="1:20" ht="18" customHeight="1">
      <c r="A10" s="161">
        <v>45601</v>
      </c>
      <c r="B10" s="17" t="s">
        <v>757</v>
      </c>
      <c r="C10" s="6" t="s">
        <v>661</v>
      </c>
      <c r="D10" s="1" t="s">
        <v>758</v>
      </c>
      <c r="E10" s="33">
        <v>24780</v>
      </c>
      <c r="F10" s="48"/>
      <c r="G10" s="10">
        <f>G9-E10</f>
        <v>3172513</v>
      </c>
      <c r="H10" s="12">
        <f t="shared" si="0"/>
        <v>608706</v>
      </c>
      <c r="I10" s="6" t="s">
        <v>759</v>
      </c>
      <c r="L10" s="105"/>
      <c r="M10" s="86"/>
      <c r="N10" s="86"/>
      <c r="O10" s="111"/>
      <c r="P10" s="86"/>
      <c r="Q10" s="86"/>
      <c r="R10" s="96"/>
      <c r="S10" s="82"/>
      <c r="T10" s="105"/>
    </row>
    <row r="11" spans="1:20" ht="18" customHeight="1">
      <c r="A11" s="159">
        <v>45601</v>
      </c>
      <c r="B11" s="17" t="s">
        <v>760</v>
      </c>
      <c r="C11" s="6" t="s">
        <v>754</v>
      </c>
      <c r="D11" s="1" t="s">
        <v>761</v>
      </c>
      <c r="E11" s="33">
        <v>152</v>
      </c>
      <c r="F11" s="48"/>
      <c r="G11" s="10">
        <f>G10-E11</f>
        <v>3172361</v>
      </c>
      <c r="H11" s="12">
        <f t="shared" si="0"/>
        <v>608706</v>
      </c>
      <c r="I11" s="6" t="s">
        <v>759</v>
      </c>
      <c r="L11" s="105"/>
      <c r="M11" s="86"/>
      <c r="N11" s="86"/>
      <c r="O11" s="111"/>
      <c r="P11" s="86"/>
      <c r="Q11" s="86"/>
      <c r="R11" s="96"/>
      <c r="S11" s="82"/>
      <c r="T11" s="105"/>
    </row>
    <row r="12" spans="1:20" ht="18" customHeight="1">
      <c r="A12" s="161">
        <v>45601</v>
      </c>
      <c r="B12" s="17" t="s">
        <v>762</v>
      </c>
      <c r="C12" s="6" t="s">
        <v>754</v>
      </c>
      <c r="D12" s="1" t="s">
        <v>763</v>
      </c>
      <c r="E12" s="33">
        <v>13947</v>
      </c>
      <c r="F12" s="48"/>
      <c r="G12" s="10">
        <f>G11+F12-E12</f>
        <v>3158414</v>
      </c>
      <c r="H12" s="12">
        <f t="shared" si="0"/>
        <v>608706</v>
      </c>
      <c r="I12" s="6" t="s">
        <v>759</v>
      </c>
      <c r="L12" s="105"/>
      <c r="M12" s="86"/>
      <c r="N12" s="86"/>
      <c r="O12" s="111"/>
      <c r="P12" s="86"/>
      <c r="Q12" s="86"/>
      <c r="R12" s="96"/>
      <c r="S12" s="82"/>
      <c r="T12" s="105"/>
    </row>
    <row r="13" spans="1:20" ht="18" customHeight="1">
      <c r="A13" s="161">
        <v>45601</v>
      </c>
      <c r="B13" s="17" t="s">
        <v>764</v>
      </c>
      <c r="C13" s="6" t="s">
        <v>362</v>
      </c>
      <c r="D13" s="1" t="s">
        <v>765</v>
      </c>
      <c r="E13" s="33">
        <v>19305</v>
      </c>
      <c r="F13" s="48"/>
      <c r="G13" s="10">
        <f>G12-E13</f>
        <v>3139109</v>
      </c>
      <c r="H13" s="12">
        <f t="shared" si="0"/>
        <v>608706</v>
      </c>
      <c r="I13" s="6"/>
      <c r="L13" s="105"/>
      <c r="M13" s="86"/>
      <c r="N13" s="86"/>
      <c r="O13" s="111"/>
      <c r="P13" s="86"/>
      <c r="Q13" s="86"/>
      <c r="R13" s="96"/>
      <c r="S13" s="82"/>
      <c r="T13" s="105"/>
    </row>
    <row r="14" spans="1:20" ht="41.5" customHeight="1">
      <c r="A14" s="159">
        <v>45601</v>
      </c>
      <c r="B14" s="17" t="s">
        <v>766</v>
      </c>
      <c r="C14" s="6" t="s">
        <v>362</v>
      </c>
      <c r="D14" s="1" t="s">
        <v>767</v>
      </c>
      <c r="E14" s="33">
        <v>84733</v>
      </c>
      <c r="F14" s="48"/>
      <c r="G14" s="10">
        <f>G13+F14-E14</f>
        <v>3054376</v>
      </c>
      <c r="H14" s="12">
        <f t="shared" ref="H14:H26" si="1">H13</f>
        <v>608706</v>
      </c>
      <c r="I14" s="6" t="s">
        <v>759</v>
      </c>
      <c r="L14" s="105"/>
      <c r="M14" s="86"/>
      <c r="N14" s="86"/>
      <c r="O14" s="111"/>
      <c r="P14" s="86"/>
      <c r="Q14" s="86"/>
      <c r="R14" s="96"/>
      <c r="S14" s="82"/>
      <c r="T14" s="105"/>
    </row>
    <row r="15" spans="1:20" ht="38.15" customHeight="1">
      <c r="A15" s="161">
        <v>45601</v>
      </c>
      <c r="B15" s="17" t="s">
        <v>768</v>
      </c>
      <c r="C15" s="6" t="s">
        <v>362</v>
      </c>
      <c r="D15" s="1" t="s">
        <v>769</v>
      </c>
      <c r="E15" s="33">
        <v>20030</v>
      </c>
      <c r="F15" s="48"/>
      <c r="G15" s="10">
        <f>G14-E15</f>
        <v>3034346</v>
      </c>
      <c r="H15" s="12">
        <f t="shared" si="1"/>
        <v>608706</v>
      </c>
      <c r="I15" s="6" t="s">
        <v>759</v>
      </c>
      <c r="L15" s="105"/>
      <c r="M15" s="82"/>
      <c r="N15" s="82"/>
      <c r="O15" s="111"/>
      <c r="P15" s="111"/>
      <c r="Q15" s="86"/>
      <c r="R15" s="96"/>
      <c r="S15" s="82"/>
      <c r="T15" s="105"/>
    </row>
    <row r="16" spans="1:20" ht="30.65" customHeight="1">
      <c r="A16" s="159">
        <v>45601</v>
      </c>
      <c r="B16" s="17" t="s">
        <v>770</v>
      </c>
      <c r="C16" s="6" t="s">
        <v>362</v>
      </c>
      <c r="D16" s="1" t="s">
        <v>771</v>
      </c>
      <c r="E16" s="33">
        <v>5775</v>
      </c>
      <c r="F16" s="48"/>
      <c r="G16" s="10">
        <f>G22-E16</f>
        <v>2998571</v>
      </c>
      <c r="H16" s="12">
        <f>H22</f>
        <v>608706</v>
      </c>
      <c r="I16" s="6"/>
      <c r="L16" s="105"/>
      <c r="M16" s="82"/>
      <c r="N16" s="82"/>
      <c r="O16" s="111"/>
      <c r="P16" s="111"/>
      <c r="Q16" s="86"/>
      <c r="R16" s="96"/>
      <c r="S16" s="82"/>
      <c r="T16" s="105"/>
    </row>
    <row r="17" spans="1:22" ht="30" customHeight="1">
      <c r="A17" s="161">
        <v>45601</v>
      </c>
      <c r="B17" s="17" t="s">
        <v>772</v>
      </c>
      <c r="C17" s="6" t="s">
        <v>362</v>
      </c>
      <c r="D17" s="1" t="s">
        <v>773</v>
      </c>
      <c r="E17" s="33">
        <v>18000</v>
      </c>
      <c r="F17" s="48"/>
      <c r="G17" s="10">
        <f t="shared" ref="G17" si="2">G16+F17-E17</f>
        <v>2980571</v>
      </c>
      <c r="H17" s="12">
        <f t="shared" si="1"/>
        <v>608706</v>
      </c>
      <c r="I17" s="6"/>
      <c r="L17" s="105"/>
      <c r="M17" s="82"/>
      <c r="N17" s="82"/>
      <c r="O17" s="111"/>
      <c r="P17" s="96"/>
      <c r="Q17" s="86"/>
      <c r="R17" s="96"/>
      <c r="S17" s="82"/>
      <c r="T17" s="105"/>
    </row>
    <row r="18" spans="1:22" ht="18" customHeight="1">
      <c r="A18" s="159">
        <v>45601</v>
      </c>
      <c r="B18" s="17" t="s">
        <v>774</v>
      </c>
      <c r="C18" s="6" t="s">
        <v>661</v>
      </c>
      <c r="D18" s="1" t="s">
        <v>775</v>
      </c>
      <c r="E18" s="33">
        <v>68541</v>
      </c>
      <c r="F18" s="48"/>
      <c r="G18" s="10">
        <f t="shared" ref="G18" si="3">G17-E18</f>
        <v>2912030</v>
      </c>
      <c r="H18" s="12">
        <f t="shared" si="1"/>
        <v>608706</v>
      </c>
      <c r="I18" s="6"/>
      <c r="L18" s="105"/>
      <c r="M18" s="82"/>
      <c r="N18" s="82"/>
      <c r="O18" s="111"/>
      <c r="P18" s="86"/>
      <c r="Q18" s="86"/>
      <c r="R18" s="96"/>
      <c r="S18" s="82"/>
      <c r="T18" s="105"/>
    </row>
    <row r="19" spans="1:22" ht="32.15" customHeight="1">
      <c r="A19" s="161">
        <v>45601</v>
      </c>
      <c r="B19" s="17" t="s">
        <v>776</v>
      </c>
      <c r="C19" s="6" t="s">
        <v>362</v>
      </c>
      <c r="D19" s="1" t="s">
        <v>777</v>
      </c>
      <c r="E19" s="33">
        <v>23333</v>
      </c>
      <c r="F19" s="48"/>
      <c r="G19" s="10">
        <f t="shared" ref="G19" si="4">G18+F19-E19</f>
        <v>2888697</v>
      </c>
      <c r="H19" s="12">
        <f t="shared" si="1"/>
        <v>608706</v>
      </c>
      <c r="I19" s="6"/>
      <c r="L19" s="105"/>
      <c r="M19" s="82"/>
      <c r="N19" s="82"/>
      <c r="O19" s="111"/>
      <c r="P19" s="86"/>
      <c r="Q19" s="86"/>
      <c r="R19" s="96"/>
      <c r="S19" s="82"/>
      <c r="T19" s="105"/>
    </row>
    <row r="20" spans="1:22" ht="18" customHeight="1">
      <c r="A20" s="161">
        <v>45601</v>
      </c>
      <c r="B20" s="17" t="s">
        <v>778</v>
      </c>
      <c r="C20" s="6" t="s">
        <v>613</v>
      </c>
      <c r="D20" s="11" t="s">
        <v>779</v>
      </c>
      <c r="E20" s="48"/>
      <c r="F20" s="48">
        <v>62000</v>
      </c>
      <c r="G20" s="10">
        <f>G19+F20-E20</f>
        <v>2950697</v>
      </c>
      <c r="H20" s="12">
        <f t="shared" si="1"/>
        <v>608706</v>
      </c>
      <c r="I20" s="17"/>
      <c r="L20" s="105"/>
      <c r="M20" s="82"/>
      <c r="N20" s="82"/>
      <c r="O20" s="111"/>
      <c r="P20" s="86"/>
      <c r="Q20" s="86"/>
      <c r="R20" s="96"/>
      <c r="S20" s="82"/>
      <c r="T20" s="105"/>
      <c r="U20" s="101"/>
    </row>
    <row r="21" spans="1:22" ht="18" customHeight="1">
      <c r="A21" s="161">
        <v>45601</v>
      </c>
      <c r="B21" s="17" t="s">
        <v>780</v>
      </c>
      <c r="C21" s="6" t="s">
        <v>613</v>
      </c>
      <c r="D21" s="11" t="s">
        <v>781</v>
      </c>
      <c r="E21" s="33"/>
      <c r="F21" s="48">
        <v>43000</v>
      </c>
      <c r="G21" s="10">
        <f>G20+F21-E21</f>
        <v>2993697</v>
      </c>
      <c r="H21" s="12">
        <f t="shared" si="1"/>
        <v>608706</v>
      </c>
      <c r="I21" s="6"/>
      <c r="L21" s="105"/>
      <c r="M21" s="82"/>
      <c r="N21" s="82"/>
      <c r="O21" s="111"/>
      <c r="P21" s="86"/>
      <c r="Q21" s="86"/>
      <c r="R21" s="96"/>
      <c r="S21" s="82"/>
      <c r="T21" s="105"/>
    </row>
    <row r="22" spans="1:22" ht="18" customHeight="1">
      <c r="A22" s="162">
        <v>45601</v>
      </c>
      <c r="B22" s="136" t="s">
        <v>782</v>
      </c>
      <c r="C22" s="170" t="s">
        <v>720</v>
      </c>
      <c r="D22" s="137" t="s">
        <v>434</v>
      </c>
      <c r="E22" s="138">
        <v>30000</v>
      </c>
      <c r="F22" s="138"/>
      <c r="G22" s="139">
        <f>G15+F22-E22</f>
        <v>3004346</v>
      </c>
      <c r="H22" s="140">
        <f>H15</f>
        <v>608706</v>
      </c>
      <c r="I22" s="136"/>
      <c r="L22" s="105"/>
      <c r="M22" s="82"/>
      <c r="N22" s="82"/>
      <c r="O22" s="111"/>
      <c r="P22" s="96"/>
      <c r="Q22" s="86"/>
      <c r="R22" s="96"/>
      <c r="S22" s="82"/>
      <c r="T22" s="105"/>
    </row>
    <row r="23" spans="1:22" ht="18" customHeight="1">
      <c r="A23" s="159">
        <v>45608</v>
      </c>
      <c r="B23" s="17" t="s">
        <v>783</v>
      </c>
      <c r="C23" s="6" t="s">
        <v>613</v>
      </c>
      <c r="D23" s="11" t="s">
        <v>784</v>
      </c>
      <c r="E23" s="33"/>
      <c r="F23" s="48">
        <v>62000</v>
      </c>
      <c r="G23" s="10">
        <f>G21+F23-E23</f>
        <v>3055697</v>
      </c>
      <c r="H23" s="12">
        <f>H21</f>
        <v>608706</v>
      </c>
      <c r="I23" s="6"/>
      <c r="L23" s="104"/>
      <c r="M23" s="18"/>
      <c r="N23" s="85"/>
      <c r="O23" s="69"/>
      <c r="P23" s="89"/>
      <c r="Q23" s="68"/>
      <c r="R23" s="90"/>
      <c r="S23" s="18"/>
      <c r="T23" s="107"/>
    </row>
    <row r="24" spans="1:22" ht="18" customHeight="1">
      <c r="A24" s="159">
        <v>45609</v>
      </c>
      <c r="B24" s="17" t="s">
        <v>785</v>
      </c>
      <c r="C24" s="6" t="s">
        <v>613</v>
      </c>
      <c r="D24" s="60" t="s">
        <v>786</v>
      </c>
      <c r="E24" s="48"/>
      <c r="F24" s="48">
        <v>57590</v>
      </c>
      <c r="G24" s="10">
        <f>G23+F24-E24</f>
        <v>3113287</v>
      </c>
      <c r="H24" s="12">
        <f t="shared" si="1"/>
        <v>608706</v>
      </c>
      <c r="I24" s="17"/>
      <c r="L24" s="104"/>
      <c r="M24" s="71"/>
      <c r="N24" s="82"/>
      <c r="O24" s="72"/>
      <c r="P24" s="86"/>
      <c r="Q24" s="73"/>
      <c r="R24" s="96"/>
      <c r="S24" s="71"/>
      <c r="T24" s="105"/>
      <c r="U24" s="97"/>
    </row>
    <row r="25" spans="1:22" ht="18" customHeight="1">
      <c r="A25" s="161">
        <v>45614</v>
      </c>
      <c r="B25" s="17" t="s">
        <v>787</v>
      </c>
      <c r="C25" s="6" t="s">
        <v>661</v>
      </c>
      <c r="D25" s="11" t="s">
        <v>788</v>
      </c>
      <c r="E25" s="48">
        <v>8640</v>
      </c>
      <c r="F25" s="48"/>
      <c r="G25" s="10">
        <f>G28+F25-E25</f>
        <v>3074647</v>
      </c>
      <c r="H25" s="12">
        <f>H28</f>
        <v>608706</v>
      </c>
      <c r="I25" s="6"/>
      <c r="M25" s="70"/>
      <c r="N25" s="82"/>
      <c r="O25" s="72"/>
      <c r="P25" s="96"/>
      <c r="Q25" s="73"/>
      <c r="R25" s="96"/>
      <c r="S25" s="71"/>
      <c r="T25" s="105"/>
      <c r="U25" s="102"/>
      <c r="V25" s="97"/>
    </row>
    <row r="26" spans="1:22" ht="18" customHeight="1">
      <c r="A26" s="161">
        <v>45614</v>
      </c>
      <c r="B26" s="17" t="s">
        <v>789</v>
      </c>
      <c r="C26" s="6" t="s">
        <v>362</v>
      </c>
      <c r="D26" s="11" t="s">
        <v>790</v>
      </c>
      <c r="E26" s="48">
        <v>10722</v>
      </c>
      <c r="F26" s="48"/>
      <c r="G26" s="10">
        <f t="shared" ref="G26:G36" si="5">G25+F26-E26</f>
        <v>3063925</v>
      </c>
      <c r="H26" s="12">
        <f t="shared" si="1"/>
        <v>608706</v>
      </c>
      <c r="I26" s="6"/>
      <c r="L26" s="104"/>
      <c r="M26" s="18"/>
      <c r="N26" s="85"/>
      <c r="O26" s="69"/>
      <c r="P26" s="90"/>
      <c r="Q26" s="68"/>
      <c r="R26" s="90"/>
      <c r="S26" s="18"/>
      <c r="T26" s="107"/>
    </row>
    <row r="27" spans="1:22" ht="18" customHeight="1">
      <c r="A27" s="161">
        <v>45614</v>
      </c>
      <c r="B27" s="17" t="s">
        <v>791</v>
      </c>
      <c r="C27" s="6" t="s">
        <v>362</v>
      </c>
      <c r="D27" s="7" t="s">
        <v>792</v>
      </c>
      <c r="E27" s="48">
        <v>20820</v>
      </c>
      <c r="F27" s="48"/>
      <c r="G27" s="10">
        <f t="shared" si="5"/>
        <v>3043105</v>
      </c>
      <c r="H27" s="12">
        <f>H26</f>
        <v>608706</v>
      </c>
      <c r="I27" s="6"/>
      <c r="L27" s="105"/>
      <c r="M27" s="71"/>
      <c r="N27" s="82"/>
      <c r="O27" s="72"/>
      <c r="P27" s="96"/>
      <c r="Q27" s="73"/>
      <c r="R27" s="96"/>
      <c r="S27" s="71"/>
      <c r="T27" s="105"/>
    </row>
    <row r="28" spans="1:22" ht="18" customHeight="1">
      <c r="A28" s="162">
        <v>45614</v>
      </c>
      <c r="B28" s="136" t="s">
        <v>793</v>
      </c>
      <c r="C28" s="136" t="s">
        <v>720</v>
      </c>
      <c r="D28" s="137" t="s">
        <v>434</v>
      </c>
      <c r="E28" s="138">
        <v>30000</v>
      </c>
      <c r="F28" s="138"/>
      <c r="G28" s="139">
        <f>G24+F28-E28</f>
        <v>3083287</v>
      </c>
      <c r="H28" s="140">
        <f>H24</f>
        <v>608706</v>
      </c>
      <c r="I28" s="136"/>
      <c r="M28" s="78"/>
      <c r="N28" s="84"/>
      <c r="O28" s="80"/>
      <c r="P28" s="91"/>
      <c r="Q28" s="81"/>
      <c r="R28" s="91"/>
      <c r="S28" s="79"/>
      <c r="T28" s="93"/>
    </row>
    <row r="29" spans="1:22" ht="18" customHeight="1">
      <c r="A29" s="161">
        <v>45618</v>
      </c>
      <c r="B29" s="17" t="s">
        <v>794</v>
      </c>
      <c r="C29" s="6" t="s">
        <v>362</v>
      </c>
      <c r="D29" s="7" t="s">
        <v>795</v>
      </c>
      <c r="E29" s="48">
        <v>22490</v>
      </c>
      <c r="F29" s="48"/>
      <c r="G29" s="10">
        <f>G27+F29-E29</f>
        <v>3020615</v>
      </c>
      <c r="H29" s="12">
        <f>H27</f>
        <v>608706</v>
      </c>
      <c r="I29" s="6"/>
      <c r="L29" s="104"/>
      <c r="M29" s="18"/>
      <c r="N29" s="85"/>
      <c r="O29" s="69"/>
      <c r="P29" s="90"/>
      <c r="Q29" s="87"/>
      <c r="R29" s="67"/>
      <c r="S29" s="18"/>
      <c r="T29" s="107"/>
    </row>
    <row r="30" spans="1:22" ht="18" customHeight="1">
      <c r="A30" s="161">
        <v>45618</v>
      </c>
      <c r="B30" s="17" t="s">
        <v>796</v>
      </c>
      <c r="C30" s="6" t="s">
        <v>797</v>
      </c>
      <c r="D30" s="7" t="s">
        <v>797</v>
      </c>
      <c r="E30" s="48">
        <v>3186</v>
      </c>
      <c r="F30" s="48"/>
      <c r="G30" s="10">
        <f t="shared" si="5"/>
        <v>3017429</v>
      </c>
      <c r="H30" s="12">
        <f t="shared" ref="H30:H35" si="6">H29</f>
        <v>608706</v>
      </c>
      <c r="I30" s="6"/>
      <c r="L30" s="105"/>
      <c r="M30" s="71"/>
      <c r="N30" s="82"/>
      <c r="O30" s="72"/>
      <c r="P30" s="96"/>
      <c r="Q30" s="86"/>
      <c r="R30" s="108"/>
      <c r="S30" s="71"/>
      <c r="T30" s="105"/>
      <c r="U30" s="97"/>
    </row>
    <row r="31" spans="1:22" ht="18" customHeight="1">
      <c r="A31" s="161">
        <v>45622</v>
      </c>
      <c r="B31" s="17" t="s">
        <v>798</v>
      </c>
      <c r="C31" s="6" t="s">
        <v>426</v>
      </c>
      <c r="D31" s="11" t="s">
        <v>799</v>
      </c>
      <c r="E31" s="48">
        <v>1340</v>
      </c>
      <c r="F31" s="48"/>
      <c r="G31" s="51">
        <f t="shared" si="5"/>
        <v>3016089</v>
      </c>
      <c r="H31" s="12">
        <f t="shared" si="6"/>
        <v>608706</v>
      </c>
      <c r="I31" s="6"/>
      <c r="K31" s="101"/>
      <c r="L31" s="95"/>
      <c r="M31" s="79"/>
      <c r="N31" s="84"/>
      <c r="O31" s="80"/>
      <c r="P31" s="91"/>
      <c r="Q31" s="81"/>
      <c r="R31" s="91"/>
      <c r="S31" s="79"/>
      <c r="T31" s="93"/>
      <c r="U31" s="101"/>
    </row>
    <row r="32" spans="1:22" ht="18" customHeight="1">
      <c r="A32" s="161">
        <v>45622</v>
      </c>
      <c r="B32" s="17" t="s">
        <v>800</v>
      </c>
      <c r="C32" s="6" t="s">
        <v>633</v>
      </c>
      <c r="D32" s="11" t="s">
        <v>801</v>
      </c>
      <c r="E32" s="48">
        <v>40030</v>
      </c>
      <c r="F32" s="48"/>
      <c r="G32" s="10">
        <f t="shared" si="5"/>
        <v>2976059</v>
      </c>
      <c r="H32" s="12">
        <f t="shared" si="6"/>
        <v>608706</v>
      </c>
      <c r="I32" s="6"/>
      <c r="L32" s="104"/>
      <c r="M32" s="18"/>
      <c r="N32" s="85"/>
      <c r="O32" s="69"/>
      <c r="P32" s="90"/>
      <c r="Q32" s="68"/>
      <c r="R32" s="90"/>
      <c r="S32" s="18"/>
      <c r="T32" s="107"/>
    </row>
    <row r="33" spans="1:22" ht="18" customHeight="1">
      <c r="A33" s="163">
        <v>45623</v>
      </c>
      <c r="B33" s="17" t="s">
        <v>802</v>
      </c>
      <c r="C33" s="6" t="s">
        <v>803</v>
      </c>
      <c r="D33" s="11" t="s">
        <v>804</v>
      </c>
      <c r="E33" s="49"/>
      <c r="F33" s="49">
        <v>40000</v>
      </c>
      <c r="G33" s="10">
        <f t="shared" si="5"/>
        <v>3016059</v>
      </c>
      <c r="H33" s="12">
        <f t="shared" si="6"/>
        <v>608706</v>
      </c>
      <c r="I33" s="45"/>
      <c r="K33" s="99"/>
      <c r="L33" s="105"/>
      <c r="M33" s="71"/>
      <c r="N33" s="82"/>
      <c r="O33" s="72"/>
      <c r="P33" s="86"/>
      <c r="Q33" s="73"/>
      <c r="R33" s="96"/>
      <c r="S33" s="71"/>
      <c r="T33" s="105"/>
      <c r="U33" s="97"/>
      <c r="V33" s="97"/>
    </row>
    <row r="34" spans="1:22" ht="18" customHeight="1">
      <c r="A34" s="156">
        <v>45623</v>
      </c>
      <c r="B34" s="17" t="s">
        <v>805</v>
      </c>
      <c r="C34" s="6" t="s">
        <v>426</v>
      </c>
      <c r="D34" s="11" t="s">
        <v>806</v>
      </c>
      <c r="E34" s="37">
        <v>41360</v>
      </c>
      <c r="F34" s="54"/>
      <c r="G34" s="10">
        <f t="shared" si="5"/>
        <v>2974699</v>
      </c>
      <c r="H34" s="12">
        <f t="shared" si="6"/>
        <v>608706</v>
      </c>
      <c r="I34" s="44"/>
      <c r="K34" s="100"/>
      <c r="L34" s="93"/>
      <c r="M34" s="79"/>
      <c r="N34" s="84"/>
      <c r="O34" s="80"/>
      <c r="P34" s="88"/>
      <c r="Q34" s="81"/>
      <c r="R34" s="91"/>
      <c r="S34" s="79"/>
      <c r="T34" s="93"/>
      <c r="U34" s="95"/>
      <c r="V34" s="95"/>
    </row>
    <row r="35" spans="1:22" ht="18" customHeight="1">
      <c r="A35" s="156">
        <v>45624</v>
      </c>
      <c r="B35" s="17" t="s">
        <v>807</v>
      </c>
      <c r="C35" s="6" t="s">
        <v>362</v>
      </c>
      <c r="D35" s="11" t="s">
        <v>808</v>
      </c>
      <c r="E35" s="37">
        <v>6677</v>
      </c>
      <c r="F35" s="54"/>
      <c r="G35" s="10">
        <f t="shared" si="5"/>
        <v>2968022</v>
      </c>
      <c r="H35" s="12">
        <f t="shared" si="6"/>
        <v>608706</v>
      </c>
      <c r="I35" s="44"/>
      <c r="K35" s="98"/>
      <c r="L35" s="95"/>
      <c r="M35" s="79"/>
      <c r="N35" s="84"/>
      <c r="O35" s="80"/>
      <c r="P35" s="88"/>
      <c r="Q35" s="81"/>
      <c r="R35" s="91"/>
      <c r="S35" s="79"/>
      <c r="T35" s="93"/>
      <c r="U35" s="95"/>
    </row>
    <row r="36" spans="1:22" ht="18" customHeight="1">
      <c r="A36" s="160">
        <v>45625</v>
      </c>
      <c r="B36" s="17" t="s">
        <v>809</v>
      </c>
      <c r="C36" s="6" t="s">
        <v>810</v>
      </c>
      <c r="D36" s="62" t="s">
        <v>811</v>
      </c>
      <c r="E36" s="63">
        <v>1000</v>
      </c>
      <c r="F36" s="64"/>
      <c r="G36" s="10">
        <f t="shared" si="5"/>
        <v>2967022</v>
      </c>
      <c r="H36" s="66">
        <f>H35+E36</f>
        <v>609706</v>
      </c>
      <c r="I36" s="61"/>
      <c r="L36" s="104"/>
      <c r="M36" s="18"/>
      <c r="N36" s="85"/>
      <c r="O36" s="69"/>
      <c r="P36" s="89"/>
      <c r="Q36" s="68"/>
      <c r="R36" s="90"/>
      <c r="S36" s="18"/>
      <c r="T36" s="107"/>
    </row>
    <row r="37" spans="1:22" ht="18" customHeight="1">
      <c r="A37" s="129" t="s">
        <v>644</v>
      </c>
      <c r="B37" s="129"/>
      <c r="C37" s="129"/>
      <c r="D37" s="130"/>
      <c r="E37" s="131">
        <f>SUM(E7:E36)</f>
        <v>567907</v>
      </c>
      <c r="F37" s="131">
        <f>SUM(F7:F36)</f>
        <v>574590</v>
      </c>
      <c r="G37" s="132">
        <f>G36</f>
        <v>2967022</v>
      </c>
      <c r="H37" s="133">
        <f>H36</f>
        <v>609706</v>
      </c>
      <c r="I37" s="129"/>
      <c r="L37" s="106"/>
      <c r="M37" s="71"/>
      <c r="N37" s="82"/>
      <c r="O37" s="72"/>
      <c r="P37" s="86"/>
      <c r="Q37" s="73"/>
      <c r="R37" s="96"/>
      <c r="S37" s="71"/>
      <c r="T37" s="105"/>
      <c r="U37" s="94"/>
    </row>
    <row r="38" spans="1:22" ht="18" customHeight="1">
      <c r="A38" s="2"/>
      <c r="B38" s="2"/>
      <c r="C38" s="2"/>
      <c r="D38" s="31"/>
      <c r="E38" s="16"/>
      <c r="F38" s="16"/>
      <c r="G38" s="8"/>
      <c r="H38" s="2"/>
      <c r="I38" s="2"/>
      <c r="L38" s="93"/>
      <c r="M38" s="79"/>
      <c r="N38" s="84"/>
      <c r="O38" s="80"/>
      <c r="P38" s="88"/>
      <c r="Q38" s="81"/>
      <c r="R38" s="91"/>
      <c r="S38" s="79"/>
      <c r="T38" s="93"/>
      <c r="U38" s="95"/>
    </row>
    <row r="39" spans="1:22" ht="18" customHeight="1">
      <c r="A39" s="2"/>
      <c r="B39" s="2"/>
      <c r="C39" s="2"/>
      <c r="D39" s="31"/>
      <c r="E39" s="16"/>
      <c r="F39" s="16"/>
      <c r="G39" s="8"/>
      <c r="H39" s="2"/>
      <c r="I39" s="2"/>
      <c r="L39" s="104"/>
      <c r="M39" s="18"/>
      <c r="N39" s="85"/>
      <c r="O39" s="69"/>
      <c r="P39" s="89"/>
      <c r="Q39" s="68"/>
      <c r="R39" s="90"/>
      <c r="S39" s="18"/>
      <c r="T39" s="107"/>
    </row>
    <row r="40" spans="1:22" ht="18" customHeight="1">
      <c r="A40" s="2"/>
      <c r="B40" s="2"/>
      <c r="C40" s="2"/>
      <c r="D40" s="31"/>
      <c r="E40" s="16"/>
      <c r="F40" s="16"/>
      <c r="G40" s="8"/>
      <c r="H40" s="2"/>
      <c r="I40" s="2"/>
      <c r="L40" s="104"/>
      <c r="M40" s="75"/>
      <c r="N40" s="83"/>
      <c r="O40" s="76"/>
      <c r="P40" s="87"/>
      <c r="Q40" s="77"/>
      <c r="R40" s="92"/>
      <c r="S40" s="75"/>
      <c r="T40" s="106"/>
    </row>
    <row r="41" spans="1:22" ht="18" customHeight="1">
      <c r="A41" s="23" t="s">
        <v>645</v>
      </c>
      <c r="B41" s="20"/>
      <c r="C41" s="20"/>
      <c r="D41" s="30"/>
      <c r="E41" s="22"/>
      <c r="F41" s="22"/>
      <c r="G41" s="25"/>
      <c r="H41" s="20"/>
      <c r="I41" s="20"/>
      <c r="L41" s="105"/>
      <c r="M41" s="71"/>
      <c r="N41" s="82"/>
      <c r="O41" s="72"/>
      <c r="P41" s="86"/>
      <c r="Q41" s="73"/>
      <c r="R41" s="96"/>
      <c r="S41" s="71"/>
      <c r="T41" s="105"/>
    </row>
    <row r="42" spans="1:22" ht="18" customHeight="1">
      <c r="A42" s="125" t="s">
        <v>646</v>
      </c>
      <c r="B42" s="126" t="s">
        <v>593</v>
      </c>
      <c r="C42" s="126" t="s">
        <v>594</v>
      </c>
      <c r="D42" s="127" t="s">
        <v>647</v>
      </c>
      <c r="E42" s="128" t="s">
        <v>596</v>
      </c>
      <c r="F42" s="128" t="s">
        <v>548</v>
      </c>
      <c r="G42" s="126" t="s">
        <v>597</v>
      </c>
      <c r="H42" s="126"/>
      <c r="I42" s="126" t="s">
        <v>599</v>
      </c>
      <c r="L42" s="104"/>
      <c r="M42" s="78"/>
      <c r="N42" s="84"/>
      <c r="O42" s="80"/>
      <c r="P42" s="88"/>
      <c r="Q42" s="81"/>
      <c r="R42" s="91"/>
      <c r="S42" s="79"/>
      <c r="T42" s="93"/>
      <c r="U42" s="101"/>
    </row>
    <row r="43" spans="1:22" ht="36" customHeight="1">
      <c r="A43" s="156">
        <v>45597</v>
      </c>
      <c r="B43" s="44" t="s">
        <v>812</v>
      </c>
      <c r="C43" s="44" t="s">
        <v>362</v>
      </c>
      <c r="D43" s="36" t="s">
        <v>813</v>
      </c>
      <c r="E43" s="37">
        <v>9350</v>
      </c>
      <c r="F43" s="37"/>
      <c r="G43" s="38">
        <f>D2-E43</f>
        <v>2093</v>
      </c>
      <c r="H43" s="35"/>
      <c r="I43" s="35"/>
      <c r="L43" s="95"/>
      <c r="M43" s="18"/>
      <c r="N43" s="85"/>
      <c r="O43" s="69"/>
      <c r="P43" s="89"/>
      <c r="Q43" s="68"/>
      <c r="R43" s="90"/>
      <c r="S43" s="109"/>
      <c r="T43" s="107"/>
    </row>
    <row r="44" spans="1:22" ht="18" customHeight="1">
      <c r="A44" s="156">
        <v>45599</v>
      </c>
      <c r="B44" s="44" t="s">
        <v>814</v>
      </c>
      <c r="C44" s="44" t="s">
        <v>661</v>
      </c>
      <c r="D44" s="36" t="s">
        <v>815</v>
      </c>
      <c r="E44" s="37">
        <v>324</v>
      </c>
      <c r="F44" s="37"/>
      <c r="G44" s="43">
        <f>G43-E44</f>
        <v>1769</v>
      </c>
      <c r="H44" s="35"/>
      <c r="I44" s="35"/>
      <c r="L44" s="94"/>
      <c r="M44" s="70"/>
      <c r="N44" s="82"/>
      <c r="O44" s="72"/>
      <c r="P44" s="86"/>
      <c r="Q44" s="73"/>
      <c r="R44" s="96"/>
      <c r="S44" s="74"/>
      <c r="T44" s="106"/>
      <c r="U44" s="103"/>
      <c r="V44" s="94"/>
    </row>
    <row r="45" spans="1:22" ht="36.65" customHeight="1">
      <c r="A45" s="156">
        <v>45599</v>
      </c>
      <c r="B45" s="44" t="s">
        <v>816</v>
      </c>
      <c r="C45" s="44" t="s">
        <v>362</v>
      </c>
      <c r="D45" s="36" t="s">
        <v>817</v>
      </c>
      <c r="E45" s="37">
        <v>16000</v>
      </c>
      <c r="F45" s="37"/>
      <c r="G45" s="43">
        <f>G44-E45</f>
        <v>-14231</v>
      </c>
      <c r="H45" s="35"/>
      <c r="I45" s="35"/>
      <c r="L45" s="104"/>
      <c r="M45" s="78"/>
      <c r="N45" s="84"/>
      <c r="O45" s="80"/>
      <c r="P45" s="88"/>
      <c r="Q45" s="81"/>
      <c r="R45" s="91"/>
      <c r="S45" s="79"/>
      <c r="T45" s="107"/>
      <c r="V45" s="104"/>
    </row>
    <row r="46" spans="1:22" ht="36.65" customHeight="1">
      <c r="A46" s="156">
        <v>45601</v>
      </c>
      <c r="B46" s="145" t="s">
        <v>818</v>
      </c>
      <c r="C46" s="44" t="s">
        <v>426</v>
      </c>
      <c r="D46" s="36" t="s">
        <v>819</v>
      </c>
      <c r="E46" s="37">
        <v>155</v>
      </c>
      <c r="F46" s="37"/>
      <c r="G46" s="43">
        <f>G45-E46</f>
        <v>-14386</v>
      </c>
      <c r="H46" s="35"/>
      <c r="I46" s="35"/>
      <c r="L46" s="104"/>
      <c r="M46" s="78"/>
      <c r="N46" s="84"/>
      <c r="O46" s="80"/>
      <c r="P46" s="88"/>
      <c r="Q46" s="81"/>
      <c r="R46" s="91"/>
      <c r="S46" s="79"/>
      <c r="T46" s="93"/>
      <c r="U46" s="101"/>
      <c r="V46" s="95"/>
    </row>
    <row r="47" spans="1:22" ht="18" customHeight="1">
      <c r="A47" s="157">
        <v>45601</v>
      </c>
      <c r="B47" s="145"/>
      <c r="C47" s="44" t="s">
        <v>362</v>
      </c>
      <c r="D47" s="142" t="s">
        <v>434</v>
      </c>
      <c r="E47" s="143"/>
      <c r="F47" s="143">
        <v>30000</v>
      </c>
      <c r="G47" s="144">
        <f>G46+F47-E47</f>
        <v>15614</v>
      </c>
      <c r="H47" s="141"/>
      <c r="I47" s="141"/>
      <c r="L47" s="104"/>
      <c r="M47" s="78"/>
      <c r="N47" s="84"/>
      <c r="O47" s="80"/>
      <c r="P47" s="88"/>
      <c r="Q47" s="81"/>
      <c r="R47" s="91"/>
      <c r="S47" s="79"/>
      <c r="T47" s="93"/>
    </row>
    <row r="48" spans="1:22" ht="18" customHeight="1">
      <c r="A48" s="156">
        <v>45602</v>
      </c>
      <c r="B48" s="44" t="s">
        <v>820</v>
      </c>
      <c r="C48" s="44" t="s">
        <v>661</v>
      </c>
      <c r="D48" s="36" t="s">
        <v>821</v>
      </c>
      <c r="E48" s="37">
        <v>1500</v>
      </c>
      <c r="F48" s="37"/>
      <c r="G48" s="43">
        <f>G47+F48-E48</f>
        <v>14114</v>
      </c>
      <c r="H48" s="35"/>
      <c r="I48" s="35"/>
      <c r="L48" s="104"/>
      <c r="M48" s="70"/>
      <c r="N48" s="82"/>
      <c r="O48" s="72"/>
      <c r="P48" s="86"/>
      <c r="Q48" s="73"/>
      <c r="R48" s="96"/>
      <c r="S48" s="71"/>
      <c r="T48" s="105"/>
    </row>
    <row r="49" spans="1:20" ht="18" customHeight="1">
      <c r="A49" s="156">
        <v>45604</v>
      </c>
      <c r="B49" s="44" t="s">
        <v>822</v>
      </c>
      <c r="C49" s="44" t="s">
        <v>661</v>
      </c>
      <c r="D49" s="36" t="s">
        <v>823</v>
      </c>
      <c r="E49" s="37">
        <v>500</v>
      </c>
      <c r="F49" s="37"/>
      <c r="G49" s="43">
        <f>G48-E49</f>
        <v>13614</v>
      </c>
      <c r="H49" s="35"/>
      <c r="I49" s="35"/>
      <c r="L49" s="104"/>
      <c r="M49" s="70"/>
      <c r="N49" s="82"/>
      <c r="O49" s="71"/>
      <c r="P49" s="82"/>
      <c r="Q49" s="71"/>
      <c r="R49" s="82"/>
      <c r="S49" s="74"/>
      <c r="T49" s="107"/>
    </row>
    <row r="50" spans="1:20" ht="18" customHeight="1">
      <c r="A50" s="158">
        <v>45605</v>
      </c>
      <c r="B50" s="146" t="s">
        <v>824</v>
      </c>
      <c r="C50" s="146" t="s">
        <v>362</v>
      </c>
      <c r="D50" s="40" t="s">
        <v>825</v>
      </c>
      <c r="E50" s="41">
        <v>2035</v>
      </c>
      <c r="F50" s="41"/>
      <c r="G50" s="43">
        <f>G49-E50</f>
        <v>11579</v>
      </c>
      <c r="H50" s="39"/>
      <c r="I50" s="39"/>
      <c r="L50" s="104"/>
      <c r="N50" s="93"/>
      <c r="R50" s="93"/>
      <c r="T50" s="107"/>
    </row>
    <row r="51" spans="1:20" ht="36.65" customHeight="1">
      <c r="A51" s="159">
        <v>45606</v>
      </c>
      <c r="B51" s="6" t="s">
        <v>826</v>
      </c>
      <c r="C51" s="6" t="s">
        <v>827</v>
      </c>
      <c r="D51" s="1" t="s">
        <v>828</v>
      </c>
      <c r="E51" s="33">
        <v>7152</v>
      </c>
      <c r="F51" s="33"/>
      <c r="G51" s="43">
        <f>G50-E51</f>
        <v>4427</v>
      </c>
      <c r="H51" s="11"/>
      <c r="I51" s="11"/>
      <c r="L51" s="104"/>
      <c r="T51" s="107"/>
    </row>
    <row r="52" spans="1:20" ht="18" customHeight="1">
      <c r="A52" s="159">
        <v>45607</v>
      </c>
      <c r="B52" s="6" t="s">
        <v>829</v>
      </c>
      <c r="C52" s="6" t="s">
        <v>661</v>
      </c>
      <c r="D52" s="179" t="s">
        <v>830</v>
      </c>
      <c r="E52" s="33">
        <v>440</v>
      </c>
      <c r="F52" s="33"/>
      <c r="G52" s="43">
        <f>G51+F52-E52</f>
        <v>3987</v>
      </c>
      <c r="H52" s="11"/>
      <c r="I52" s="11"/>
      <c r="L52" s="104"/>
      <c r="T52" s="93"/>
    </row>
    <row r="53" spans="1:20" ht="18" customHeight="1">
      <c r="A53" s="159">
        <v>45607</v>
      </c>
      <c r="B53" s="6" t="s">
        <v>831</v>
      </c>
      <c r="C53" s="6" t="s">
        <v>671</v>
      </c>
      <c r="D53" s="3" t="s">
        <v>832</v>
      </c>
      <c r="E53" s="11">
        <v>840</v>
      </c>
      <c r="F53" s="119"/>
      <c r="G53" s="43">
        <f>G52-E53</f>
        <v>3147</v>
      </c>
      <c r="H53" s="119"/>
      <c r="I53" s="119"/>
    </row>
    <row r="54" spans="1:20" ht="18" customHeight="1">
      <c r="A54" s="159">
        <v>45609</v>
      </c>
      <c r="B54" s="6" t="s">
        <v>833</v>
      </c>
      <c r="C54" s="6" t="s">
        <v>653</v>
      </c>
      <c r="D54" s="1" t="s">
        <v>834</v>
      </c>
      <c r="E54" s="33">
        <v>35</v>
      </c>
      <c r="F54" s="33"/>
      <c r="G54" s="43">
        <f t="shared" ref="G54" si="7">G53-E54</f>
        <v>3112</v>
      </c>
      <c r="H54" s="11"/>
      <c r="I54" s="11"/>
    </row>
    <row r="55" spans="1:20" ht="18" customHeight="1">
      <c r="A55" s="159">
        <v>45609</v>
      </c>
      <c r="B55" s="6" t="s">
        <v>835</v>
      </c>
      <c r="C55" s="6" t="s">
        <v>661</v>
      </c>
      <c r="D55" s="1" t="s">
        <v>836</v>
      </c>
      <c r="E55" s="33">
        <v>197</v>
      </c>
      <c r="F55" s="33"/>
      <c r="G55" s="43">
        <f t="shared" ref="G55" si="8">G54+F55-E55</f>
        <v>2915</v>
      </c>
      <c r="H55" s="11"/>
      <c r="I55" s="11"/>
    </row>
    <row r="56" spans="1:20" ht="18" customHeight="1">
      <c r="A56" s="159">
        <v>45609</v>
      </c>
      <c r="B56" s="6" t="s">
        <v>837</v>
      </c>
      <c r="C56" s="45" t="s">
        <v>362</v>
      </c>
      <c r="D56" s="5" t="s">
        <v>838</v>
      </c>
      <c r="E56" s="46">
        <v>750</v>
      </c>
      <c r="F56" s="46"/>
      <c r="G56" s="116">
        <f t="shared" ref="G56:G69" si="9">G55-E56</f>
        <v>2165</v>
      </c>
      <c r="H56" s="120"/>
      <c r="I56" s="120"/>
    </row>
    <row r="57" spans="1:20" ht="18" customHeight="1">
      <c r="A57" s="160">
        <v>45610</v>
      </c>
      <c r="B57" s="6" t="s">
        <v>839</v>
      </c>
      <c r="C57" s="6" t="s">
        <v>362</v>
      </c>
      <c r="D57" s="1" t="s">
        <v>840</v>
      </c>
      <c r="E57" s="33">
        <v>500</v>
      </c>
      <c r="F57" s="33"/>
      <c r="G57" s="10">
        <f>G56-E57</f>
        <v>1665</v>
      </c>
      <c r="H57" s="11"/>
      <c r="I57" s="11"/>
    </row>
    <row r="58" spans="1:20" ht="18" customHeight="1">
      <c r="A58" s="156">
        <v>45610</v>
      </c>
      <c r="B58" s="6" t="s">
        <v>841</v>
      </c>
      <c r="C58" s="166" t="s">
        <v>661</v>
      </c>
      <c r="D58" s="167" t="s">
        <v>842</v>
      </c>
      <c r="E58" s="63">
        <v>580</v>
      </c>
      <c r="F58" s="168"/>
      <c r="G58" s="118">
        <f t="shared" si="9"/>
        <v>1085</v>
      </c>
      <c r="H58" s="117"/>
      <c r="I58" s="117"/>
    </row>
    <row r="59" spans="1:20" ht="38.15" customHeight="1">
      <c r="A59" s="156">
        <v>45610</v>
      </c>
      <c r="B59" s="6" t="s">
        <v>843</v>
      </c>
      <c r="C59" s="146" t="s">
        <v>426</v>
      </c>
      <c r="D59" s="36" t="s">
        <v>844</v>
      </c>
      <c r="E59" s="37">
        <v>1295</v>
      </c>
      <c r="F59" s="41"/>
      <c r="G59" s="43">
        <f t="shared" si="9"/>
        <v>-210</v>
      </c>
      <c r="H59" s="35"/>
      <c r="I59" s="35"/>
    </row>
    <row r="60" spans="1:20" ht="18" customHeight="1">
      <c r="A60" s="156">
        <v>45612</v>
      </c>
      <c r="B60" s="6" t="s">
        <v>845</v>
      </c>
      <c r="C60" s="146" t="s">
        <v>661</v>
      </c>
      <c r="D60" s="36" t="s">
        <v>846</v>
      </c>
      <c r="E60" s="37">
        <v>1499</v>
      </c>
      <c r="F60" s="41"/>
      <c r="G60" s="43">
        <f>G59-E60</f>
        <v>-1709</v>
      </c>
      <c r="H60" s="35"/>
      <c r="I60" s="35"/>
    </row>
    <row r="61" spans="1:20" ht="18" customHeight="1">
      <c r="A61" s="156">
        <v>45612</v>
      </c>
      <c r="B61" s="6" t="s">
        <v>847</v>
      </c>
      <c r="C61" s="44" t="s">
        <v>426</v>
      </c>
      <c r="D61" s="36" t="s">
        <v>848</v>
      </c>
      <c r="E61" s="37">
        <v>330</v>
      </c>
      <c r="F61" s="37"/>
      <c r="G61" s="43">
        <f t="shared" si="9"/>
        <v>-2039</v>
      </c>
      <c r="H61" s="35"/>
      <c r="I61" s="35"/>
    </row>
    <row r="62" spans="1:20" ht="18" customHeight="1">
      <c r="A62" s="156">
        <v>45612</v>
      </c>
      <c r="B62" s="6" t="s">
        <v>849</v>
      </c>
      <c r="C62" s="44" t="s">
        <v>426</v>
      </c>
      <c r="D62" s="36" t="s">
        <v>850</v>
      </c>
      <c r="E62" s="37">
        <v>240</v>
      </c>
      <c r="F62" s="37"/>
      <c r="G62" s="43">
        <f t="shared" si="9"/>
        <v>-2279</v>
      </c>
      <c r="H62" s="35"/>
      <c r="I62" s="35"/>
    </row>
    <row r="63" spans="1:20" ht="18" customHeight="1">
      <c r="A63" s="157">
        <v>45614</v>
      </c>
      <c r="B63" s="136"/>
      <c r="C63" s="145"/>
      <c r="D63" s="142" t="s">
        <v>434</v>
      </c>
      <c r="E63" s="143"/>
      <c r="G63" s="144">
        <f>G62+I63-E63</f>
        <v>27721</v>
      </c>
      <c r="H63" s="141"/>
      <c r="I63" s="143">
        <v>30000</v>
      </c>
    </row>
    <row r="64" spans="1:20" ht="18" customHeight="1">
      <c r="A64" s="156">
        <v>45614</v>
      </c>
      <c r="B64" s="6" t="s">
        <v>851</v>
      </c>
      <c r="C64" s="44" t="s">
        <v>653</v>
      </c>
      <c r="D64" s="36" t="s">
        <v>852</v>
      </c>
      <c r="E64" s="37">
        <v>36</v>
      </c>
      <c r="F64" s="37"/>
      <c r="G64" s="43">
        <f t="shared" si="9"/>
        <v>27685</v>
      </c>
      <c r="H64" s="35"/>
      <c r="I64" s="35"/>
    </row>
    <row r="65" spans="1:9" ht="18" customHeight="1">
      <c r="A65" s="156">
        <v>45614</v>
      </c>
      <c r="B65" s="6" t="s">
        <v>853</v>
      </c>
      <c r="C65" s="44" t="s">
        <v>362</v>
      </c>
      <c r="D65" s="36" t="s">
        <v>854</v>
      </c>
      <c r="E65" s="37">
        <v>378</v>
      </c>
      <c r="F65" s="37"/>
      <c r="G65" s="43">
        <f t="shared" si="9"/>
        <v>27307</v>
      </c>
      <c r="H65" s="35"/>
      <c r="I65" s="35"/>
    </row>
    <row r="66" spans="1:9" ht="36.65" customHeight="1">
      <c r="A66" s="156">
        <v>45616</v>
      </c>
      <c r="B66" s="6" t="s">
        <v>855</v>
      </c>
      <c r="C66" s="44" t="s">
        <v>856</v>
      </c>
      <c r="D66" s="36" t="s">
        <v>857</v>
      </c>
      <c r="E66" s="37">
        <v>4500</v>
      </c>
      <c r="F66" s="37"/>
      <c r="G66" s="43">
        <f t="shared" si="9"/>
        <v>22807</v>
      </c>
      <c r="H66" s="35"/>
      <c r="I66" s="35"/>
    </row>
    <row r="67" spans="1:9" ht="18" customHeight="1">
      <c r="A67" s="156">
        <v>45618</v>
      </c>
      <c r="B67" s="6" t="s">
        <v>858</v>
      </c>
      <c r="C67" s="44" t="s">
        <v>426</v>
      </c>
      <c r="D67" s="36" t="s">
        <v>859</v>
      </c>
      <c r="E67" s="37">
        <v>100</v>
      </c>
      <c r="F67" s="37"/>
      <c r="G67" s="43">
        <f t="shared" si="9"/>
        <v>22707</v>
      </c>
      <c r="H67" s="35"/>
      <c r="I67" s="35"/>
    </row>
    <row r="68" spans="1:9" ht="18" customHeight="1">
      <c r="A68" s="156">
        <v>45619</v>
      </c>
      <c r="B68" s="44" t="s">
        <v>860</v>
      </c>
      <c r="C68" s="44" t="s">
        <v>856</v>
      </c>
      <c r="D68" s="36" t="s">
        <v>861</v>
      </c>
      <c r="E68" s="37">
        <v>8300</v>
      </c>
      <c r="F68" s="37"/>
      <c r="G68" s="43">
        <f t="shared" si="9"/>
        <v>14407</v>
      </c>
      <c r="H68" s="35"/>
      <c r="I68" s="35"/>
    </row>
    <row r="69" spans="1:9" ht="18" customHeight="1">
      <c r="A69" s="156">
        <v>45619</v>
      </c>
      <c r="B69" s="44" t="s">
        <v>862</v>
      </c>
      <c r="C69" s="169" t="s">
        <v>653</v>
      </c>
      <c r="D69" s="36" t="s">
        <v>863</v>
      </c>
      <c r="E69" s="37">
        <v>200</v>
      </c>
      <c r="F69" s="37"/>
      <c r="G69" s="43">
        <f t="shared" si="9"/>
        <v>14207</v>
      </c>
      <c r="H69" s="35"/>
      <c r="I69" s="35"/>
    </row>
    <row r="70" spans="1:9" ht="18" customHeight="1">
      <c r="A70" s="156">
        <v>45619</v>
      </c>
      <c r="B70" s="44" t="s">
        <v>864</v>
      </c>
      <c r="C70" s="44" t="s">
        <v>661</v>
      </c>
      <c r="D70" s="36" t="s">
        <v>865</v>
      </c>
      <c r="E70" s="37">
        <v>1604</v>
      </c>
      <c r="F70" s="37"/>
      <c r="G70" s="43">
        <f>G69-E70</f>
        <v>12603</v>
      </c>
      <c r="H70" s="35"/>
      <c r="I70" s="35"/>
    </row>
    <row r="71" spans="1:9" ht="18" customHeight="1">
      <c r="A71" s="156">
        <v>45620</v>
      </c>
      <c r="B71" s="44" t="s">
        <v>866</v>
      </c>
      <c r="C71" s="44" t="s">
        <v>426</v>
      </c>
      <c r="D71" s="36" t="s">
        <v>867</v>
      </c>
      <c r="E71" s="37">
        <v>110</v>
      </c>
      <c r="F71" s="37"/>
      <c r="G71" s="43">
        <f t="shared" ref="G71:G74" si="10">G70-E71</f>
        <v>12493</v>
      </c>
      <c r="H71" s="35"/>
      <c r="I71" s="35"/>
    </row>
    <row r="72" spans="1:9" ht="18" customHeight="1">
      <c r="A72" s="156">
        <v>45622</v>
      </c>
      <c r="B72" s="44" t="s">
        <v>868</v>
      </c>
      <c r="C72" s="44" t="s">
        <v>426</v>
      </c>
      <c r="D72" s="36" t="s">
        <v>869</v>
      </c>
      <c r="E72" s="37">
        <v>105</v>
      </c>
      <c r="F72" s="37"/>
      <c r="G72" s="43">
        <f t="shared" si="10"/>
        <v>12388</v>
      </c>
      <c r="H72" s="35"/>
      <c r="I72" s="35"/>
    </row>
    <row r="73" spans="1:9" ht="18" customHeight="1">
      <c r="A73" s="156">
        <v>45622</v>
      </c>
      <c r="B73" s="44" t="s">
        <v>870</v>
      </c>
      <c r="C73" s="44" t="s">
        <v>653</v>
      </c>
      <c r="D73" s="36" t="s">
        <v>871</v>
      </c>
      <c r="E73" s="37">
        <v>35</v>
      </c>
      <c r="F73" s="37"/>
      <c r="G73" s="43">
        <f t="shared" si="10"/>
        <v>12353</v>
      </c>
      <c r="H73" s="35"/>
      <c r="I73" s="35"/>
    </row>
    <row r="74" spans="1:9" ht="18" customHeight="1">
      <c r="A74" s="156">
        <v>45624</v>
      </c>
      <c r="B74" s="44" t="s">
        <v>872</v>
      </c>
      <c r="C74" s="44" t="s">
        <v>653</v>
      </c>
      <c r="D74" s="36" t="s">
        <v>873</v>
      </c>
      <c r="E74" s="37">
        <v>280</v>
      </c>
      <c r="F74" s="37"/>
      <c r="G74" s="43">
        <f t="shared" si="10"/>
        <v>12073</v>
      </c>
      <c r="H74" s="35"/>
      <c r="I74" s="35"/>
    </row>
    <row r="75" spans="1:9" ht="35.5" customHeight="1">
      <c r="A75" s="156">
        <v>45624</v>
      </c>
      <c r="B75" s="44"/>
      <c r="C75" s="44" t="s">
        <v>720</v>
      </c>
      <c r="D75" s="36" t="s">
        <v>874</v>
      </c>
      <c r="E75" s="37"/>
      <c r="F75" s="37">
        <v>6677</v>
      </c>
      <c r="G75" s="43">
        <f>G74+F75</f>
        <v>18750</v>
      </c>
      <c r="H75" s="35"/>
      <c r="I75" s="35"/>
    </row>
    <row r="76" spans="1:9" ht="36" customHeight="1">
      <c r="A76" s="156">
        <v>45624</v>
      </c>
      <c r="B76" s="44" t="s">
        <v>875</v>
      </c>
      <c r="C76" s="44" t="s">
        <v>613</v>
      </c>
      <c r="D76" s="36" t="s">
        <v>874</v>
      </c>
      <c r="E76" s="37">
        <v>6677</v>
      </c>
      <c r="F76" s="37"/>
      <c r="G76" s="43">
        <f>G75-E76</f>
        <v>12073</v>
      </c>
      <c r="H76" s="35"/>
      <c r="I76" s="35"/>
    </row>
    <row r="77" spans="1:9" ht="18" customHeight="1">
      <c r="A77" s="149" t="s">
        <v>743</v>
      </c>
      <c r="B77" s="149"/>
      <c r="C77" s="149"/>
      <c r="D77" s="151"/>
      <c r="E77" s="152">
        <f>SUM(E43:E76)</f>
        <v>66047</v>
      </c>
      <c r="F77" s="152">
        <f>F75</f>
        <v>6677</v>
      </c>
      <c r="G77" s="153">
        <f>G76</f>
        <v>12073</v>
      </c>
      <c r="H77" s="150"/>
      <c r="I77" s="150"/>
    </row>
    <row r="78" spans="1:9" ht="18" customHeight="1" thickBot="1"/>
    <row r="79" spans="1:9" ht="18" customHeight="1" thickBot="1">
      <c r="A79" s="314" t="s">
        <v>586</v>
      </c>
      <c r="B79" s="309"/>
      <c r="C79" s="310"/>
      <c r="D79" s="311"/>
      <c r="E79" s="312"/>
      <c r="F79" s="312"/>
      <c r="G79" s="313"/>
      <c r="H79" s="310"/>
      <c r="I79" s="315">
        <f>E23+E77</f>
        <v>66047</v>
      </c>
    </row>
    <row r="80" spans="1:9" ht="18" customHeight="1" thickBot="1">
      <c r="A80" s="316" t="s">
        <v>587</v>
      </c>
      <c r="B80" s="317"/>
      <c r="C80" s="318"/>
      <c r="D80" s="319"/>
      <c r="E80" s="320"/>
      <c r="F80" s="320"/>
      <c r="G80" s="321"/>
      <c r="H80" s="318"/>
      <c r="I80" s="322">
        <f>F37+F77</f>
        <v>581267</v>
      </c>
    </row>
  </sheetData>
  <mergeCells count="3">
    <mergeCell ref="A3:C3"/>
    <mergeCell ref="A1:C1"/>
    <mergeCell ref="A2:C2"/>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A1916-B599-42CD-96DB-C8FE914B71AA}">
  <sheetPr>
    <tabColor theme="5" tint="-0.499984740745262"/>
    <pageSetUpPr fitToPage="1"/>
  </sheetPr>
  <dimension ref="A1:I21"/>
  <sheetViews>
    <sheetView topLeftCell="A3" workbookViewId="0">
      <selection sqref="A1:XFD21"/>
    </sheetView>
  </sheetViews>
  <sheetFormatPr defaultRowHeight="17"/>
  <cols>
    <col min="1" max="1" width="5.26953125" customWidth="1"/>
    <col min="2" max="2" width="5.90625" customWidth="1"/>
    <col min="3" max="3" width="4.90625" customWidth="1"/>
    <col min="4" max="4" width="30" customWidth="1"/>
    <col min="5" max="5" width="23.90625" customWidth="1"/>
    <col min="6" max="6" width="22.90625" customWidth="1"/>
    <col min="7" max="7" width="18.6328125" customWidth="1"/>
    <col min="8" max="8" width="17.6328125" customWidth="1"/>
    <col min="9" max="9" width="19.453125" customWidth="1"/>
  </cols>
  <sheetData>
    <row r="1" spans="1:9" ht="33" customHeight="1">
      <c r="A1" s="19"/>
      <c r="B1" s="456" t="s">
        <v>987</v>
      </c>
      <c r="C1" s="457"/>
      <c r="D1" s="457"/>
      <c r="E1" s="457"/>
      <c r="F1" s="457"/>
      <c r="G1" s="457"/>
      <c r="H1" s="457"/>
      <c r="I1" s="458"/>
    </row>
    <row r="2" spans="1:9">
      <c r="A2" s="19"/>
      <c r="B2" s="325"/>
      <c r="C2" s="281"/>
      <c r="D2" s="281"/>
      <c r="E2" s="281"/>
      <c r="F2" s="281"/>
      <c r="G2" s="459" t="s">
        <v>988</v>
      </c>
      <c r="H2" s="459"/>
      <c r="I2" s="460"/>
    </row>
    <row r="3" spans="1:9">
      <c r="A3" s="19"/>
      <c r="B3" s="325"/>
      <c r="C3" s="226"/>
      <c r="D3" s="226"/>
      <c r="E3" s="226"/>
      <c r="F3" s="226"/>
      <c r="G3" s="227" t="s">
        <v>455</v>
      </c>
      <c r="H3" s="227" t="s">
        <v>456</v>
      </c>
      <c r="I3" s="326" t="s">
        <v>457</v>
      </c>
    </row>
    <row r="4" spans="1:9" ht="53.15" customHeight="1">
      <c r="A4" s="19"/>
      <c r="B4" s="325"/>
      <c r="C4" s="226"/>
      <c r="D4" s="226"/>
      <c r="E4" s="226"/>
      <c r="F4" s="226"/>
      <c r="G4" s="228"/>
      <c r="H4" s="228"/>
      <c r="I4" s="326"/>
    </row>
    <row r="5" spans="1:9" ht="17.5" thickBot="1">
      <c r="A5" s="19"/>
      <c r="B5" s="327" t="s">
        <v>458</v>
      </c>
      <c r="C5" s="281" t="s">
        <v>459</v>
      </c>
      <c r="D5" s="226" t="s">
        <v>460</v>
      </c>
      <c r="E5" s="280">
        <f>'113年12月收支明細'!H25</f>
        <v>611858</v>
      </c>
      <c r="F5" s="285"/>
      <c r="G5" s="285"/>
      <c r="H5" s="226"/>
      <c r="I5" s="245"/>
    </row>
    <row r="6" spans="1:9">
      <c r="A6" s="19"/>
      <c r="B6" s="325"/>
      <c r="C6" s="226"/>
      <c r="D6" s="229" t="s">
        <v>461</v>
      </c>
      <c r="E6" s="230">
        <f>'113年12月收支明細'!G25</f>
        <v>2797393</v>
      </c>
      <c r="F6" s="231"/>
      <c r="G6" s="232"/>
      <c r="H6" s="279"/>
      <c r="I6" s="245"/>
    </row>
    <row r="7" spans="1:9">
      <c r="A7" s="19"/>
      <c r="B7" s="325"/>
      <c r="C7" s="226"/>
      <c r="D7" s="233" t="s">
        <v>462</v>
      </c>
      <c r="E7" s="280">
        <f>'113年12月收支明細'!G55</f>
        <v>14431</v>
      </c>
      <c r="F7" s="279"/>
      <c r="G7" s="234"/>
      <c r="H7" s="279"/>
      <c r="I7" s="245"/>
    </row>
    <row r="8" spans="1:9" ht="17.5" thickBot="1">
      <c r="A8" s="19"/>
      <c r="B8" s="325"/>
      <c r="C8" s="226"/>
      <c r="D8" s="235" t="s">
        <v>463</v>
      </c>
      <c r="E8" s="236">
        <v>750</v>
      </c>
      <c r="F8" s="237" t="s">
        <v>464</v>
      </c>
      <c r="G8" s="246">
        <v>160</v>
      </c>
      <c r="H8" s="279"/>
      <c r="I8" s="245"/>
    </row>
    <row r="9" spans="1:9" ht="18" thickTop="1" thickBot="1">
      <c r="A9" s="19"/>
      <c r="B9" s="325"/>
      <c r="C9" s="281" t="s">
        <v>459</v>
      </c>
      <c r="D9" s="239" t="s">
        <v>465</v>
      </c>
      <c r="E9" s="240">
        <f>E6+E7</f>
        <v>2811824</v>
      </c>
      <c r="F9" s="241"/>
      <c r="G9" s="242"/>
      <c r="H9" s="282"/>
      <c r="I9" s="245"/>
    </row>
    <row r="10" spans="1:9">
      <c r="A10" s="19"/>
      <c r="B10" s="325"/>
      <c r="C10" s="226"/>
      <c r="D10" s="226"/>
      <c r="E10" s="287"/>
      <c r="F10" s="288"/>
      <c r="G10" s="279"/>
      <c r="H10" s="285"/>
      <c r="I10" s="245"/>
    </row>
    <row r="11" spans="1:9">
      <c r="A11" s="19"/>
      <c r="B11" s="327" t="s">
        <v>467</v>
      </c>
      <c r="C11" s="283"/>
      <c r="D11" s="226" t="s">
        <v>989</v>
      </c>
      <c r="E11" s="284">
        <f>'113年9月收支明細'!I32+'113年10月收支明細'!E29+'113年10月收支明細'!E83+'113年11月收支明細'!E37+'113年11月收支明細'!E77+'113年12月收支明細'!E25+'113年12月收支明細'!E55</f>
        <v>2121486</v>
      </c>
      <c r="F11" s="461" t="s">
        <v>990</v>
      </c>
      <c r="G11" s="461"/>
      <c r="H11" s="285"/>
      <c r="I11" s="245"/>
    </row>
    <row r="12" spans="1:9">
      <c r="A12" s="19"/>
      <c r="B12" s="327"/>
      <c r="C12" s="283"/>
      <c r="D12" s="226" t="s">
        <v>991</v>
      </c>
      <c r="E12" s="284">
        <f>'113年9月收支明細'!F56+'113年10月收支明細'!F29+'113年10月收支明細'!F83+'113年11月收支明細'!F37+'113年11月收支明細'!F77+'113年9-12月收支總表'!F77</f>
        <v>1425767</v>
      </c>
      <c r="F12" s="461" t="s">
        <v>990</v>
      </c>
      <c r="G12" s="461"/>
      <c r="H12" s="285"/>
      <c r="I12" s="245"/>
    </row>
    <row r="13" spans="1:9">
      <c r="A13" s="19"/>
      <c r="B13" s="327"/>
      <c r="C13" s="283"/>
      <c r="D13" s="226"/>
      <c r="E13" s="284"/>
      <c r="F13" s="285"/>
      <c r="G13" s="285"/>
      <c r="H13" s="285"/>
      <c r="I13" s="245"/>
    </row>
    <row r="14" spans="1:9">
      <c r="A14" s="19"/>
      <c r="B14" s="327" t="s">
        <v>471</v>
      </c>
      <c r="C14" s="281" t="s">
        <v>472</v>
      </c>
      <c r="D14" s="226" t="s">
        <v>992</v>
      </c>
      <c r="E14" s="284">
        <f>'113年7-9月收支總表'!E14+'113年9-12月收支總表'!E12-'113年9-12月收支總表'!E11</f>
        <v>2559213</v>
      </c>
      <c r="F14" s="285" t="s">
        <v>474</v>
      </c>
      <c r="G14" s="285"/>
      <c r="H14" s="285"/>
      <c r="I14" s="245"/>
    </row>
    <row r="15" spans="1:9">
      <c r="A15" s="19"/>
      <c r="B15" s="327"/>
      <c r="C15" s="226"/>
      <c r="D15" s="226"/>
      <c r="E15" s="284"/>
      <c r="F15" s="285"/>
      <c r="G15" s="285"/>
      <c r="H15" s="285"/>
      <c r="I15" s="245"/>
    </row>
    <row r="16" spans="1:9" ht="17.5" thickBot="1">
      <c r="A16" s="19"/>
      <c r="B16" s="327"/>
      <c r="C16" s="281" t="s">
        <v>459</v>
      </c>
      <c r="D16" s="226" t="s">
        <v>460</v>
      </c>
      <c r="E16" s="280">
        <f>'113年12月收支明細'!H25</f>
        <v>611858</v>
      </c>
      <c r="F16" s="285"/>
      <c r="G16" s="285"/>
      <c r="H16" s="285"/>
      <c r="I16" s="245"/>
    </row>
    <row r="17" spans="1:9">
      <c r="A17" s="19"/>
      <c r="B17" s="327"/>
      <c r="C17" s="226"/>
      <c r="D17" s="229" t="s">
        <v>461</v>
      </c>
      <c r="E17" s="230">
        <f>'113年12月收支明細'!G25</f>
        <v>2797393</v>
      </c>
      <c r="F17" s="243"/>
      <c r="G17" s="244"/>
      <c r="H17" s="285"/>
      <c r="I17" s="245"/>
    </row>
    <row r="18" spans="1:9">
      <c r="A18" s="19"/>
      <c r="B18" s="327"/>
      <c r="C18" s="281"/>
      <c r="D18" s="233" t="s">
        <v>462</v>
      </c>
      <c r="E18" s="280">
        <f>'113年12月收支明細'!G55</f>
        <v>14431</v>
      </c>
      <c r="F18" s="286"/>
      <c r="G18" s="245"/>
      <c r="H18" s="285"/>
      <c r="I18" s="245"/>
    </row>
    <row r="19" spans="1:9" ht="17.5" thickBot="1">
      <c r="A19" s="19"/>
      <c r="B19" s="327"/>
      <c r="C19" s="226"/>
      <c r="D19" s="235" t="s">
        <v>463</v>
      </c>
      <c r="E19" s="236">
        <v>30</v>
      </c>
      <c r="F19" s="237" t="s">
        <v>464</v>
      </c>
      <c r="G19" s="246">
        <v>6</v>
      </c>
      <c r="H19" s="282"/>
      <c r="I19" s="245"/>
    </row>
    <row r="20" spans="1:9" ht="18" thickTop="1" thickBot="1">
      <c r="A20" s="226"/>
      <c r="B20" s="327"/>
      <c r="C20" s="281" t="s">
        <v>459</v>
      </c>
      <c r="D20" s="239" t="s">
        <v>475</v>
      </c>
      <c r="E20" s="240">
        <f>E17+E18+G19</f>
        <v>2811830</v>
      </c>
      <c r="F20" s="247"/>
      <c r="G20" s="248"/>
      <c r="H20" s="226"/>
      <c r="I20" s="245"/>
    </row>
    <row r="21" spans="1:9" ht="17.5" thickBot="1">
      <c r="A21" s="19"/>
      <c r="B21" s="331"/>
      <c r="C21" s="332"/>
      <c r="D21" s="332"/>
      <c r="E21" s="332"/>
      <c r="F21" s="332"/>
      <c r="G21" s="332"/>
      <c r="H21" s="332"/>
      <c r="I21" s="333"/>
    </row>
  </sheetData>
  <mergeCells count="4">
    <mergeCell ref="B1:I1"/>
    <mergeCell ref="G2:I2"/>
    <mergeCell ref="F11:G11"/>
    <mergeCell ref="F12:G12"/>
  </mergeCells>
  <phoneticPr fontId="1" type="noConversion"/>
  <pageMargins left="0.7" right="0.7" top="0.75" bottom="0.75" header="0.3" footer="0.3"/>
  <pageSetup paperSize="9" scale="88"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57A1F-2D43-45E4-B636-F0F9D30E195E}">
  <sheetPr>
    <tabColor theme="5" tint="0.59999389629810485"/>
  </sheetPr>
  <dimension ref="A1:I58"/>
  <sheetViews>
    <sheetView zoomScaleNormal="100" workbookViewId="0">
      <pane ySplit="6" topLeftCell="A7" activePane="bottomLeft" state="frozen"/>
      <selection pane="bottomLeft" activeCell="I54" sqref="I54"/>
    </sheetView>
  </sheetViews>
  <sheetFormatPr defaultRowHeight="18" customHeight="1"/>
  <cols>
    <col min="1" max="1" width="12.7265625" customWidth="1"/>
    <col min="2" max="2" width="17.453125" style="58" customWidth="1"/>
    <col min="3" max="3" width="9.453125" customWidth="1"/>
    <col min="4" max="4" width="38.6328125" style="29" customWidth="1"/>
    <col min="5" max="5" width="12.90625" customWidth="1"/>
    <col min="6" max="6" width="12.453125" customWidth="1"/>
    <col min="7" max="7" width="14" customWidth="1"/>
    <col min="8" max="8" width="11.36328125" customWidth="1"/>
    <col min="9" max="9" width="18" customWidth="1"/>
  </cols>
  <sheetData>
    <row r="1" spans="1:9" ht="18" customHeight="1" thickBot="1">
      <c r="A1" s="474" t="s">
        <v>876</v>
      </c>
      <c r="B1" s="474"/>
      <c r="C1" s="474"/>
      <c r="D1" s="4">
        <f>'113年11月收支明細'!G37</f>
        <v>2967022</v>
      </c>
      <c r="E1" s="9"/>
      <c r="F1" s="16"/>
      <c r="G1" s="24"/>
      <c r="H1" s="3"/>
      <c r="I1" s="3"/>
    </row>
    <row r="2" spans="1:9" ht="18" customHeight="1" thickBot="1">
      <c r="A2" s="475" t="s">
        <v>877</v>
      </c>
      <c r="B2" s="475"/>
      <c r="C2" s="475"/>
      <c r="D2" s="4">
        <f>'113年11月收支明細'!G77</f>
        <v>12073</v>
      </c>
      <c r="E2" s="9"/>
      <c r="F2" s="16"/>
      <c r="G2" s="24"/>
      <c r="H2" s="3"/>
      <c r="I2" s="3"/>
    </row>
    <row r="3" spans="1:9" ht="18" customHeight="1" thickBot="1">
      <c r="A3" s="471" t="s">
        <v>878</v>
      </c>
      <c r="B3" s="472"/>
      <c r="C3" s="473"/>
      <c r="D3" s="57">
        <f>'113年11月收支明細'!H37</f>
        <v>609706</v>
      </c>
      <c r="E3" s="16"/>
      <c r="F3" s="16"/>
      <c r="G3" s="8"/>
      <c r="H3" s="2"/>
      <c r="I3" s="2"/>
    </row>
    <row r="4" spans="1:9" ht="18" customHeight="1">
      <c r="A4" s="2"/>
      <c r="C4" s="58"/>
      <c r="D4" s="59"/>
      <c r="E4" s="16"/>
      <c r="F4" s="16"/>
      <c r="G4" s="8"/>
      <c r="H4" s="2"/>
      <c r="I4" s="2"/>
    </row>
    <row r="5" spans="1:9" ht="18" customHeight="1">
      <c r="A5" s="50" t="s">
        <v>591</v>
      </c>
      <c r="B5" s="20"/>
      <c r="C5" s="20"/>
      <c r="D5" s="30"/>
      <c r="E5" s="22"/>
      <c r="F5" s="22"/>
      <c r="G5" s="25"/>
      <c r="H5" s="20"/>
      <c r="I5" s="20"/>
    </row>
    <row r="6" spans="1:9" ht="18" customHeight="1">
      <c r="A6" s="121" t="s">
        <v>592</v>
      </c>
      <c r="B6" s="122" t="s">
        <v>593</v>
      </c>
      <c r="C6" s="122" t="s">
        <v>594</v>
      </c>
      <c r="D6" s="123" t="s">
        <v>595</v>
      </c>
      <c r="E6" s="124" t="s">
        <v>596</v>
      </c>
      <c r="F6" s="124" t="s">
        <v>548</v>
      </c>
      <c r="G6" s="122" t="s">
        <v>597</v>
      </c>
      <c r="H6" s="122" t="s">
        <v>598</v>
      </c>
      <c r="I6" s="122" t="s">
        <v>747</v>
      </c>
    </row>
    <row r="7" spans="1:9" ht="18" customHeight="1">
      <c r="A7" s="47" t="s">
        <v>879</v>
      </c>
      <c r="B7" s="6" t="s">
        <v>880</v>
      </c>
      <c r="C7" s="6" t="s">
        <v>754</v>
      </c>
      <c r="D7" s="1" t="s">
        <v>881</v>
      </c>
      <c r="E7" s="33">
        <v>5843</v>
      </c>
      <c r="F7" s="48"/>
      <c r="G7" s="10">
        <f>D1-E7+F7</f>
        <v>2961179</v>
      </c>
      <c r="H7" s="12">
        <f>D3</f>
        <v>609706</v>
      </c>
      <c r="I7" s="6" t="s">
        <v>882</v>
      </c>
    </row>
    <row r="8" spans="1:9" ht="34" customHeight="1">
      <c r="A8" s="155" t="s">
        <v>883</v>
      </c>
      <c r="B8" s="6" t="s">
        <v>884</v>
      </c>
      <c r="C8" s="6" t="s">
        <v>601</v>
      </c>
      <c r="D8" s="1" t="s">
        <v>885</v>
      </c>
      <c r="E8" s="33"/>
      <c r="F8" s="48">
        <v>490122</v>
      </c>
      <c r="G8" s="10">
        <f>G7-E8+F8</f>
        <v>3451301</v>
      </c>
      <c r="H8" s="12">
        <f>H7</f>
        <v>609706</v>
      </c>
      <c r="I8" s="6"/>
    </row>
    <row r="9" spans="1:9" ht="18" customHeight="1">
      <c r="A9" s="47" t="s">
        <v>883</v>
      </c>
      <c r="B9" s="6" t="s">
        <v>886</v>
      </c>
      <c r="C9" s="6" t="s">
        <v>754</v>
      </c>
      <c r="D9" s="1" t="s">
        <v>887</v>
      </c>
      <c r="E9" s="33">
        <v>91747</v>
      </c>
      <c r="F9" s="48"/>
      <c r="G9" s="10">
        <f>G8-E9+F9</f>
        <v>3359554</v>
      </c>
      <c r="H9" s="12">
        <f t="shared" ref="H9:H15" si="0">H8</f>
        <v>609706</v>
      </c>
      <c r="I9" s="6"/>
    </row>
    <row r="10" spans="1:9" ht="18" customHeight="1">
      <c r="A10" s="155" t="s">
        <v>888</v>
      </c>
      <c r="B10" s="6" t="s">
        <v>889</v>
      </c>
      <c r="C10" s="6" t="s">
        <v>642</v>
      </c>
      <c r="D10" s="1" t="s">
        <v>890</v>
      </c>
      <c r="E10" s="33"/>
      <c r="F10" s="48">
        <v>1000</v>
      </c>
      <c r="G10" s="10">
        <f>G9-E10+F10</f>
        <v>3360554</v>
      </c>
      <c r="H10" s="12">
        <f t="shared" si="0"/>
        <v>609706</v>
      </c>
      <c r="I10" s="6"/>
    </row>
    <row r="11" spans="1:9" ht="32.15" customHeight="1">
      <c r="A11" s="155" t="s">
        <v>891</v>
      </c>
      <c r="B11" s="6" t="s">
        <v>892</v>
      </c>
      <c r="C11" s="17" t="s">
        <v>754</v>
      </c>
      <c r="D11" s="7" t="s">
        <v>893</v>
      </c>
      <c r="E11" s="48">
        <v>57353</v>
      </c>
      <c r="F11" s="48"/>
      <c r="G11" s="10">
        <f>G10-E11+F11</f>
        <v>3303201</v>
      </c>
      <c r="H11" s="65">
        <f t="shared" si="0"/>
        <v>609706</v>
      </c>
      <c r="I11" s="17"/>
    </row>
    <row r="12" spans="1:9" ht="18" customHeight="1">
      <c r="A12" s="47" t="s">
        <v>891</v>
      </c>
      <c r="B12" s="6" t="s">
        <v>894</v>
      </c>
      <c r="C12" s="6" t="s">
        <v>754</v>
      </c>
      <c r="D12" s="1" t="s">
        <v>895</v>
      </c>
      <c r="E12" s="33">
        <v>5843</v>
      </c>
      <c r="F12" s="48"/>
      <c r="G12" s="10">
        <f t="shared" ref="G12:G23" si="1">G11-E12+F12</f>
        <v>3297358</v>
      </c>
      <c r="H12" s="12">
        <f t="shared" si="0"/>
        <v>609706</v>
      </c>
      <c r="I12" s="6"/>
    </row>
    <row r="13" spans="1:9" ht="18" customHeight="1">
      <c r="A13" s="155" t="s">
        <v>891</v>
      </c>
      <c r="B13" s="6" t="s">
        <v>896</v>
      </c>
      <c r="C13" s="6" t="s">
        <v>362</v>
      </c>
      <c r="D13" s="1" t="s">
        <v>897</v>
      </c>
      <c r="E13" s="33">
        <v>21675</v>
      </c>
      <c r="F13" s="48"/>
      <c r="G13" s="10">
        <f t="shared" si="1"/>
        <v>3275683</v>
      </c>
      <c r="H13" s="12">
        <f t="shared" si="0"/>
        <v>609706</v>
      </c>
      <c r="I13" s="6"/>
    </row>
    <row r="14" spans="1:9" ht="18" customHeight="1">
      <c r="A14" s="47" t="s">
        <v>898</v>
      </c>
      <c r="B14" s="6" t="s">
        <v>899</v>
      </c>
      <c r="C14" s="6" t="s">
        <v>434</v>
      </c>
      <c r="D14" s="171" t="s">
        <v>900</v>
      </c>
      <c r="E14" s="33">
        <v>30000</v>
      </c>
      <c r="F14" s="48"/>
      <c r="G14" s="10">
        <f t="shared" si="1"/>
        <v>3245683</v>
      </c>
      <c r="H14" s="12">
        <f t="shared" si="0"/>
        <v>609706</v>
      </c>
      <c r="I14" s="6"/>
    </row>
    <row r="15" spans="1:9" ht="18" customHeight="1">
      <c r="A15" s="155" t="s">
        <v>901</v>
      </c>
      <c r="B15" s="6" t="s">
        <v>902</v>
      </c>
      <c r="C15" s="6" t="s">
        <v>903</v>
      </c>
      <c r="D15" s="1" t="s">
        <v>904</v>
      </c>
      <c r="E15" s="33"/>
      <c r="F15" s="48">
        <v>10933</v>
      </c>
      <c r="G15" s="10">
        <f t="shared" si="1"/>
        <v>3256616</v>
      </c>
      <c r="H15" s="12">
        <f t="shared" si="0"/>
        <v>609706</v>
      </c>
      <c r="I15" s="6"/>
    </row>
    <row r="16" spans="1:9" ht="18" customHeight="1">
      <c r="A16" s="155" t="s">
        <v>901</v>
      </c>
      <c r="B16" s="6" t="s">
        <v>905</v>
      </c>
      <c r="C16" s="6" t="s">
        <v>903</v>
      </c>
      <c r="D16" s="1" t="s">
        <v>906</v>
      </c>
      <c r="E16" s="33"/>
      <c r="F16" s="48">
        <v>2152</v>
      </c>
      <c r="G16" s="10"/>
      <c r="H16" s="12">
        <f>H15+F16</f>
        <v>611858</v>
      </c>
      <c r="I16" s="6"/>
    </row>
    <row r="17" spans="1:9" ht="32.15" customHeight="1">
      <c r="A17" s="155" t="s">
        <v>907</v>
      </c>
      <c r="B17" s="6" t="s">
        <v>908</v>
      </c>
      <c r="C17" s="6" t="s">
        <v>613</v>
      </c>
      <c r="D17" s="294" t="s">
        <v>909</v>
      </c>
      <c r="E17" s="48">
        <v>216484</v>
      </c>
      <c r="F17" s="48"/>
      <c r="G17" s="10">
        <f>G15-E17+F17</f>
        <v>3040132</v>
      </c>
      <c r="H17" s="12">
        <f t="shared" ref="H17:H24" si="2">H16</f>
        <v>611858</v>
      </c>
      <c r="I17" s="17"/>
    </row>
    <row r="18" spans="1:9" ht="45" customHeight="1">
      <c r="A18" s="155" t="s">
        <v>907</v>
      </c>
      <c r="B18" s="6" t="s">
        <v>910</v>
      </c>
      <c r="C18" s="6" t="s">
        <v>653</v>
      </c>
      <c r="D18" s="1" t="s">
        <v>911</v>
      </c>
      <c r="E18" s="33">
        <v>60</v>
      </c>
      <c r="F18" s="48"/>
      <c r="G18" s="10">
        <f>G17-E18+F18</f>
        <v>3040072</v>
      </c>
      <c r="H18" s="12">
        <f t="shared" si="2"/>
        <v>611858</v>
      </c>
      <c r="I18" s="6"/>
    </row>
    <row r="19" spans="1:9" ht="87.65" customHeight="1">
      <c r="A19" s="47" t="s">
        <v>907</v>
      </c>
      <c r="B19" s="6" t="s">
        <v>912</v>
      </c>
      <c r="C19" s="6" t="s">
        <v>913</v>
      </c>
      <c r="D19" s="1" t="s">
        <v>914</v>
      </c>
      <c r="E19" s="33">
        <v>208892</v>
      </c>
      <c r="F19" s="48"/>
      <c r="G19" s="10">
        <f t="shared" si="1"/>
        <v>2831180</v>
      </c>
      <c r="H19" s="12">
        <f t="shared" si="2"/>
        <v>611858</v>
      </c>
      <c r="I19" s="179" t="s">
        <v>915</v>
      </c>
    </row>
    <row r="20" spans="1:9" ht="18" customHeight="1">
      <c r="A20" s="47" t="s">
        <v>907</v>
      </c>
      <c r="B20" s="6" t="s">
        <v>916</v>
      </c>
      <c r="C20" s="6" t="s">
        <v>917</v>
      </c>
      <c r="D20" s="7" t="s">
        <v>918</v>
      </c>
      <c r="E20" s="48">
        <v>5329</v>
      </c>
      <c r="F20" s="48"/>
      <c r="G20" s="10">
        <f t="shared" si="1"/>
        <v>2825851</v>
      </c>
      <c r="H20" s="12">
        <f t="shared" si="2"/>
        <v>611858</v>
      </c>
      <c r="I20" s="17"/>
    </row>
    <row r="21" spans="1:9" ht="18" customHeight="1">
      <c r="A21" s="155" t="s">
        <v>907</v>
      </c>
      <c r="B21" s="17" t="s">
        <v>919</v>
      </c>
      <c r="C21" s="17" t="s">
        <v>797</v>
      </c>
      <c r="D21" s="7" t="s">
        <v>920</v>
      </c>
      <c r="E21" s="48">
        <v>1615</v>
      </c>
      <c r="F21" s="48"/>
      <c r="G21" s="51">
        <f t="shared" si="1"/>
        <v>2824236</v>
      </c>
      <c r="H21" s="65">
        <f t="shared" si="2"/>
        <v>611858</v>
      </c>
      <c r="I21" s="17"/>
    </row>
    <row r="22" spans="1:9" ht="18" customHeight="1">
      <c r="A22" s="155" t="s">
        <v>921</v>
      </c>
      <c r="B22" s="6" t="s">
        <v>922</v>
      </c>
      <c r="C22" s="6" t="s">
        <v>633</v>
      </c>
      <c r="D22" s="1" t="s">
        <v>923</v>
      </c>
      <c r="E22" s="48">
        <v>40015</v>
      </c>
      <c r="F22" s="48"/>
      <c r="G22" s="10">
        <f t="shared" si="1"/>
        <v>2784221</v>
      </c>
      <c r="H22" s="12">
        <f t="shared" si="2"/>
        <v>611858</v>
      </c>
      <c r="I22" s="6" t="s">
        <v>882</v>
      </c>
    </row>
    <row r="23" spans="1:9" ht="18" customHeight="1">
      <c r="A23" s="155" t="s">
        <v>921</v>
      </c>
      <c r="B23" s="6" t="s">
        <v>924</v>
      </c>
      <c r="C23" s="6" t="s">
        <v>925</v>
      </c>
      <c r="D23" s="1" t="s">
        <v>926</v>
      </c>
      <c r="E23" s="48">
        <v>4828</v>
      </c>
      <c r="F23" s="48"/>
      <c r="G23" s="10">
        <f t="shared" si="1"/>
        <v>2779393</v>
      </c>
      <c r="H23" s="12">
        <f t="shared" si="2"/>
        <v>611858</v>
      </c>
      <c r="I23" s="6"/>
    </row>
    <row r="24" spans="1:9" ht="41.15" customHeight="1">
      <c r="A24" s="176" t="s">
        <v>927</v>
      </c>
      <c r="B24" s="6" t="s">
        <v>928</v>
      </c>
      <c r="C24" s="6" t="s">
        <v>642</v>
      </c>
      <c r="D24" s="1" t="s">
        <v>929</v>
      </c>
      <c r="E24" s="48"/>
      <c r="F24" s="48">
        <v>18000</v>
      </c>
      <c r="G24" s="10">
        <f>G23+F24</f>
        <v>2797393</v>
      </c>
      <c r="H24" s="12">
        <f t="shared" si="2"/>
        <v>611858</v>
      </c>
      <c r="I24" s="295" t="s">
        <v>930</v>
      </c>
    </row>
    <row r="25" spans="1:9" ht="18" customHeight="1">
      <c r="A25" s="13" t="s">
        <v>644</v>
      </c>
      <c r="B25" s="177"/>
      <c r="C25" s="129"/>
      <c r="D25" s="130"/>
      <c r="E25" s="131">
        <f>SUM(E7:E24)</f>
        <v>689684</v>
      </c>
      <c r="F25" s="131">
        <f>SUM(F7:F24)</f>
        <v>522207</v>
      </c>
      <c r="G25" s="132">
        <f>G24</f>
        <v>2797393</v>
      </c>
      <c r="H25" s="133">
        <f>H23</f>
        <v>611858</v>
      </c>
      <c r="I25" s="129"/>
    </row>
    <row r="26" spans="1:9" ht="18" customHeight="1">
      <c r="A26" s="2"/>
      <c r="B26" s="2"/>
      <c r="C26" s="2"/>
      <c r="D26" s="31"/>
      <c r="E26" s="16"/>
      <c r="F26" s="16"/>
      <c r="G26" s="8"/>
      <c r="H26" s="2"/>
      <c r="I26" s="2"/>
    </row>
    <row r="27" spans="1:9" ht="18" customHeight="1">
      <c r="A27" s="2"/>
      <c r="B27" s="2"/>
      <c r="C27" s="2"/>
      <c r="D27" s="31"/>
      <c r="E27" s="16"/>
      <c r="F27" s="16"/>
      <c r="G27" s="8"/>
      <c r="H27" s="2"/>
      <c r="I27" s="2"/>
    </row>
    <row r="28" spans="1:9" ht="18" customHeight="1">
      <c r="A28" s="2"/>
      <c r="B28" s="2"/>
      <c r="C28" s="2"/>
      <c r="D28" s="31"/>
      <c r="E28" s="16"/>
      <c r="F28" s="16"/>
      <c r="G28" s="8"/>
      <c r="H28" s="2"/>
      <c r="I28" s="2"/>
    </row>
    <row r="29" spans="1:9" ht="18" customHeight="1">
      <c r="A29" s="23" t="s">
        <v>645</v>
      </c>
      <c r="B29" s="20"/>
      <c r="C29" s="20"/>
      <c r="D29" s="30"/>
      <c r="E29" s="22"/>
      <c r="F29" s="22"/>
      <c r="G29" s="25"/>
      <c r="H29" s="20"/>
      <c r="I29" s="20"/>
    </row>
    <row r="30" spans="1:9" ht="18" customHeight="1">
      <c r="A30" s="125" t="s">
        <v>646</v>
      </c>
      <c r="B30" s="126" t="s">
        <v>593</v>
      </c>
      <c r="C30" s="126" t="s">
        <v>594</v>
      </c>
      <c r="D30" s="127" t="s">
        <v>647</v>
      </c>
      <c r="E30" s="128" t="s">
        <v>596</v>
      </c>
      <c r="F30" s="128" t="s">
        <v>548</v>
      </c>
      <c r="G30" s="126" t="s">
        <v>597</v>
      </c>
      <c r="H30" s="126"/>
      <c r="I30" s="126" t="s">
        <v>747</v>
      </c>
    </row>
    <row r="31" spans="1:9" ht="18" customHeight="1">
      <c r="A31" s="112" t="s">
        <v>931</v>
      </c>
      <c r="B31" s="44" t="s">
        <v>932</v>
      </c>
      <c r="C31" s="44" t="s">
        <v>653</v>
      </c>
      <c r="D31" s="36" t="s">
        <v>933</v>
      </c>
      <c r="E31" s="37">
        <v>80</v>
      </c>
      <c r="F31" s="37"/>
      <c r="G31" s="38">
        <f>D2-E31</f>
        <v>11993</v>
      </c>
      <c r="H31" s="35"/>
      <c r="I31" s="35"/>
    </row>
    <row r="32" spans="1:9" ht="37.5" customHeight="1">
      <c r="A32" s="112" t="s">
        <v>888</v>
      </c>
      <c r="B32" s="44" t="s">
        <v>934</v>
      </c>
      <c r="C32" s="44" t="s">
        <v>426</v>
      </c>
      <c r="D32" s="36" t="s">
        <v>935</v>
      </c>
      <c r="E32" s="37">
        <v>1115</v>
      </c>
      <c r="F32" s="37"/>
      <c r="G32" s="43">
        <f t="shared" ref="G32:G41" si="3">G31-E32</f>
        <v>10878</v>
      </c>
      <c r="H32" s="35"/>
      <c r="I32" s="35"/>
    </row>
    <row r="33" spans="1:9" ht="18" customHeight="1">
      <c r="A33" s="112" t="s">
        <v>936</v>
      </c>
      <c r="B33" s="44" t="s">
        <v>937</v>
      </c>
      <c r="C33" s="44" t="s">
        <v>494</v>
      </c>
      <c r="D33" s="36" t="s">
        <v>938</v>
      </c>
      <c r="E33" s="37">
        <v>1310</v>
      </c>
      <c r="F33" s="37"/>
      <c r="G33" s="43">
        <f t="shared" si="3"/>
        <v>9568</v>
      </c>
      <c r="H33" s="35"/>
      <c r="I33" s="35"/>
    </row>
    <row r="34" spans="1:9" ht="18" customHeight="1">
      <c r="A34" s="114" t="s">
        <v>939</v>
      </c>
      <c r="B34" s="172" t="s">
        <v>940</v>
      </c>
      <c r="C34" s="172" t="s">
        <v>494</v>
      </c>
      <c r="D34" s="174" t="s">
        <v>941</v>
      </c>
      <c r="E34" s="54">
        <v>195</v>
      </c>
      <c r="F34" s="54"/>
      <c r="G34" s="175">
        <f t="shared" si="3"/>
        <v>9373</v>
      </c>
      <c r="H34" s="173"/>
      <c r="I34" s="173"/>
    </row>
    <row r="35" spans="1:9" ht="18" customHeight="1">
      <c r="A35" s="112" t="s">
        <v>939</v>
      </c>
      <c r="B35" s="172" t="s">
        <v>942</v>
      </c>
      <c r="C35" s="44" t="s">
        <v>484</v>
      </c>
      <c r="D35" s="36" t="s">
        <v>943</v>
      </c>
      <c r="E35" s="37">
        <v>1445</v>
      </c>
      <c r="F35" s="37"/>
      <c r="G35" s="43">
        <f t="shared" si="3"/>
        <v>7928</v>
      </c>
      <c r="H35" s="35"/>
      <c r="I35" s="35"/>
    </row>
    <row r="36" spans="1:9" ht="18" customHeight="1">
      <c r="A36" s="112" t="s">
        <v>891</v>
      </c>
      <c r="B36" s="44" t="s">
        <v>944</v>
      </c>
      <c r="C36" s="44" t="s">
        <v>653</v>
      </c>
      <c r="D36" s="36" t="s">
        <v>933</v>
      </c>
      <c r="E36" s="37">
        <v>84</v>
      </c>
      <c r="F36" s="37"/>
      <c r="G36" s="43">
        <f t="shared" si="3"/>
        <v>7844</v>
      </c>
      <c r="H36" s="35"/>
      <c r="I36" s="35"/>
    </row>
    <row r="37" spans="1:9" ht="18" customHeight="1">
      <c r="A37" s="115" t="s">
        <v>891</v>
      </c>
      <c r="B37" s="44" t="s">
        <v>945</v>
      </c>
      <c r="C37" s="146" t="s">
        <v>946</v>
      </c>
      <c r="D37" s="40" t="s">
        <v>947</v>
      </c>
      <c r="E37" s="41">
        <v>2020</v>
      </c>
      <c r="F37" s="41"/>
      <c r="G37" s="43">
        <f t="shared" si="3"/>
        <v>5824</v>
      </c>
      <c r="H37" s="39"/>
      <c r="I37" s="39"/>
    </row>
    <row r="38" spans="1:9" ht="43.5" customHeight="1">
      <c r="A38" s="115" t="s">
        <v>948</v>
      </c>
      <c r="B38" s="146" t="s">
        <v>949</v>
      </c>
      <c r="C38" s="146" t="s">
        <v>485</v>
      </c>
      <c r="D38" s="40" t="s">
        <v>950</v>
      </c>
      <c r="E38" s="296">
        <v>3060</v>
      </c>
      <c r="F38" s="41"/>
      <c r="G38" s="43">
        <f t="shared" si="3"/>
        <v>2764</v>
      </c>
      <c r="H38" s="39"/>
      <c r="I38" s="39"/>
    </row>
    <row r="39" spans="1:9" ht="18" customHeight="1">
      <c r="A39" s="52" t="s">
        <v>951</v>
      </c>
      <c r="B39" s="6" t="s">
        <v>952</v>
      </c>
      <c r="C39" s="6" t="s">
        <v>426</v>
      </c>
      <c r="D39" s="174" t="s">
        <v>953</v>
      </c>
      <c r="E39" s="297">
        <v>175</v>
      </c>
      <c r="F39" s="33"/>
      <c r="G39" s="43">
        <f t="shared" si="3"/>
        <v>2589</v>
      </c>
      <c r="H39" s="11"/>
      <c r="I39" s="11"/>
    </row>
    <row r="40" spans="1:9" ht="18" customHeight="1">
      <c r="A40" s="52" t="s">
        <v>951</v>
      </c>
      <c r="B40" s="6" t="s">
        <v>954</v>
      </c>
      <c r="C40" s="6" t="s">
        <v>485</v>
      </c>
      <c r="D40" s="36" t="s">
        <v>933</v>
      </c>
      <c r="E40" s="297">
        <v>35</v>
      </c>
      <c r="F40" s="33"/>
      <c r="G40" s="43">
        <f t="shared" si="3"/>
        <v>2554</v>
      </c>
      <c r="H40" s="11"/>
      <c r="I40" s="11"/>
    </row>
    <row r="41" spans="1:9" ht="18" customHeight="1">
      <c r="A41" s="52" t="s">
        <v>955</v>
      </c>
      <c r="B41" s="6" t="s">
        <v>956</v>
      </c>
      <c r="C41" s="6" t="s">
        <v>484</v>
      </c>
      <c r="D41" s="1" t="s">
        <v>957</v>
      </c>
      <c r="E41" s="297">
        <v>129</v>
      </c>
      <c r="F41" s="33"/>
      <c r="G41" s="43">
        <f t="shared" si="3"/>
        <v>2425</v>
      </c>
      <c r="H41" s="11"/>
      <c r="I41" s="11"/>
    </row>
    <row r="42" spans="1:9" ht="37.5" customHeight="1">
      <c r="A42" s="52" t="s">
        <v>958</v>
      </c>
      <c r="B42" s="6" t="s">
        <v>959</v>
      </c>
      <c r="C42" s="6" t="s">
        <v>484</v>
      </c>
      <c r="D42" s="1" t="s">
        <v>960</v>
      </c>
      <c r="E42" s="297">
        <v>1575</v>
      </c>
      <c r="F42" s="33"/>
      <c r="G42" s="43">
        <f>G41-E42+F42</f>
        <v>850</v>
      </c>
      <c r="H42" s="11"/>
      <c r="I42" s="11"/>
    </row>
    <row r="43" spans="1:9" ht="18" customHeight="1">
      <c r="A43" s="291" t="s">
        <v>898</v>
      </c>
      <c r="B43" s="136"/>
      <c r="C43" s="136"/>
      <c r="D43" s="137" t="s">
        <v>900</v>
      </c>
      <c r="E43" s="298"/>
      <c r="F43" s="293"/>
      <c r="G43" s="144">
        <f>G42+I43-E43</f>
        <v>30850</v>
      </c>
      <c r="H43" s="292"/>
      <c r="I43" s="138">
        <v>30000</v>
      </c>
    </row>
    <row r="44" spans="1:9" ht="18" customHeight="1">
      <c r="A44" s="52" t="s">
        <v>898</v>
      </c>
      <c r="B44" s="178" t="s">
        <v>961</v>
      </c>
      <c r="C44" s="178" t="s">
        <v>494</v>
      </c>
      <c r="D44" s="34" t="s">
        <v>962</v>
      </c>
      <c r="E44" s="299">
        <v>50</v>
      </c>
      <c r="F44" s="119"/>
      <c r="G44" s="43">
        <f t="shared" ref="G44:G48" si="4">G43+F44-E44</f>
        <v>30800</v>
      </c>
      <c r="H44" s="119"/>
      <c r="I44" s="119"/>
    </row>
    <row r="45" spans="1:9" ht="18" customHeight="1">
      <c r="A45" s="52" t="s">
        <v>898</v>
      </c>
      <c r="B45" s="6" t="s">
        <v>963</v>
      </c>
      <c r="C45" s="180" t="s">
        <v>426</v>
      </c>
      <c r="D45" s="1" t="s">
        <v>964</v>
      </c>
      <c r="E45" s="297">
        <v>1310</v>
      </c>
      <c r="F45" s="33"/>
      <c r="G45" s="43">
        <f t="shared" si="4"/>
        <v>29490</v>
      </c>
      <c r="H45" s="11"/>
      <c r="I45" s="11"/>
    </row>
    <row r="46" spans="1:9" ht="18" customHeight="1">
      <c r="A46" s="52" t="s">
        <v>898</v>
      </c>
      <c r="B46" s="6" t="s">
        <v>965</v>
      </c>
      <c r="C46" s="6" t="s">
        <v>485</v>
      </c>
      <c r="D46" s="1" t="s">
        <v>966</v>
      </c>
      <c r="E46" s="297">
        <v>130</v>
      </c>
      <c r="F46" s="33"/>
      <c r="G46" s="43">
        <f t="shared" si="4"/>
        <v>29360</v>
      </c>
      <c r="H46" s="11"/>
      <c r="I46" s="11"/>
    </row>
    <row r="47" spans="1:9" ht="18" customHeight="1">
      <c r="A47" s="52" t="s">
        <v>898</v>
      </c>
      <c r="B47" s="6" t="s">
        <v>967</v>
      </c>
      <c r="C47" s="45" t="s">
        <v>968</v>
      </c>
      <c r="D47" s="1" t="s">
        <v>969</v>
      </c>
      <c r="E47" s="300">
        <v>6000</v>
      </c>
      <c r="F47" s="46"/>
      <c r="G47" s="116">
        <f t="shared" si="4"/>
        <v>23360</v>
      </c>
      <c r="H47" s="120"/>
      <c r="I47" s="120"/>
    </row>
    <row r="48" spans="1:9" ht="18" customHeight="1">
      <c r="A48" s="52" t="s">
        <v>898</v>
      </c>
      <c r="B48" s="6" t="s">
        <v>970</v>
      </c>
      <c r="C48" s="6" t="s">
        <v>112</v>
      </c>
      <c r="D48" s="1" t="s">
        <v>971</v>
      </c>
      <c r="E48" s="297">
        <v>3000</v>
      </c>
      <c r="F48" s="33"/>
      <c r="G48" s="10">
        <f t="shared" si="4"/>
        <v>20360</v>
      </c>
      <c r="H48" s="11"/>
      <c r="I48" s="11"/>
    </row>
    <row r="49" spans="1:9" ht="18" customHeight="1">
      <c r="A49" s="113" t="s">
        <v>921</v>
      </c>
      <c r="B49" s="61" t="s">
        <v>972</v>
      </c>
      <c r="C49" s="61" t="s">
        <v>973</v>
      </c>
      <c r="D49" s="62" t="s">
        <v>974</v>
      </c>
      <c r="E49" s="301">
        <v>1577</v>
      </c>
      <c r="F49" s="63"/>
      <c r="G49" s="118">
        <f t="shared" ref="G49:G50" si="5">G48-E49</f>
        <v>18783</v>
      </c>
      <c r="H49" s="117"/>
      <c r="I49" s="117"/>
    </row>
    <row r="50" spans="1:9" ht="18" customHeight="1">
      <c r="A50" s="113" t="s">
        <v>975</v>
      </c>
      <c r="B50" s="61" t="s">
        <v>976</v>
      </c>
      <c r="C50" s="61" t="s">
        <v>484</v>
      </c>
      <c r="D50" s="62" t="s">
        <v>977</v>
      </c>
      <c r="E50" s="301">
        <v>1408</v>
      </c>
      <c r="F50" s="63"/>
      <c r="G50" s="118">
        <f t="shared" si="5"/>
        <v>17375</v>
      </c>
      <c r="H50" s="117"/>
      <c r="I50" s="117"/>
    </row>
    <row r="51" spans="1:9" ht="36" customHeight="1">
      <c r="A51" s="113" t="s">
        <v>927</v>
      </c>
      <c r="B51" s="61" t="s">
        <v>978</v>
      </c>
      <c r="C51" s="61" t="s">
        <v>426</v>
      </c>
      <c r="D51" s="62" t="s">
        <v>979</v>
      </c>
      <c r="E51" s="301">
        <v>460</v>
      </c>
      <c r="F51" s="63"/>
      <c r="G51" s="118">
        <f>G50-E51</f>
        <v>16915</v>
      </c>
      <c r="H51" s="117"/>
      <c r="I51" s="117"/>
    </row>
    <row r="52" spans="1:9" ht="18" customHeight="1">
      <c r="A52" s="113" t="s">
        <v>927</v>
      </c>
      <c r="B52" s="61" t="s">
        <v>980</v>
      </c>
      <c r="C52" s="61" t="s">
        <v>653</v>
      </c>
      <c r="D52" s="62" t="s">
        <v>981</v>
      </c>
      <c r="E52" s="301">
        <v>175</v>
      </c>
      <c r="F52" s="63"/>
      <c r="G52" s="118">
        <f>G51-E52</f>
        <v>16740</v>
      </c>
      <c r="H52" s="117"/>
      <c r="I52" s="117"/>
    </row>
    <row r="53" spans="1:9" ht="18" customHeight="1">
      <c r="A53" s="113" t="s">
        <v>927</v>
      </c>
      <c r="B53" s="61" t="s">
        <v>982</v>
      </c>
      <c r="C53" s="61" t="s">
        <v>983</v>
      </c>
      <c r="D53" s="62"/>
      <c r="E53" s="301">
        <v>2000</v>
      </c>
      <c r="F53" s="63"/>
      <c r="G53" s="118">
        <f>G52-E53</f>
        <v>14740</v>
      </c>
      <c r="H53" s="117"/>
      <c r="I53" s="117"/>
    </row>
    <row r="54" spans="1:9" ht="18" customHeight="1">
      <c r="A54" s="113" t="s">
        <v>984</v>
      </c>
      <c r="B54" s="61" t="s">
        <v>985</v>
      </c>
      <c r="C54" s="6" t="s">
        <v>112</v>
      </c>
      <c r="D54" s="62" t="s">
        <v>986</v>
      </c>
      <c r="E54" s="301">
        <v>309</v>
      </c>
      <c r="F54" s="63"/>
      <c r="G54" s="118">
        <f>G53+F54-E54</f>
        <v>14431</v>
      </c>
      <c r="H54" s="117"/>
      <c r="I54" s="117"/>
    </row>
    <row r="55" spans="1:9" ht="18" customHeight="1">
      <c r="A55" s="149" t="s">
        <v>743</v>
      </c>
      <c r="B55" s="149"/>
      <c r="C55" s="150"/>
      <c r="D55" s="151"/>
      <c r="E55" s="152">
        <f>SUM(E31:E54)</f>
        <v>27642</v>
      </c>
      <c r="F55" s="152">
        <v>0</v>
      </c>
      <c r="G55" s="153">
        <f>G54</f>
        <v>14431</v>
      </c>
      <c r="H55" s="150"/>
      <c r="I55" s="150"/>
    </row>
    <row r="56" spans="1:9" ht="18" customHeight="1" thickBot="1"/>
    <row r="57" spans="1:9" ht="18" customHeight="1" thickBot="1">
      <c r="A57" s="314" t="s">
        <v>586</v>
      </c>
      <c r="B57" s="309"/>
      <c r="C57" s="310"/>
      <c r="D57" s="311"/>
      <c r="E57" s="312"/>
      <c r="F57" s="312"/>
      <c r="G57" s="313"/>
      <c r="H57" s="310"/>
      <c r="I57" s="315">
        <f>E25+E55</f>
        <v>717326</v>
      </c>
    </row>
    <row r="58" spans="1:9" ht="18" customHeight="1" thickBot="1">
      <c r="A58" s="316" t="s">
        <v>587</v>
      </c>
      <c r="B58" s="317"/>
      <c r="C58" s="318"/>
      <c r="D58" s="319"/>
      <c r="E58" s="320"/>
      <c r="F58" s="320"/>
      <c r="G58" s="321"/>
      <c r="H58" s="318"/>
      <c r="I58" s="322">
        <f>F25+F55</f>
        <v>522207</v>
      </c>
    </row>
  </sheetData>
  <mergeCells count="3">
    <mergeCell ref="A1:C1"/>
    <mergeCell ref="A2:C2"/>
    <mergeCell ref="A3:C3"/>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AB4A0-A441-4E61-B41D-094A71899132}">
  <sheetPr>
    <tabColor theme="7" tint="0.79998168889431442"/>
  </sheetPr>
  <dimension ref="A1:I73"/>
  <sheetViews>
    <sheetView topLeftCell="A51" zoomScaleNormal="100" workbookViewId="0">
      <selection activeCell="I75" sqref="I75"/>
    </sheetView>
  </sheetViews>
  <sheetFormatPr defaultRowHeight="17"/>
  <cols>
    <col min="1" max="1" width="12.08984375" customWidth="1"/>
    <col min="2" max="2" width="16.08984375" customWidth="1"/>
    <col min="3" max="3" width="11.08984375" customWidth="1"/>
    <col min="4" max="4" width="45.08984375" customWidth="1"/>
    <col min="5" max="5" width="11.453125" customWidth="1"/>
    <col min="6" max="6" width="11" customWidth="1"/>
    <col min="7" max="7" width="12.453125" customWidth="1"/>
    <col min="8" max="8" width="11.6328125" customWidth="1"/>
    <col min="9" max="9" width="20.453125" style="225" customWidth="1"/>
  </cols>
  <sheetData>
    <row r="1" spans="1:9" ht="18" customHeight="1" thickBot="1">
      <c r="A1" s="474" t="s">
        <v>993</v>
      </c>
      <c r="B1" s="474"/>
      <c r="C1" s="474"/>
      <c r="D1" s="4">
        <f>'113年12月收支明細'!G25</f>
        <v>2797393</v>
      </c>
      <c r="E1" s="9"/>
      <c r="F1" s="16"/>
      <c r="G1" s="24"/>
      <c r="H1" s="3"/>
      <c r="I1" s="207"/>
    </row>
    <row r="2" spans="1:9" ht="18" customHeight="1" thickBot="1">
      <c r="A2" s="475" t="s">
        <v>994</v>
      </c>
      <c r="B2" s="475"/>
      <c r="C2" s="475"/>
      <c r="D2" s="4">
        <f>'113年12月收支明細'!G55</f>
        <v>14431</v>
      </c>
      <c r="E2" s="9"/>
      <c r="F2" s="16"/>
      <c r="G2" s="24"/>
      <c r="H2" s="3"/>
      <c r="I2" s="207"/>
    </row>
    <row r="3" spans="1:9" ht="18" customHeight="1" thickBot="1">
      <c r="A3" s="471" t="s">
        <v>995</v>
      </c>
      <c r="B3" s="472"/>
      <c r="C3" s="473"/>
      <c r="D3" s="57">
        <f>'113年12月收支明細'!H25</f>
        <v>611858</v>
      </c>
      <c r="E3" s="16"/>
      <c r="F3" s="16"/>
      <c r="G3" s="8"/>
      <c r="H3" s="2"/>
      <c r="I3" s="208"/>
    </row>
    <row r="4" spans="1:9" ht="18" customHeight="1">
      <c r="A4" s="2"/>
      <c r="B4" s="58"/>
      <c r="C4" s="58"/>
      <c r="D4" s="59"/>
      <c r="E4" s="16"/>
      <c r="F4" s="16"/>
      <c r="G4" s="8"/>
      <c r="H4" s="2"/>
      <c r="I4" s="208"/>
    </row>
    <row r="5" spans="1:9" ht="18" customHeight="1">
      <c r="A5" s="50" t="s">
        <v>591</v>
      </c>
      <c r="B5" s="20"/>
      <c r="C5" s="20"/>
      <c r="D5" s="30"/>
      <c r="E5" s="22"/>
      <c r="F5" s="22"/>
      <c r="G5" s="25"/>
      <c r="H5" s="20"/>
      <c r="I5" s="209"/>
    </row>
    <row r="6" spans="1:9" ht="18" customHeight="1">
      <c r="A6" s="121" t="s">
        <v>592</v>
      </c>
      <c r="B6" s="122" t="s">
        <v>593</v>
      </c>
      <c r="C6" s="122" t="s">
        <v>594</v>
      </c>
      <c r="D6" s="123" t="s">
        <v>595</v>
      </c>
      <c r="E6" s="124" t="s">
        <v>596</v>
      </c>
      <c r="F6" s="124" t="s">
        <v>548</v>
      </c>
      <c r="G6" s="122" t="s">
        <v>597</v>
      </c>
      <c r="H6" s="122" t="s">
        <v>598</v>
      </c>
      <c r="I6" s="210" t="s">
        <v>747</v>
      </c>
    </row>
    <row r="7" spans="1:9" ht="18" customHeight="1">
      <c r="A7" s="47" t="s">
        <v>996</v>
      </c>
      <c r="B7" s="6" t="s">
        <v>997</v>
      </c>
      <c r="C7" s="6" t="s">
        <v>998</v>
      </c>
      <c r="D7" s="1" t="s">
        <v>999</v>
      </c>
      <c r="E7" s="33"/>
      <c r="F7" s="48">
        <v>5000</v>
      </c>
      <c r="G7" s="10">
        <f>D1+F7-E7</f>
        <v>2802393</v>
      </c>
      <c r="H7" s="12">
        <f>D3</f>
        <v>611858</v>
      </c>
      <c r="I7" s="211"/>
    </row>
    <row r="8" spans="1:9" ht="18" customHeight="1">
      <c r="A8" s="155" t="s">
        <v>1000</v>
      </c>
      <c r="B8" s="6" t="s">
        <v>1001</v>
      </c>
      <c r="C8" s="6" t="s">
        <v>998</v>
      </c>
      <c r="D8" s="1" t="s">
        <v>1002</v>
      </c>
      <c r="E8" s="33"/>
      <c r="F8" s="48">
        <v>5000</v>
      </c>
      <c r="G8" s="10">
        <f>G7-E8+F8</f>
        <v>2807393</v>
      </c>
      <c r="H8" s="12">
        <f>H7</f>
        <v>611858</v>
      </c>
      <c r="I8" s="211"/>
    </row>
    <row r="9" spans="1:9" ht="18" customHeight="1">
      <c r="A9" s="47" t="s">
        <v>1003</v>
      </c>
      <c r="B9" s="6" t="s">
        <v>1004</v>
      </c>
      <c r="C9" s="6" t="s">
        <v>998</v>
      </c>
      <c r="D9" s="1" t="s">
        <v>1005</v>
      </c>
      <c r="E9" s="33"/>
      <c r="F9" s="48">
        <v>20000</v>
      </c>
      <c r="G9" s="10">
        <f>G8-E9+F9</f>
        <v>2827393</v>
      </c>
      <c r="H9" s="12">
        <f t="shared" ref="H9:H15" si="0">H8</f>
        <v>611858</v>
      </c>
      <c r="I9" s="211"/>
    </row>
    <row r="10" spans="1:9" ht="18" customHeight="1">
      <c r="A10" s="155" t="s">
        <v>1006</v>
      </c>
      <c r="B10" s="6" t="s">
        <v>1007</v>
      </c>
      <c r="C10" s="6" t="s">
        <v>998</v>
      </c>
      <c r="D10" s="1" t="s">
        <v>1008</v>
      </c>
      <c r="E10" s="33"/>
      <c r="F10" s="48">
        <v>5000</v>
      </c>
      <c r="G10" s="10">
        <f>G9-E10+F10</f>
        <v>2832393</v>
      </c>
      <c r="H10" s="12">
        <f t="shared" si="0"/>
        <v>611858</v>
      </c>
      <c r="I10" s="211"/>
    </row>
    <row r="11" spans="1:9" ht="18" customHeight="1">
      <c r="A11" s="155" t="s">
        <v>1009</v>
      </c>
      <c r="B11" s="6" t="s">
        <v>1010</v>
      </c>
      <c r="C11" s="6" t="s">
        <v>998</v>
      </c>
      <c r="D11" s="7" t="s">
        <v>1011</v>
      </c>
      <c r="E11" s="48"/>
      <c r="F11" s="48">
        <v>20000</v>
      </c>
      <c r="G11" s="10">
        <f>G10-E11+F11</f>
        <v>2852393</v>
      </c>
      <c r="H11" s="65">
        <f t="shared" si="0"/>
        <v>611858</v>
      </c>
      <c r="I11" s="212"/>
    </row>
    <row r="12" spans="1:9" ht="18" customHeight="1">
      <c r="A12" s="47" t="s">
        <v>1009</v>
      </c>
      <c r="B12" s="6" t="s">
        <v>1012</v>
      </c>
      <c r="C12" s="6" t="s">
        <v>998</v>
      </c>
      <c r="D12" s="1" t="s">
        <v>1013</v>
      </c>
      <c r="E12" s="33"/>
      <c r="F12" s="48">
        <v>5000</v>
      </c>
      <c r="G12" s="10">
        <f t="shared" ref="G12:G46" si="1">G11-E12+F12</f>
        <v>2857393</v>
      </c>
      <c r="H12" s="12">
        <f t="shared" si="0"/>
        <v>611858</v>
      </c>
      <c r="I12" s="211"/>
    </row>
    <row r="13" spans="1:9" ht="18" customHeight="1">
      <c r="A13" s="155" t="s">
        <v>1009</v>
      </c>
      <c r="B13" s="6" t="s">
        <v>1014</v>
      </c>
      <c r="C13" s="6" t="s">
        <v>754</v>
      </c>
      <c r="D13" s="11" t="s">
        <v>1015</v>
      </c>
      <c r="E13" s="33">
        <v>57353</v>
      </c>
      <c r="F13" s="48"/>
      <c r="G13" s="10">
        <f t="shared" si="1"/>
        <v>2800040</v>
      </c>
      <c r="H13" s="12">
        <f t="shared" si="0"/>
        <v>611858</v>
      </c>
      <c r="I13" s="211"/>
    </row>
    <row r="14" spans="1:9" ht="18" customHeight="1">
      <c r="A14" s="47" t="s">
        <v>1009</v>
      </c>
      <c r="B14" s="6" t="s">
        <v>1016</v>
      </c>
      <c r="C14" s="6" t="s">
        <v>754</v>
      </c>
      <c r="D14" s="171" t="s">
        <v>1017</v>
      </c>
      <c r="E14" s="33">
        <v>5843</v>
      </c>
      <c r="F14" s="48"/>
      <c r="G14" s="10">
        <f t="shared" si="1"/>
        <v>2794197</v>
      </c>
      <c r="H14" s="12">
        <f t="shared" si="0"/>
        <v>611858</v>
      </c>
      <c r="I14" s="211"/>
    </row>
    <row r="15" spans="1:9" ht="18" customHeight="1">
      <c r="A15" s="155" t="s">
        <v>1009</v>
      </c>
      <c r="B15" s="6" t="s">
        <v>1018</v>
      </c>
      <c r="C15" s="6" t="s">
        <v>998</v>
      </c>
      <c r="D15" s="1" t="s">
        <v>1019</v>
      </c>
      <c r="E15" s="33">
        <v>462</v>
      </c>
      <c r="F15" s="48"/>
      <c r="G15" s="10">
        <f t="shared" si="1"/>
        <v>2793735</v>
      </c>
      <c r="H15" s="12">
        <f t="shared" si="0"/>
        <v>611858</v>
      </c>
      <c r="I15" s="211"/>
    </row>
    <row r="16" spans="1:9" ht="18" customHeight="1">
      <c r="A16" s="155" t="s">
        <v>1009</v>
      </c>
      <c r="B16" s="6" t="s">
        <v>1020</v>
      </c>
      <c r="C16" s="6" t="s">
        <v>998</v>
      </c>
      <c r="D16" s="1" t="s">
        <v>1021</v>
      </c>
      <c r="E16" s="33">
        <v>44765</v>
      </c>
      <c r="F16" s="48"/>
      <c r="G16" s="10">
        <f t="shared" si="1"/>
        <v>2748970</v>
      </c>
      <c r="H16" s="12">
        <f>H15</f>
        <v>611858</v>
      </c>
      <c r="I16" s="211"/>
    </row>
    <row r="17" spans="1:9" ht="18" customHeight="1">
      <c r="A17" s="47" t="s">
        <v>1022</v>
      </c>
      <c r="B17" s="6" t="s">
        <v>1023</v>
      </c>
      <c r="C17" s="6" t="s">
        <v>998</v>
      </c>
      <c r="D17" s="1" t="s">
        <v>1024</v>
      </c>
      <c r="E17" s="48"/>
      <c r="F17" s="48">
        <v>5000</v>
      </c>
      <c r="G17" s="10">
        <f t="shared" si="1"/>
        <v>2753970</v>
      </c>
      <c r="H17" s="12">
        <f t="shared" ref="H17:H49" si="2">H16</f>
        <v>611858</v>
      </c>
      <c r="I17" s="212"/>
    </row>
    <row r="18" spans="1:9" ht="18" customHeight="1">
      <c r="A18" s="47" t="s">
        <v>1022</v>
      </c>
      <c r="B18" s="6" t="s">
        <v>1025</v>
      </c>
      <c r="C18" s="6" t="s">
        <v>998</v>
      </c>
      <c r="D18" s="1" t="s">
        <v>1026</v>
      </c>
      <c r="E18" s="33"/>
      <c r="F18" s="48">
        <v>5000</v>
      </c>
      <c r="G18" s="10">
        <f t="shared" si="1"/>
        <v>2758970</v>
      </c>
      <c r="H18" s="12">
        <f t="shared" si="2"/>
        <v>611858</v>
      </c>
      <c r="I18" s="211"/>
    </row>
    <row r="19" spans="1:9" ht="18" customHeight="1">
      <c r="A19" s="155" t="s">
        <v>1027</v>
      </c>
      <c r="B19" s="6" t="s">
        <v>1028</v>
      </c>
      <c r="C19" s="6" t="s">
        <v>998</v>
      </c>
      <c r="D19" s="1" t="s">
        <v>1029</v>
      </c>
      <c r="E19" s="33"/>
      <c r="F19" s="48">
        <v>5000</v>
      </c>
      <c r="G19" s="10">
        <f t="shared" si="1"/>
        <v>2763970</v>
      </c>
      <c r="H19" s="12">
        <f>H18</f>
        <v>611858</v>
      </c>
      <c r="I19" s="213"/>
    </row>
    <row r="20" spans="1:9" ht="18" customHeight="1">
      <c r="A20" s="155" t="s">
        <v>1030</v>
      </c>
      <c r="B20" s="6" t="s">
        <v>1031</v>
      </c>
      <c r="C20" s="6" t="s">
        <v>998</v>
      </c>
      <c r="D20" s="7" t="s">
        <v>1032</v>
      </c>
      <c r="E20" s="48"/>
      <c r="F20" s="48">
        <v>20000</v>
      </c>
      <c r="G20" s="10">
        <f t="shared" si="1"/>
        <v>2783970</v>
      </c>
      <c r="H20" s="12">
        <f t="shared" si="2"/>
        <v>611858</v>
      </c>
      <c r="I20" s="212"/>
    </row>
    <row r="21" spans="1:9" ht="18" customHeight="1">
      <c r="A21" s="155" t="s">
        <v>1033</v>
      </c>
      <c r="B21" s="17" t="s">
        <v>1034</v>
      </c>
      <c r="C21" s="6" t="s">
        <v>998</v>
      </c>
      <c r="D21" s="7" t="s">
        <v>1035</v>
      </c>
      <c r="E21" s="48"/>
      <c r="F21" s="48">
        <v>5000</v>
      </c>
      <c r="G21" s="10">
        <f t="shared" si="1"/>
        <v>2788970</v>
      </c>
      <c r="H21" s="65">
        <f t="shared" si="2"/>
        <v>611858</v>
      </c>
      <c r="I21" s="212"/>
    </row>
    <row r="22" spans="1:9" ht="18" customHeight="1">
      <c r="A22" s="176" t="s">
        <v>1033</v>
      </c>
      <c r="B22" s="17" t="s">
        <v>1036</v>
      </c>
      <c r="C22" s="6" t="s">
        <v>998</v>
      </c>
      <c r="D22" s="7" t="s">
        <v>1037</v>
      </c>
      <c r="E22" s="48"/>
      <c r="F22" s="48">
        <v>5000</v>
      </c>
      <c r="G22" s="10">
        <f t="shared" si="1"/>
        <v>2793970</v>
      </c>
      <c r="H22" s="12">
        <f t="shared" si="2"/>
        <v>611858</v>
      </c>
      <c r="I22" s="211"/>
    </row>
    <row r="23" spans="1:9" ht="18" customHeight="1">
      <c r="A23" s="6" t="s">
        <v>1033</v>
      </c>
      <c r="B23" s="17" t="s">
        <v>1038</v>
      </c>
      <c r="C23" s="6" t="s">
        <v>998</v>
      </c>
      <c r="D23" s="1" t="s">
        <v>1039</v>
      </c>
      <c r="E23" s="48"/>
      <c r="F23" s="48">
        <v>20000</v>
      </c>
      <c r="G23" s="10">
        <f t="shared" si="1"/>
        <v>2813970</v>
      </c>
      <c r="H23" s="12">
        <f t="shared" si="2"/>
        <v>611858</v>
      </c>
      <c r="I23" s="211"/>
    </row>
    <row r="24" spans="1:9" ht="18" customHeight="1">
      <c r="A24" s="6" t="s">
        <v>1033</v>
      </c>
      <c r="B24" s="17" t="s">
        <v>1040</v>
      </c>
      <c r="C24" s="6" t="s">
        <v>998</v>
      </c>
      <c r="D24" s="5" t="s">
        <v>1041</v>
      </c>
      <c r="E24" s="49"/>
      <c r="F24" s="49">
        <v>20000</v>
      </c>
      <c r="G24" s="10">
        <f t="shared" si="1"/>
        <v>2833970</v>
      </c>
      <c r="H24" s="12">
        <f t="shared" si="2"/>
        <v>611858</v>
      </c>
      <c r="I24" s="214"/>
    </row>
    <row r="25" spans="1:9" ht="18" customHeight="1">
      <c r="A25" s="6" t="s">
        <v>1042</v>
      </c>
      <c r="B25" s="6" t="s">
        <v>1043</v>
      </c>
      <c r="C25" s="6" t="s">
        <v>998</v>
      </c>
      <c r="D25" s="5" t="s">
        <v>1044</v>
      </c>
      <c r="E25" s="49"/>
      <c r="F25" s="49">
        <v>20000</v>
      </c>
      <c r="G25" s="10">
        <f t="shared" si="1"/>
        <v>2853970</v>
      </c>
      <c r="H25" s="12">
        <f t="shared" si="2"/>
        <v>611858</v>
      </c>
      <c r="I25" s="215"/>
    </row>
    <row r="26" spans="1:9" ht="18" customHeight="1">
      <c r="A26" s="6" t="s">
        <v>1042</v>
      </c>
      <c r="B26" s="6" t="s">
        <v>1045</v>
      </c>
      <c r="C26" s="6" t="s">
        <v>998</v>
      </c>
      <c r="D26" s="1" t="s">
        <v>1046</v>
      </c>
      <c r="E26" s="33"/>
      <c r="F26" s="33">
        <v>20000</v>
      </c>
      <c r="G26" s="10">
        <f t="shared" si="1"/>
        <v>2873970</v>
      </c>
      <c r="H26" s="12">
        <f t="shared" si="2"/>
        <v>611858</v>
      </c>
      <c r="I26" s="211"/>
    </row>
    <row r="27" spans="1:9" ht="18" customHeight="1">
      <c r="A27" s="6" t="s">
        <v>1047</v>
      </c>
      <c r="B27" s="6" t="s">
        <v>1048</v>
      </c>
      <c r="C27" s="6" t="s">
        <v>998</v>
      </c>
      <c r="D27" s="1" t="s">
        <v>1049</v>
      </c>
      <c r="E27" s="33"/>
      <c r="F27" s="33">
        <v>20000</v>
      </c>
      <c r="G27" s="10">
        <f t="shared" si="1"/>
        <v>2893970</v>
      </c>
      <c r="H27" s="12">
        <f t="shared" si="2"/>
        <v>611858</v>
      </c>
      <c r="I27" s="211"/>
    </row>
    <row r="28" spans="1:9" s="184" customFormat="1" ht="18" customHeight="1">
      <c r="A28" s="6" t="s">
        <v>1042</v>
      </c>
      <c r="B28" s="6" t="s">
        <v>1050</v>
      </c>
      <c r="C28" s="6" t="s">
        <v>998</v>
      </c>
      <c r="D28" s="1" t="s">
        <v>1051</v>
      </c>
      <c r="E28" s="33"/>
      <c r="F28" s="33">
        <v>20000</v>
      </c>
      <c r="G28" s="10">
        <f t="shared" si="1"/>
        <v>2913970</v>
      </c>
      <c r="H28" s="12">
        <f t="shared" si="2"/>
        <v>611858</v>
      </c>
      <c r="I28" s="211"/>
    </row>
    <row r="29" spans="1:9" s="184" customFormat="1" ht="18" customHeight="1">
      <c r="A29" s="6" t="s">
        <v>1042</v>
      </c>
      <c r="B29" s="6" t="s">
        <v>1052</v>
      </c>
      <c r="C29" s="6" t="s">
        <v>998</v>
      </c>
      <c r="D29" s="1" t="s">
        <v>1053</v>
      </c>
      <c r="E29" s="33"/>
      <c r="F29" s="33">
        <v>5000</v>
      </c>
      <c r="G29" s="10">
        <f>G28-E29+F29</f>
        <v>2918970</v>
      </c>
      <c r="H29" s="12">
        <f t="shared" si="2"/>
        <v>611858</v>
      </c>
      <c r="I29" s="211"/>
    </row>
    <row r="30" spans="1:9" s="184" customFormat="1" ht="18" customHeight="1">
      <c r="A30" s="6" t="s">
        <v>1054</v>
      </c>
      <c r="B30" s="6" t="s">
        <v>1055</v>
      </c>
      <c r="C30" s="6" t="s">
        <v>998</v>
      </c>
      <c r="D30" s="1" t="s">
        <v>1056</v>
      </c>
      <c r="E30" s="33"/>
      <c r="F30" s="33">
        <v>20000</v>
      </c>
      <c r="G30" s="10">
        <f>G29-E30+F30</f>
        <v>2938970</v>
      </c>
      <c r="H30" s="12">
        <f>H29</f>
        <v>611858</v>
      </c>
      <c r="I30" s="211"/>
    </row>
    <row r="31" spans="1:9" s="184" customFormat="1" ht="18" customHeight="1">
      <c r="A31" s="6" t="s">
        <v>1054</v>
      </c>
      <c r="B31" s="6" t="s">
        <v>1057</v>
      </c>
      <c r="C31" s="6" t="s">
        <v>998</v>
      </c>
      <c r="D31" s="1" t="s">
        <v>1058</v>
      </c>
      <c r="E31" s="33"/>
      <c r="F31" s="33">
        <v>20000</v>
      </c>
      <c r="G31" s="10">
        <f t="shared" si="1"/>
        <v>2958970</v>
      </c>
      <c r="H31" s="12">
        <f t="shared" si="2"/>
        <v>611858</v>
      </c>
      <c r="I31" s="211"/>
    </row>
    <row r="32" spans="1:9" s="184" customFormat="1" ht="36" customHeight="1">
      <c r="A32" s="6" t="s">
        <v>1059</v>
      </c>
      <c r="B32" s="6" t="s">
        <v>1060</v>
      </c>
      <c r="C32" s="6" t="s">
        <v>998</v>
      </c>
      <c r="D32" s="1" t="s">
        <v>1061</v>
      </c>
      <c r="E32" s="33"/>
      <c r="F32" s="33">
        <v>10000</v>
      </c>
      <c r="G32" s="10">
        <f t="shared" si="1"/>
        <v>2968970</v>
      </c>
      <c r="H32" s="12">
        <f t="shared" si="2"/>
        <v>611858</v>
      </c>
      <c r="I32" s="211"/>
    </row>
    <row r="33" spans="1:9" s="184" customFormat="1" ht="18" customHeight="1">
      <c r="A33" s="6" t="s">
        <v>1059</v>
      </c>
      <c r="B33" s="6" t="s">
        <v>1062</v>
      </c>
      <c r="C33" s="6" t="s">
        <v>998</v>
      </c>
      <c r="D33" s="1" t="s">
        <v>1063</v>
      </c>
      <c r="E33" s="33"/>
      <c r="F33" s="33">
        <v>5000</v>
      </c>
      <c r="G33" s="10">
        <f t="shared" si="1"/>
        <v>2973970</v>
      </c>
      <c r="H33" s="12">
        <f t="shared" si="2"/>
        <v>611858</v>
      </c>
      <c r="I33" s="211"/>
    </row>
    <row r="34" spans="1:9" s="184" customFormat="1" ht="35.5" customHeight="1">
      <c r="A34" s="6" t="s">
        <v>1064</v>
      </c>
      <c r="B34" s="6" t="s">
        <v>1065</v>
      </c>
      <c r="C34" s="6" t="s">
        <v>998</v>
      </c>
      <c r="D34" s="1" t="s">
        <v>1066</v>
      </c>
      <c r="E34" s="33"/>
      <c r="F34" s="33">
        <v>25000</v>
      </c>
      <c r="G34" s="10">
        <f t="shared" si="1"/>
        <v>2998970</v>
      </c>
      <c r="H34" s="12">
        <f t="shared" si="2"/>
        <v>611858</v>
      </c>
      <c r="I34" s="211"/>
    </row>
    <row r="35" spans="1:9" s="184" customFormat="1" ht="18" customHeight="1">
      <c r="A35" s="6" t="s">
        <v>1064</v>
      </c>
      <c r="B35" s="6" t="s">
        <v>1067</v>
      </c>
      <c r="C35" s="6" t="s">
        <v>998</v>
      </c>
      <c r="D35" s="1" t="s">
        <v>1068</v>
      </c>
      <c r="E35" s="33"/>
      <c r="F35" s="33">
        <v>20000</v>
      </c>
      <c r="G35" s="10">
        <f t="shared" si="1"/>
        <v>3018970</v>
      </c>
      <c r="H35" s="12">
        <f t="shared" si="2"/>
        <v>611858</v>
      </c>
      <c r="I35" s="211"/>
    </row>
    <row r="36" spans="1:9" s="184" customFormat="1" ht="18" customHeight="1">
      <c r="A36" s="6" t="s">
        <v>1064</v>
      </c>
      <c r="B36" s="6" t="s">
        <v>1069</v>
      </c>
      <c r="C36" s="6" t="s">
        <v>1188</v>
      </c>
      <c r="D36" s="1" t="s">
        <v>1070</v>
      </c>
      <c r="E36" s="33">
        <v>3015</v>
      </c>
      <c r="F36" s="33"/>
      <c r="G36" s="10">
        <f t="shared" si="1"/>
        <v>3015955</v>
      </c>
      <c r="H36" s="12">
        <f t="shared" si="2"/>
        <v>611858</v>
      </c>
      <c r="I36" s="211" t="s">
        <v>1071</v>
      </c>
    </row>
    <row r="37" spans="1:9" s="184" customFormat="1" ht="18" customHeight="1">
      <c r="A37" s="6" t="s">
        <v>1072</v>
      </c>
      <c r="B37" s="6" t="s">
        <v>1073</v>
      </c>
      <c r="C37" s="6" t="s">
        <v>998</v>
      </c>
      <c r="D37" s="1" t="s">
        <v>1074</v>
      </c>
      <c r="E37" s="33"/>
      <c r="F37" s="33">
        <v>20000</v>
      </c>
      <c r="G37" s="10">
        <f t="shared" si="1"/>
        <v>3035955</v>
      </c>
      <c r="H37" s="12">
        <f t="shared" si="2"/>
        <v>611858</v>
      </c>
      <c r="I37" s="211"/>
    </row>
    <row r="38" spans="1:9" s="184" customFormat="1" ht="18" customHeight="1">
      <c r="A38" s="6" t="s">
        <v>1072</v>
      </c>
      <c r="B38" s="6" t="s">
        <v>1075</v>
      </c>
      <c r="C38" s="6" t="s">
        <v>998</v>
      </c>
      <c r="D38" s="1" t="s">
        <v>1076</v>
      </c>
      <c r="E38" s="33"/>
      <c r="F38" s="33">
        <v>5000</v>
      </c>
      <c r="G38" s="10">
        <f t="shared" si="1"/>
        <v>3040955</v>
      </c>
      <c r="H38" s="12">
        <f t="shared" si="2"/>
        <v>611858</v>
      </c>
      <c r="I38" s="211"/>
    </row>
    <row r="39" spans="1:9" s="184" customFormat="1" ht="18" customHeight="1">
      <c r="A39" s="6" t="s">
        <v>1072</v>
      </c>
      <c r="B39" s="6" t="s">
        <v>1077</v>
      </c>
      <c r="C39" s="6" t="s">
        <v>1078</v>
      </c>
      <c r="D39" s="1" t="s">
        <v>1079</v>
      </c>
      <c r="E39" s="33">
        <v>14033</v>
      </c>
      <c r="F39" s="33"/>
      <c r="G39" s="10">
        <f t="shared" si="1"/>
        <v>3026922</v>
      </c>
      <c r="H39" s="12">
        <f t="shared" si="2"/>
        <v>611858</v>
      </c>
      <c r="I39" s="211" t="s">
        <v>1080</v>
      </c>
    </row>
    <row r="40" spans="1:9" s="184" customFormat="1" ht="18" customHeight="1">
      <c r="A40" s="6" t="s">
        <v>1072</v>
      </c>
      <c r="B40" s="6" t="s">
        <v>1081</v>
      </c>
      <c r="C40" s="6" t="s">
        <v>1192</v>
      </c>
      <c r="D40" s="206" t="s">
        <v>1082</v>
      </c>
      <c r="E40" s="33">
        <v>3515</v>
      </c>
      <c r="F40" s="33"/>
      <c r="G40" s="10">
        <f t="shared" si="1"/>
        <v>3023407</v>
      </c>
      <c r="H40" s="12">
        <f t="shared" si="2"/>
        <v>611858</v>
      </c>
      <c r="I40" s="211" t="s">
        <v>1083</v>
      </c>
    </row>
    <row r="41" spans="1:9" s="184" customFormat="1" ht="18" customHeight="1">
      <c r="A41" s="6" t="s">
        <v>1084</v>
      </c>
      <c r="B41" s="6" t="s">
        <v>1085</v>
      </c>
      <c r="C41" s="6" t="s">
        <v>633</v>
      </c>
      <c r="D41" s="1" t="s">
        <v>1086</v>
      </c>
      <c r="E41" s="33">
        <v>40015</v>
      </c>
      <c r="F41" s="33"/>
      <c r="G41" s="10">
        <f t="shared" si="1"/>
        <v>2983392</v>
      </c>
      <c r="H41" s="12">
        <f t="shared" si="2"/>
        <v>611858</v>
      </c>
      <c r="I41" s="211" t="s">
        <v>1087</v>
      </c>
    </row>
    <row r="42" spans="1:9" s="184" customFormat="1" ht="18" customHeight="1">
      <c r="A42" s="6" t="s">
        <v>1084</v>
      </c>
      <c r="B42" s="6" t="s">
        <v>1088</v>
      </c>
      <c r="C42" s="6" t="s">
        <v>998</v>
      </c>
      <c r="D42" s="1" t="s">
        <v>1089</v>
      </c>
      <c r="E42" s="33"/>
      <c r="F42" s="33">
        <v>20000</v>
      </c>
      <c r="G42" s="10">
        <f t="shared" si="1"/>
        <v>3003392</v>
      </c>
      <c r="H42" s="12">
        <f t="shared" si="2"/>
        <v>611858</v>
      </c>
      <c r="I42" s="211"/>
    </row>
    <row r="43" spans="1:9" s="184" customFormat="1" ht="18" customHeight="1">
      <c r="A43" s="6" t="s">
        <v>1084</v>
      </c>
      <c r="B43" s="6" t="s">
        <v>1090</v>
      </c>
      <c r="C43" s="6" t="s">
        <v>998</v>
      </c>
      <c r="D43" s="1" t="s">
        <v>1091</v>
      </c>
      <c r="E43" s="33"/>
      <c r="F43" s="33">
        <v>20000</v>
      </c>
      <c r="G43" s="10">
        <f t="shared" si="1"/>
        <v>3023392</v>
      </c>
      <c r="H43" s="12">
        <f t="shared" si="2"/>
        <v>611858</v>
      </c>
      <c r="I43" s="211"/>
    </row>
    <row r="44" spans="1:9" s="184" customFormat="1" ht="18" customHeight="1">
      <c r="A44" s="6" t="s">
        <v>1092</v>
      </c>
      <c r="B44" s="6" t="s">
        <v>1093</v>
      </c>
      <c r="C44" s="6" t="s">
        <v>998</v>
      </c>
      <c r="D44" s="1" t="s">
        <v>1094</v>
      </c>
      <c r="E44" s="33"/>
      <c r="F44" s="33">
        <v>20000</v>
      </c>
      <c r="G44" s="10">
        <f t="shared" si="1"/>
        <v>3043392</v>
      </c>
      <c r="H44" s="12">
        <f t="shared" si="2"/>
        <v>611858</v>
      </c>
      <c r="I44" s="211"/>
    </row>
    <row r="45" spans="1:9" s="184" customFormat="1" ht="18" customHeight="1">
      <c r="A45" s="6" t="s">
        <v>1092</v>
      </c>
      <c r="B45" s="6" t="s">
        <v>1095</v>
      </c>
      <c r="C45" s="6" t="s">
        <v>998</v>
      </c>
      <c r="D45" s="1" t="s">
        <v>1096</v>
      </c>
      <c r="E45" s="33"/>
      <c r="F45" s="33">
        <v>20000</v>
      </c>
      <c r="G45" s="10">
        <f t="shared" si="1"/>
        <v>3063392</v>
      </c>
      <c r="H45" s="12">
        <f t="shared" si="2"/>
        <v>611858</v>
      </c>
      <c r="I45" s="211"/>
    </row>
    <row r="46" spans="1:9" s="184" customFormat="1" ht="18" customHeight="1">
      <c r="A46" s="6" t="s">
        <v>1092</v>
      </c>
      <c r="B46" s="6" t="s">
        <v>1097</v>
      </c>
      <c r="C46" s="6" t="s">
        <v>998</v>
      </c>
      <c r="D46" s="1" t="s">
        <v>1098</v>
      </c>
      <c r="E46" s="33"/>
      <c r="F46" s="33">
        <v>20000</v>
      </c>
      <c r="G46" s="10">
        <f t="shared" si="1"/>
        <v>3083392</v>
      </c>
      <c r="H46" s="12">
        <f t="shared" si="2"/>
        <v>611858</v>
      </c>
      <c r="I46" s="211"/>
    </row>
    <row r="47" spans="1:9" s="184" customFormat="1" ht="18" customHeight="1">
      <c r="A47" s="6" t="s">
        <v>1092</v>
      </c>
      <c r="B47" s="6" t="s">
        <v>1099</v>
      </c>
      <c r="C47" s="6" t="s">
        <v>998</v>
      </c>
      <c r="D47" s="1" t="s">
        <v>1100</v>
      </c>
      <c r="E47" s="33"/>
      <c r="F47" s="33">
        <v>5000</v>
      </c>
      <c r="G47" s="10">
        <f t="shared" ref="G47:G49" si="3">G46+F47-E47</f>
        <v>3088392</v>
      </c>
      <c r="H47" s="12">
        <f t="shared" si="2"/>
        <v>611858</v>
      </c>
      <c r="I47" s="211"/>
    </row>
    <row r="48" spans="1:9" s="184" customFormat="1" ht="18" customHeight="1">
      <c r="A48" s="6" t="s">
        <v>1092</v>
      </c>
      <c r="B48" s="6" t="s">
        <v>1101</v>
      </c>
      <c r="C48" s="6" t="s">
        <v>1188</v>
      </c>
      <c r="D48" s="1" t="s">
        <v>1102</v>
      </c>
      <c r="E48" s="33">
        <v>3015</v>
      </c>
      <c r="F48" s="33"/>
      <c r="G48" s="10">
        <f t="shared" si="3"/>
        <v>3085377</v>
      </c>
      <c r="H48" s="12">
        <f t="shared" si="2"/>
        <v>611858</v>
      </c>
      <c r="I48" s="211" t="s">
        <v>1071</v>
      </c>
    </row>
    <row r="49" spans="1:9" s="184" customFormat="1" ht="18" customHeight="1">
      <c r="A49" s="6" t="s">
        <v>1103</v>
      </c>
      <c r="B49" s="6" t="s">
        <v>1104</v>
      </c>
      <c r="C49" s="6" t="s">
        <v>998</v>
      </c>
      <c r="D49" s="1" t="s">
        <v>1105</v>
      </c>
      <c r="E49" s="33"/>
      <c r="F49" s="33">
        <v>5000</v>
      </c>
      <c r="G49" s="10">
        <f t="shared" si="3"/>
        <v>3090377</v>
      </c>
      <c r="H49" s="12">
        <f t="shared" si="2"/>
        <v>611858</v>
      </c>
      <c r="I49" s="211"/>
    </row>
    <row r="50" spans="1:9" s="184" customFormat="1" ht="18" customHeight="1">
      <c r="A50" s="13" t="s">
        <v>644</v>
      </c>
      <c r="B50" s="13"/>
      <c r="C50" s="13"/>
      <c r="D50" s="185"/>
      <c r="E50" s="181">
        <f>SUM(E7:E49)</f>
        <v>172016</v>
      </c>
      <c r="F50" s="181">
        <f>SUM(F7:F49)</f>
        <v>465000</v>
      </c>
      <c r="G50" s="14">
        <f>G49</f>
        <v>3090377</v>
      </c>
      <c r="H50" s="15">
        <f>H23</f>
        <v>611858</v>
      </c>
      <c r="I50" s="216"/>
    </row>
    <row r="51" spans="1:9" ht="18" customHeight="1">
      <c r="A51" s="2"/>
      <c r="B51" s="2"/>
      <c r="C51" s="2"/>
      <c r="D51" s="31"/>
      <c r="E51" s="16"/>
      <c r="F51" s="16"/>
      <c r="G51" s="8"/>
      <c r="H51" s="2"/>
      <c r="I51" s="208"/>
    </row>
    <row r="52" spans="1:9" ht="18" customHeight="1">
      <c r="A52" s="2"/>
      <c r="B52" s="2"/>
      <c r="C52" s="2"/>
      <c r="D52" s="31"/>
      <c r="E52" s="16"/>
      <c r="F52" s="16"/>
      <c r="G52" s="8"/>
      <c r="H52" s="2"/>
      <c r="I52" s="208"/>
    </row>
    <row r="53" spans="1:9" ht="18" customHeight="1">
      <c r="A53" s="183" t="s">
        <v>645</v>
      </c>
      <c r="B53" s="20"/>
      <c r="C53" s="20"/>
      <c r="D53" s="30"/>
      <c r="E53" s="22"/>
      <c r="F53" s="22"/>
      <c r="G53" s="25"/>
      <c r="H53" s="20"/>
      <c r="I53" s="209"/>
    </row>
    <row r="54" spans="1:9" ht="18" customHeight="1">
      <c r="A54" s="182"/>
      <c r="B54" s="182" t="s">
        <v>593</v>
      </c>
      <c r="C54" s="182" t="s">
        <v>594</v>
      </c>
      <c r="D54" s="187" t="s">
        <v>647</v>
      </c>
      <c r="E54" s="188" t="s">
        <v>596</v>
      </c>
      <c r="F54" s="188" t="s">
        <v>548</v>
      </c>
      <c r="G54" s="182" t="s">
        <v>597</v>
      </c>
      <c r="H54" s="182"/>
      <c r="I54" s="217" t="s">
        <v>747</v>
      </c>
    </row>
    <row r="55" spans="1:9" s="184" customFormat="1" ht="18" customHeight="1">
      <c r="A55" s="193" t="s">
        <v>1106</v>
      </c>
      <c r="B55" s="17" t="s">
        <v>1107</v>
      </c>
      <c r="C55" s="17" t="s">
        <v>1188</v>
      </c>
      <c r="D55" s="11" t="s">
        <v>1108</v>
      </c>
      <c r="E55" s="195">
        <v>4200</v>
      </c>
      <c r="F55" s="195">
        <v>0</v>
      </c>
      <c r="G55" s="196">
        <f>D2+F55-E55</f>
        <v>10231</v>
      </c>
      <c r="H55" s="193"/>
      <c r="I55" s="218"/>
    </row>
    <row r="56" spans="1:9" s="184" customFormat="1" ht="18" customHeight="1">
      <c r="A56" s="193" t="s">
        <v>1003</v>
      </c>
      <c r="B56" s="478" t="s">
        <v>1109</v>
      </c>
      <c r="C56" s="17" t="s">
        <v>1188</v>
      </c>
      <c r="D56" s="194" t="s">
        <v>1110</v>
      </c>
      <c r="E56" s="195">
        <v>860</v>
      </c>
      <c r="F56" s="195">
        <v>0</v>
      </c>
      <c r="G56" s="196">
        <f t="shared" ref="G56:G67" si="4">G55+F56-E56</f>
        <v>9371</v>
      </c>
      <c r="H56" s="193"/>
      <c r="I56" s="218"/>
    </row>
    <row r="57" spans="1:9" s="184" customFormat="1" ht="18" customHeight="1">
      <c r="A57" s="193" t="s">
        <v>1111</v>
      </c>
      <c r="B57" s="479"/>
      <c r="C57" s="17" t="s">
        <v>1188</v>
      </c>
      <c r="D57" s="194" t="s">
        <v>1112</v>
      </c>
      <c r="E57" s="195">
        <v>598</v>
      </c>
      <c r="F57" s="195">
        <v>0</v>
      </c>
      <c r="G57" s="196">
        <f t="shared" si="4"/>
        <v>8773</v>
      </c>
      <c r="H57" s="193"/>
      <c r="I57" s="218"/>
    </row>
    <row r="58" spans="1:9" s="184" customFormat="1" ht="18" customHeight="1">
      <c r="A58" s="17" t="s">
        <v>1006</v>
      </c>
      <c r="B58" s="17" t="s">
        <v>1113</v>
      </c>
      <c r="C58" s="17" t="s">
        <v>653</v>
      </c>
      <c r="D58" s="197" t="s">
        <v>1114</v>
      </c>
      <c r="E58" s="198">
        <v>728</v>
      </c>
      <c r="F58" s="198">
        <v>0</v>
      </c>
      <c r="G58" s="65">
        <f t="shared" si="4"/>
        <v>8045</v>
      </c>
      <c r="H58" s="17"/>
      <c r="I58" s="212"/>
    </row>
    <row r="59" spans="1:9" s="184" customFormat="1" ht="36.75" customHeight="1">
      <c r="A59" s="17" t="s">
        <v>1006</v>
      </c>
      <c r="B59" s="17" t="s">
        <v>1115</v>
      </c>
      <c r="C59" s="17" t="s">
        <v>1189</v>
      </c>
      <c r="D59" s="197" t="s">
        <v>1116</v>
      </c>
      <c r="E59" s="198">
        <v>13000</v>
      </c>
      <c r="F59" s="198">
        <v>0</v>
      </c>
      <c r="G59" s="65">
        <f t="shared" si="4"/>
        <v>-4955</v>
      </c>
      <c r="H59" s="17"/>
      <c r="I59" s="212"/>
    </row>
    <row r="60" spans="1:9" s="184" customFormat="1" ht="18" customHeight="1">
      <c r="A60" s="17" t="s">
        <v>1117</v>
      </c>
      <c r="B60" s="17" t="s">
        <v>1118</v>
      </c>
      <c r="C60" s="17" t="s">
        <v>653</v>
      </c>
      <c r="D60" s="197" t="s">
        <v>1119</v>
      </c>
      <c r="E60" s="198">
        <v>70</v>
      </c>
      <c r="F60" s="198">
        <v>0</v>
      </c>
      <c r="G60" s="65">
        <f t="shared" si="4"/>
        <v>-5025</v>
      </c>
      <c r="H60" s="17"/>
      <c r="I60" s="212"/>
    </row>
    <row r="61" spans="1:9" ht="18" customHeight="1">
      <c r="A61" s="113" t="s">
        <v>1009</v>
      </c>
      <c r="B61" s="476" t="s">
        <v>1120</v>
      </c>
      <c r="C61" s="61" t="s">
        <v>426</v>
      </c>
      <c r="D61" s="189" t="s">
        <v>1121</v>
      </c>
      <c r="E61" s="63">
        <v>465</v>
      </c>
      <c r="F61" s="63">
        <v>0</v>
      </c>
      <c r="G61" s="186">
        <f t="shared" si="4"/>
        <v>-5490</v>
      </c>
      <c r="H61" s="117"/>
      <c r="I61" s="219"/>
    </row>
    <row r="62" spans="1:9" ht="18" customHeight="1">
      <c r="A62" s="113" t="s">
        <v>1009</v>
      </c>
      <c r="B62" s="477"/>
      <c r="C62" s="61" t="s">
        <v>494</v>
      </c>
      <c r="D62" s="190" t="s">
        <v>1122</v>
      </c>
      <c r="E62" s="37">
        <v>120</v>
      </c>
      <c r="F62" s="37">
        <v>0</v>
      </c>
      <c r="G62" s="43">
        <f>G63+F62-E62</f>
        <v>-5790</v>
      </c>
      <c r="H62" s="35"/>
      <c r="I62" s="220"/>
    </row>
    <row r="63" spans="1:9" ht="34" customHeight="1">
      <c r="A63" s="113" t="s">
        <v>1009</v>
      </c>
      <c r="B63" s="420" t="s">
        <v>1123</v>
      </c>
      <c r="C63" s="428" t="s">
        <v>1190</v>
      </c>
      <c r="D63" s="421" t="s">
        <v>1124</v>
      </c>
      <c r="E63" s="37">
        <v>180</v>
      </c>
      <c r="F63" s="37">
        <v>0</v>
      </c>
      <c r="G63" s="43">
        <f>G61+F63-E63</f>
        <v>-5670</v>
      </c>
      <c r="H63" s="35"/>
      <c r="I63" s="220"/>
    </row>
    <row r="64" spans="1:9" ht="18" customHeight="1">
      <c r="A64" s="114" t="s">
        <v>1022</v>
      </c>
      <c r="B64" s="172" t="s">
        <v>1125</v>
      </c>
      <c r="C64" s="44" t="s">
        <v>653</v>
      </c>
      <c r="D64" s="197" t="s">
        <v>1126</v>
      </c>
      <c r="E64" s="54">
        <v>70</v>
      </c>
      <c r="F64" s="54">
        <v>0</v>
      </c>
      <c r="G64" s="175">
        <f>G62+F64-E64</f>
        <v>-5860</v>
      </c>
      <c r="H64" s="173"/>
      <c r="I64" s="221"/>
    </row>
    <row r="65" spans="1:9" ht="18" customHeight="1">
      <c r="A65" s="112" t="s">
        <v>1027</v>
      </c>
      <c r="B65" s="172" t="s">
        <v>1127</v>
      </c>
      <c r="C65" s="17" t="s">
        <v>112</v>
      </c>
      <c r="D65" s="190" t="s">
        <v>1128</v>
      </c>
      <c r="E65" s="37">
        <v>719</v>
      </c>
      <c r="F65" s="37">
        <v>0</v>
      </c>
      <c r="G65" s="43">
        <f t="shared" si="4"/>
        <v>-6579</v>
      </c>
      <c r="H65" s="35"/>
      <c r="I65" s="220"/>
    </row>
    <row r="66" spans="1:9" ht="18" customHeight="1">
      <c r="A66" s="112" t="s">
        <v>1129</v>
      </c>
      <c r="B66" s="44" t="s">
        <v>1130</v>
      </c>
      <c r="C66" s="17" t="s">
        <v>653</v>
      </c>
      <c r="D66" s="190" t="s">
        <v>1131</v>
      </c>
      <c r="E66" s="37">
        <v>70</v>
      </c>
      <c r="F66" s="37">
        <v>0</v>
      </c>
      <c r="G66" s="43">
        <f t="shared" si="4"/>
        <v>-6649</v>
      </c>
      <c r="H66" s="35"/>
      <c r="I66" s="220"/>
    </row>
    <row r="67" spans="1:9" ht="18" customHeight="1">
      <c r="A67" s="115" t="s">
        <v>1030</v>
      </c>
      <c r="B67" s="44" t="s">
        <v>1132</v>
      </c>
      <c r="C67" s="44" t="s">
        <v>494</v>
      </c>
      <c r="D67" s="191" t="s">
        <v>1133</v>
      </c>
      <c r="E67" s="41">
        <v>1115</v>
      </c>
      <c r="F67" s="41">
        <v>0</v>
      </c>
      <c r="G67" s="43">
        <f t="shared" si="4"/>
        <v>-7764</v>
      </c>
      <c r="H67" s="39"/>
      <c r="I67" s="222"/>
    </row>
    <row r="68" spans="1:9" ht="18" customHeight="1">
      <c r="A68" s="115" t="s">
        <v>1033</v>
      </c>
      <c r="B68" s="146" t="s">
        <v>1318</v>
      </c>
      <c r="C68" s="2" t="s">
        <v>1198</v>
      </c>
      <c r="D68" s="191" t="s">
        <v>1319</v>
      </c>
      <c r="E68" s="41">
        <v>462</v>
      </c>
      <c r="F68" s="41"/>
      <c r="G68" s="43">
        <f>G67-E68+F68</f>
        <v>-8226</v>
      </c>
      <c r="H68" s="39"/>
      <c r="I68" s="222"/>
    </row>
    <row r="69" spans="1:9" ht="18" customHeight="1">
      <c r="A69" s="115" t="s">
        <v>1134</v>
      </c>
      <c r="B69" s="146" t="s">
        <v>1135</v>
      </c>
      <c r="C69" s="17" t="s">
        <v>653</v>
      </c>
      <c r="D69" s="191" t="s">
        <v>1136</v>
      </c>
      <c r="E69" s="41">
        <v>168</v>
      </c>
      <c r="F69" s="41">
        <v>0</v>
      </c>
      <c r="G69" s="43">
        <f>G68-E69+F69</f>
        <v>-8394</v>
      </c>
      <c r="H69" s="39"/>
      <c r="I69" s="222"/>
    </row>
    <row r="70" spans="1:9" ht="18" customHeight="1">
      <c r="A70" s="52" t="s">
        <v>1137</v>
      </c>
      <c r="B70" s="6" t="s">
        <v>1138</v>
      </c>
      <c r="C70" s="17" t="s">
        <v>653</v>
      </c>
      <c r="D70" s="192" t="s">
        <v>1139</v>
      </c>
      <c r="E70" s="33">
        <v>35</v>
      </c>
      <c r="F70" s="33">
        <v>0</v>
      </c>
      <c r="G70" s="43">
        <f>G69-E70+F70</f>
        <v>-8429</v>
      </c>
      <c r="H70" s="11"/>
      <c r="I70" s="223"/>
    </row>
    <row r="71" spans="1:9" ht="34.5" customHeight="1">
      <c r="A71" s="52" t="s">
        <v>1140</v>
      </c>
      <c r="B71" s="6" t="s">
        <v>1141</v>
      </c>
      <c r="C71" s="428" t="s">
        <v>1190</v>
      </c>
      <c r="D71" s="190" t="s">
        <v>1142</v>
      </c>
      <c r="E71" s="33">
        <v>651</v>
      </c>
      <c r="F71" s="33">
        <v>0</v>
      </c>
      <c r="G71" s="43">
        <f>G70-E71+F71</f>
        <v>-9080</v>
      </c>
      <c r="H71" s="11"/>
      <c r="I71" s="223"/>
    </row>
    <row r="72" spans="1:9" ht="18" customHeight="1">
      <c r="A72" s="52" t="s">
        <v>1143</v>
      </c>
      <c r="B72" s="6" t="s">
        <v>1144</v>
      </c>
      <c r="C72" s="17" t="s">
        <v>1191</v>
      </c>
      <c r="D72" s="179" t="s">
        <v>1145</v>
      </c>
      <c r="E72" s="33">
        <v>1230</v>
      </c>
      <c r="F72" s="33">
        <v>0</v>
      </c>
      <c r="G72" s="43">
        <f>G71-E72+F72</f>
        <v>-10310</v>
      </c>
      <c r="H72" s="11"/>
      <c r="I72" s="223"/>
    </row>
    <row r="73" spans="1:9" ht="18" customHeight="1">
      <c r="A73" s="149" t="s">
        <v>743</v>
      </c>
      <c r="B73" s="149"/>
      <c r="C73" s="150"/>
      <c r="D73" s="151"/>
      <c r="E73" s="152">
        <f>SUM(E55:E72)</f>
        <v>24741</v>
      </c>
      <c r="F73" s="152">
        <f>SUM(F61:F72)</f>
        <v>0</v>
      </c>
      <c r="G73" s="153">
        <f>G72</f>
        <v>-10310</v>
      </c>
      <c r="H73" s="150"/>
      <c r="I73" s="224"/>
    </row>
  </sheetData>
  <mergeCells count="5">
    <mergeCell ref="A1:C1"/>
    <mergeCell ref="A2:C2"/>
    <mergeCell ref="A3:C3"/>
    <mergeCell ref="B61:B62"/>
    <mergeCell ref="B56:B57"/>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280C8-74C2-4A8A-9752-7EC8D62286B5}">
  <sheetPr>
    <tabColor theme="7" tint="0.59999389629810485"/>
  </sheetPr>
  <dimension ref="A1:I51"/>
  <sheetViews>
    <sheetView topLeftCell="A34" workbookViewId="0">
      <selection activeCell="I56" sqref="I56"/>
    </sheetView>
  </sheetViews>
  <sheetFormatPr defaultRowHeight="18" customHeight="1"/>
  <cols>
    <col min="1" max="1" width="10.36328125" customWidth="1"/>
    <col min="2" max="2" width="12.453125" customWidth="1"/>
    <col min="3" max="3" width="11.36328125" customWidth="1"/>
    <col min="4" max="4" width="36.453125" style="58" customWidth="1"/>
    <col min="5" max="5" width="12.26953125" customWidth="1"/>
    <col min="6" max="6" width="10.90625" customWidth="1"/>
    <col min="7" max="7" width="12.08984375" customWidth="1"/>
    <col min="8" max="8" width="13" customWidth="1"/>
    <col min="9" max="9" width="15.90625" customWidth="1"/>
  </cols>
  <sheetData>
    <row r="1" spans="1:9" ht="18" customHeight="1" thickBot="1">
      <c r="A1" s="474" t="s">
        <v>1150</v>
      </c>
      <c r="B1" s="474"/>
      <c r="C1" s="474"/>
      <c r="D1" s="430">
        <f>'114年1月收支明細'!G50</f>
        <v>3090377</v>
      </c>
      <c r="E1" s="9"/>
      <c r="F1" s="16"/>
      <c r="G1" s="24"/>
      <c r="H1" s="3"/>
      <c r="I1" s="3"/>
    </row>
    <row r="2" spans="1:9" ht="18" customHeight="1" thickBot="1">
      <c r="A2" s="475" t="s">
        <v>1149</v>
      </c>
      <c r="B2" s="475"/>
      <c r="C2" s="475"/>
      <c r="D2" s="430">
        <f>'114年1月收支明細'!G73</f>
        <v>-10310</v>
      </c>
      <c r="E2" s="9"/>
      <c r="F2" s="16"/>
      <c r="G2" s="24"/>
      <c r="H2" s="3"/>
      <c r="I2" s="3"/>
    </row>
    <row r="3" spans="1:9" ht="18" customHeight="1" thickBot="1">
      <c r="A3" s="471" t="s">
        <v>1148</v>
      </c>
      <c r="B3" s="472"/>
      <c r="C3" s="473"/>
      <c r="D3" s="431">
        <f>'114年1月收支明細'!H50</f>
        <v>611858</v>
      </c>
      <c r="E3" s="16"/>
      <c r="F3" s="16"/>
      <c r="G3" s="8"/>
      <c r="H3" s="2"/>
      <c r="I3" s="2"/>
    </row>
    <row r="4" spans="1:9" ht="18" customHeight="1">
      <c r="A4" s="2"/>
      <c r="B4" s="58"/>
      <c r="C4" s="58"/>
      <c r="D4" s="423"/>
      <c r="E4" s="16"/>
      <c r="F4" s="16"/>
      <c r="G4" s="8"/>
      <c r="H4" s="2"/>
      <c r="I4" s="2"/>
    </row>
    <row r="5" spans="1:9" ht="18" customHeight="1">
      <c r="A5" s="50" t="s">
        <v>591</v>
      </c>
      <c r="B5" s="20"/>
      <c r="C5" s="20"/>
      <c r="D5" s="424"/>
      <c r="E5" s="22"/>
      <c r="F5" s="22"/>
      <c r="G5" s="25"/>
      <c r="H5" s="20"/>
      <c r="I5" s="20"/>
    </row>
    <row r="6" spans="1:9" ht="18" customHeight="1">
      <c r="A6" s="121" t="s">
        <v>592</v>
      </c>
      <c r="B6" s="122" t="s">
        <v>593</v>
      </c>
      <c r="C6" s="122" t="s">
        <v>594</v>
      </c>
      <c r="D6" s="123" t="s">
        <v>595</v>
      </c>
      <c r="E6" s="124" t="s">
        <v>596</v>
      </c>
      <c r="F6" s="124" t="s">
        <v>548</v>
      </c>
      <c r="G6" s="122" t="s">
        <v>597</v>
      </c>
      <c r="H6" s="122" t="s">
        <v>598</v>
      </c>
      <c r="I6" s="122" t="s">
        <v>747</v>
      </c>
    </row>
    <row r="7" spans="1:9" ht="18" customHeight="1">
      <c r="A7" s="47" t="s">
        <v>1151</v>
      </c>
      <c r="B7" s="6" t="s">
        <v>1163</v>
      </c>
      <c r="C7" s="6" t="s">
        <v>998</v>
      </c>
      <c r="D7" s="179" t="s">
        <v>1212</v>
      </c>
      <c r="E7" s="33"/>
      <c r="F7" s="48">
        <v>10000</v>
      </c>
      <c r="G7" s="10">
        <f>D1+F7-E7</f>
        <v>3100377</v>
      </c>
      <c r="H7" s="12">
        <f>D3</f>
        <v>611858</v>
      </c>
      <c r="I7" s="6"/>
    </row>
    <row r="8" spans="1:9" ht="18" customHeight="1">
      <c r="A8" s="155" t="s">
        <v>1152</v>
      </c>
      <c r="B8" s="6" t="s">
        <v>1166</v>
      </c>
      <c r="C8" s="6" t="s">
        <v>998</v>
      </c>
      <c r="D8" s="179" t="s">
        <v>1213</v>
      </c>
      <c r="E8" s="33"/>
      <c r="F8" s="48">
        <v>20000</v>
      </c>
      <c r="G8" s="10">
        <f>G7+F8-E8</f>
        <v>3120377</v>
      </c>
      <c r="H8" s="12">
        <f>D3</f>
        <v>611858</v>
      </c>
      <c r="I8" s="6"/>
    </row>
    <row r="9" spans="1:9" ht="18" customHeight="1">
      <c r="A9" s="47" t="s">
        <v>1152</v>
      </c>
      <c r="B9" s="6" t="s">
        <v>1167</v>
      </c>
      <c r="C9" s="6" t="s">
        <v>998</v>
      </c>
      <c r="D9" s="179" t="s">
        <v>1214</v>
      </c>
      <c r="E9" s="33"/>
      <c r="F9" s="48">
        <v>20000</v>
      </c>
      <c r="G9" s="10">
        <f>G8+F9-E9</f>
        <v>3140377</v>
      </c>
      <c r="H9" s="12">
        <f>D3</f>
        <v>611858</v>
      </c>
      <c r="I9" s="6"/>
    </row>
    <row r="10" spans="1:9" ht="18" customHeight="1">
      <c r="A10" s="155" t="s">
        <v>1153</v>
      </c>
      <c r="B10" s="6" t="s">
        <v>1168</v>
      </c>
      <c r="C10" s="6" t="s">
        <v>998</v>
      </c>
      <c r="D10" s="179" t="s">
        <v>1215</v>
      </c>
      <c r="E10" s="33"/>
      <c r="F10" s="48">
        <v>5000</v>
      </c>
      <c r="G10" s="10">
        <f t="shared" ref="G10:G35" si="0">G9+F10-E10</f>
        <v>3145377</v>
      </c>
      <c r="H10" s="12">
        <f>D3</f>
        <v>611858</v>
      </c>
      <c r="I10" s="6"/>
    </row>
    <row r="11" spans="1:9" ht="18" customHeight="1">
      <c r="A11" s="155" t="s">
        <v>1153</v>
      </c>
      <c r="B11" s="6" t="s">
        <v>1169</v>
      </c>
      <c r="C11" s="6" t="s">
        <v>754</v>
      </c>
      <c r="D11" s="197" t="s">
        <v>1182</v>
      </c>
      <c r="E11" s="48">
        <v>4407</v>
      </c>
      <c r="F11" s="48"/>
      <c r="G11" s="10">
        <f t="shared" si="0"/>
        <v>3140970</v>
      </c>
      <c r="H11" s="65">
        <f>D3</f>
        <v>611858</v>
      </c>
      <c r="I11" s="17" t="s">
        <v>1186</v>
      </c>
    </row>
    <row r="12" spans="1:9" ht="18" customHeight="1">
      <c r="A12" s="47" t="s">
        <v>1153</v>
      </c>
      <c r="B12" s="6" t="s">
        <v>1170</v>
      </c>
      <c r="C12" s="427" t="s">
        <v>653</v>
      </c>
      <c r="D12" s="206" t="s">
        <v>1181</v>
      </c>
      <c r="E12" s="33">
        <v>1610</v>
      </c>
      <c r="F12" s="48"/>
      <c r="G12" s="10">
        <f t="shared" si="0"/>
        <v>3139360</v>
      </c>
      <c r="H12" s="12">
        <f>D3</f>
        <v>611858</v>
      </c>
      <c r="I12" s="17"/>
    </row>
    <row r="13" spans="1:9" ht="18" customHeight="1">
      <c r="A13" s="155" t="s">
        <v>1154</v>
      </c>
      <c r="B13" s="6" t="s">
        <v>1171</v>
      </c>
      <c r="C13" s="6" t="s">
        <v>1193</v>
      </c>
      <c r="D13" s="206" t="s">
        <v>1183</v>
      </c>
      <c r="E13" s="33">
        <v>55015</v>
      </c>
      <c r="F13" s="48"/>
      <c r="G13" s="10">
        <f t="shared" si="0"/>
        <v>3084345</v>
      </c>
      <c r="H13" s="12">
        <f>D3</f>
        <v>611858</v>
      </c>
      <c r="I13" s="6" t="s">
        <v>1184</v>
      </c>
    </row>
    <row r="14" spans="1:9" ht="18" customHeight="1">
      <c r="A14" s="155" t="s">
        <v>1154</v>
      </c>
      <c r="B14" s="6" t="s">
        <v>1172</v>
      </c>
      <c r="C14" s="427" t="s">
        <v>661</v>
      </c>
      <c r="D14" s="206" t="s">
        <v>434</v>
      </c>
      <c r="E14" s="33">
        <v>30015</v>
      </c>
      <c r="F14" s="48"/>
      <c r="G14" s="10">
        <f t="shared" si="0"/>
        <v>3054330</v>
      </c>
      <c r="H14" s="12">
        <f>D3</f>
        <v>611858</v>
      </c>
      <c r="I14" s="17" t="s">
        <v>1186</v>
      </c>
    </row>
    <row r="15" spans="1:9" ht="18" customHeight="1">
      <c r="A15" s="155" t="s">
        <v>1155</v>
      </c>
      <c r="B15" s="6" t="s">
        <v>1173</v>
      </c>
      <c r="C15" s="6" t="s">
        <v>998</v>
      </c>
      <c r="D15" s="179" t="s">
        <v>1216</v>
      </c>
      <c r="E15" s="33"/>
      <c r="F15" s="48">
        <v>20000</v>
      </c>
      <c r="G15" s="10">
        <f t="shared" si="0"/>
        <v>3074330</v>
      </c>
      <c r="H15" s="12">
        <f>D3</f>
        <v>611858</v>
      </c>
      <c r="I15" s="6"/>
    </row>
    <row r="16" spans="1:9" ht="18" customHeight="1">
      <c r="A16" s="155" t="s">
        <v>1156</v>
      </c>
      <c r="B16" s="6" t="s">
        <v>1174</v>
      </c>
      <c r="C16" s="6" t="s">
        <v>998</v>
      </c>
      <c r="D16" s="179" t="s">
        <v>1217</v>
      </c>
      <c r="E16" s="33"/>
      <c r="F16" s="48">
        <v>5000</v>
      </c>
      <c r="G16" s="10">
        <f t="shared" si="0"/>
        <v>3079330</v>
      </c>
      <c r="H16" s="12">
        <f>D3</f>
        <v>611858</v>
      </c>
      <c r="I16" s="6"/>
    </row>
    <row r="17" spans="1:9" ht="18" customHeight="1">
      <c r="A17" s="47" t="s">
        <v>1156</v>
      </c>
      <c r="B17" s="6" t="s">
        <v>1175</v>
      </c>
      <c r="C17" s="6" t="s">
        <v>998</v>
      </c>
      <c r="D17" s="179" t="s">
        <v>1211</v>
      </c>
      <c r="E17" s="48"/>
      <c r="F17" s="48">
        <v>20000</v>
      </c>
      <c r="G17" s="10">
        <f t="shared" si="0"/>
        <v>3099330</v>
      </c>
      <c r="H17" s="12">
        <f>D3</f>
        <v>611858</v>
      </c>
      <c r="I17" s="17"/>
    </row>
    <row r="18" spans="1:9" ht="18" customHeight="1">
      <c r="A18" s="47" t="s">
        <v>1157</v>
      </c>
      <c r="B18" s="6" t="s">
        <v>1176</v>
      </c>
      <c r="C18" s="6" t="s">
        <v>754</v>
      </c>
      <c r="D18" s="179" t="s">
        <v>1182</v>
      </c>
      <c r="E18" s="33">
        <v>58394</v>
      </c>
      <c r="F18" s="48"/>
      <c r="G18" s="10">
        <f t="shared" si="0"/>
        <v>3040936</v>
      </c>
      <c r="H18" s="12">
        <f>D3</f>
        <v>611858</v>
      </c>
      <c r="I18" s="17" t="s">
        <v>1186</v>
      </c>
    </row>
    <row r="19" spans="1:9" ht="18" customHeight="1">
      <c r="A19" s="155" t="s">
        <v>1157</v>
      </c>
      <c r="B19" s="6" t="s">
        <v>1177</v>
      </c>
      <c r="C19" s="6" t="s">
        <v>754</v>
      </c>
      <c r="D19" s="179" t="s">
        <v>1194</v>
      </c>
      <c r="E19" s="33">
        <v>5843</v>
      </c>
      <c r="F19" s="48"/>
      <c r="G19" s="10">
        <f t="shared" si="0"/>
        <v>3035093</v>
      </c>
      <c r="H19" s="12">
        <f>D3</f>
        <v>611858</v>
      </c>
      <c r="I19" s="17" t="s">
        <v>1186</v>
      </c>
    </row>
    <row r="20" spans="1:9" ht="18" customHeight="1">
      <c r="A20" s="155" t="s">
        <v>1158</v>
      </c>
      <c r="B20" s="6" t="s">
        <v>1178</v>
      </c>
      <c r="C20" s="6" t="s">
        <v>998</v>
      </c>
      <c r="D20" s="197" t="s">
        <v>1219</v>
      </c>
      <c r="E20" s="48"/>
      <c r="F20" s="48">
        <v>5000</v>
      </c>
      <c r="G20" s="10">
        <f t="shared" si="0"/>
        <v>3040093</v>
      </c>
      <c r="H20" s="12">
        <f>D3</f>
        <v>611858</v>
      </c>
      <c r="I20" s="17"/>
    </row>
    <row r="21" spans="1:9" ht="18" customHeight="1">
      <c r="A21" s="155" t="s">
        <v>1159</v>
      </c>
      <c r="B21" s="6" t="s">
        <v>1164</v>
      </c>
      <c r="C21" s="6" t="s">
        <v>998</v>
      </c>
      <c r="D21" s="197" t="s">
        <v>1218</v>
      </c>
      <c r="E21" s="48"/>
      <c r="F21" s="48">
        <v>19987</v>
      </c>
      <c r="G21" s="10">
        <f t="shared" si="0"/>
        <v>3060080</v>
      </c>
      <c r="H21" s="65">
        <f>D3</f>
        <v>611858</v>
      </c>
      <c r="I21" s="17" t="s">
        <v>1195</v>
      </c>
    </row>
    <row r="22" spans="1:9" ht="18" customHeight="1">
      <c r="A22" s="176" t="s">
        <v>1159</v>
      </c>
      <c r="B22" s="6" t="s">
        <v>1179</v>
      </c>
      <c r="C22" s="6" t="s">
        <v>653</v>
      </c>
      <c r="D22" s="197" t="s">
        <v>1196</v>
      </c>
      <c r="E22" s="48">
        <v>1592</v>
      </c>
      <c r="F22" s="48"/>
      <c r="G22" s="10">
        <f t="shared" si="0"/>
        <v>3058488</v>
      </c>
      <c r="H22" s="12">
        <f>D3</f>
        <v>611858</v>
      </c>
      <c r="I22" s="6"/>
    </row>
    <row r="23" spans="1:9" ht="18" customHeight="1">
      <c r="A23" s="6" t="s">
        <v>1160</v>
      </c>
      <c r="B23" s="6" t="s">
        <v>1165</v>
      </c>
      <c r="C23" s="6" t="s">
        <v>998</v>
      </c>
      <c r="D23" s="179" t="s">
        <v>1220</v>
      </c>
      <c r="E23" s="48"/>
      <c r="F23" s="48">
        <v>5000</v>
      </c>
      <c r="G23" s="10">
        <f t="shared" si="0"/>
        <v>3063488</v>
      </c>
      <c r="H23" s="12">
        <f>D3</f>
        <v>611858</v>
      </c>
      <c r="I23" s="6"/>
    </row>
    <row r="24" spans="1:9" ht="18" customHeight="1">
      <c r="A24" s="6" t="s">
        <v>1160</v>
      </c>
      <c r="B24" s="6" t="s">
        <v>1180</v>
      </c>
      <c r="C24" s="6" t="s">
        <v>1189</v>
      </c>
      <c r="D24" s="429" t="s">
        <v>1197</v>
      </c>
      <c r="E24" s="49">
        <v>20805</v>
      </c>
      <c r="F24" s="49"/>
      <c r="G24" s="10">
        <f t="shared" si="0"/>
        <v>3042683</v>
      </c>
      <c r="H24" s="12">
        <f>D3</f>
        <v>611858</v>
      </c>
      <c r="I24" s="17" t="s">
        <v>1186</v>
      </c>
    </row>
    <row r="25" spans="1:9" ht="18" customHeight="1">
      <c r="A25" s="6" t="s">
        <v>1162</v>
      </c>
      <c r="B25" s="6" t="s">
        <v>1305</v>
      </c>
      <c r="C25" s="6" t="s">
        <v>1198</v>
      </c>
      <c r="D25" s="429" t="s">
        <v>1199</v>
      </c>
      <c r="E25" s="49">
        <v>11502</v>
      </c>
      <c r="F25" s="49"/>
      <c r="G25" s="10">
        <f>G24+F25-E25</f>
        <v>3031181</v>
      </c>
      <c r="H25" s="12">
        <f>D3</f>
        <v>611858</v>
      </c>
      <c r="I25" s="17" t="s">
        <v>1186</v>
      </c>
    </row>
    <row r="26" spans="1:9" ht="18" customHeight="1">
      <c r="A26" s="6" t="s">
        <v>1162</v>
      </c>
      <c r="B26" s="6" t="s">
        <v>1306</v>
      </c>
      <c r="C26" s="6" t="s">
        <v>1198</v>
      </c>
      <c r="D26" s="179" t="s">
        <v>1284</v>
      </c>
      <c r="E26" s="33">
        <v>6987</v>
      </c>
      <c r="F26" s="33"/>
      <c r="G26" s="10">
        <f t="shared" si="0"/>
        <v>3024194</v>
      </c>
      <c r="H26" s="12">
        <f>D3</f>
        <v>611858</v>
      </c>
      <c r="I26" s="17" t="s">
        <v>1186</v>
      </c>
    </row>
    <row r="27" spans="1:9" ht="18" customHeight="1">
      <c r="A27" s="6" t="s">
        <v>1162</v>
      </c>
      <c r="B27" s="6" t="s">
        <v>1307</v>
      </c>
      <c r="C27" s="6" t="s">
        <v>917</v>
      </c>
      <c r="D27" s="3" t="s">
        <v>1285</v>
      </c>
      <c r="E27" s="33">
        <v>4359</v>
      </c>
      <c r="F27" s="33"/>
      <c r="G27" s="10">
        <f t="shared" si="0"/>
        <v>3019835</v>
      </c>
      <c r="H27" s="12">
        <f>D3</f>
        <v>611858</v>
      </c>
      <c r="I27" s="17" t="s">
        <v>1185</v>
      </c>
    </row>
    <row r="28" spans="1:9" ht="18" customHeight="1">
      <c r="A28" s="6" t="s">
        <v>1162</v>
      </c>
      <c r="B28" s="6" t="s">
        <v>1308</v>
      </c>
      <c r="C28" s="6" t="s">
        <v>1198</v>
      </c>
      <c r="D28" s="179" t="s">
        <v>1200</v>
      </c>
      <c r="E28" s="33">
        <v>462</v>
      </c>
      <c r="F28" s="33"/>
      <c r="G28" s="10">
        <f t="shared" si="0"/>
        <v>3019373</v>
      </c>
      <c r="H28" s="12">
        <f>D3</f>
        <v>611858</v>
      </c>
      <c r="I28" s="17" t="s">
        <v>1185</v>
      </c>
    </row>
    <row r="29" spans="1:9" ht="18" customHeight="1">
      <c r="A29" s="6" t="s">
        <v>1161</v>
      </c>
      <c r="B29" s="6" t="s">
        <v>1309</v>
      </c>
      <c r="C29" s="6" t="s">
        <v>426</v>
      </c>
      <c r="D29" s="179" t="s">
        <v>1201</v>
      </c>
      <c r="E29" s="33">
        <v>2815</v>
      </c>
      <c r="F29" s="33"/>
      <c r="G29" s="10">
        <f t="shared" si="0"/>
        <v>3016558</v>
      </c>
      <c r="H29" s="12">
        <f>D3</f>
        <v>611858</v>
      </c>
      <c r="I29" s="17" t="s">
        <v>1185</v>
      </c>
    </row>
    <row r="30" spans="1:9" ht="18" customHeight="1">
      <c r="A30" s="6" t="s">
        <v>1161</v>
      </c>
      <c r="B30" s="6" t="s">
        <v>1310</v>
      </c>
      <c r="C30" s="6" t="s">
        <v>1198</v>
      </c>
      <c r="D30" s="179" t="s">
        <v>1202</v>
      </c>
      <c r="E30" s="33">
        <v>7260</v>
      </c>
      <c r="F30" s="33"/>
      <c r="G30" s="10">
        <f t="shared" si="0"/>
        <v>3009298</v>
      </c>
      <c r="H30" s="12">
        <f>D3</f>
        <v>611858</v>
      </c>
      <c r="I30" s="17" t="s">
        <v>1185</v>
      </c>
    </row>
    <row r="31" spans="1:9" ht="18" customHeight="1">
      <c r="A31" s="6" t="s">
        <v>1161</v>
      </c>
      <c r="B31" s="6" t="s">
        <v>1311</v>
      </c>
      <c r="C31" s="6" t="s">
        <v>429</v>
      </c>
      <c r="D31" s="179" t="s">
        <v>1203</v>
      </c>
      <c r="E31" s="33">
        <v>24415</v>
      </c>
      <c r="F31" s="33"/>
      <c r="G31" s="10">
        <f t="shared" si="0"/>
        <v>2984883</v>
      </c>
      <c r="H31" s="12">
        <f>D3</f>
        <v>611858</v>
      </c>
      <c r="I31" s="17" t="s">
        <v>1185</v>
      </c>
    </row>
    <row r="32" spans="1:9" ht="18" customHeight="1">
      <c r="A32" s="6" t="s">
        <v>1161</v>
      </c>
      <c r="B32" s="6" t="s">
        <v>1312</v>
      </c>
      <c r="C32" s="6" t="s">
        <v>633</v>
      </c>
      <c r="D32" s="179" t="s">
        <v>1204</v>
      </c>
      <c r="E32" s="33">
        <v>40015</v>
      </c>
      <c r="F32" s="33"/>
      <c r="G32" s="10">
        <f t="shared" si="0"/>
        <v>2944868</v>
      </c>
      <c r="H32" s="12">
        <f>D3</f>
        <v>611858</v>
      </c>
      <c r="I32" s="17" t="s">
        <v>1185</v>
      </c>
    </row>
    <row r="33" spans="1:9" ht="18" customHeight="1">
      <c r="A33" s="6" t="s">
        <v>1161</v>
      </c>
      <c r="B33" s="6" t="s">
        <v>1313</v>
      </c>
      <c r="C33" s="6" t="s">
        <v>1206</v>
      </c>
      <c r="D33" s="179" t="s">
        <v>1205</v>
      </c>
      <c r="E33" s="33">
        <v>3515</v>
      </c>
      <c r="F33" s="33"/>
      <c r="G33" s="10">
        <f t="shared" si="0"/>
        <v>2941353</v>
      </c>
      <c r="H33" s="12">
        <f>D3</f>
        <v>611858</v>
      </c>
      <c r="I33" s="17" t="s">
        <v>1185</v>
      </c>
    </row>
    <row r="34" spans="1:9" ht="35.15" customHeight="1">
      <c r="A34" s="6" t="s">
        <v>1161</v>
      </c>
      <c r="B34" s="6" t="s">
        <v>1314</v>
      </c>
      <c r="C34" s="6" t="s">
        <v>803</v>
      </c>
      <c r="D34" s="179" t="s">
        <v>1187</v>
      </c>
      <c r="E34" s="33"/>
      <c r="F34" s="33">
        <v>20790</v>
      </c>
      <c r="G34" s="10">
        <f t="shared" si="0"/>
        <v>2962143</v>
      </c>
      <c r="H34" s="12">
        <f>D3</f>
        <v>611858</v>
      </c>
      <c r="I34" s="6"/>
    </row>
    <row r="35" spans="1:9" ht="18" customHeight="1">
      <c r="A35" s="6" t="s">
        <v>1161</v>
      </c>
      <c r="B35" s="6" t="s">
        <v>1315</v>
      </c>
      <c r="C35" s="6" t="s">
        <v>1206</v>
      </c>
      <c r="D35" s="179" t="s">
        <v>1207</v>
      </c>
      <c r="E35" s="33">
        <v>45015</v>
      </c>
      <c r="F35" s="33"/>
      <c r="G35" s="10">
        <f t="shared" si="0"/>
        <v>2917128</v>
      </c>
      <c r="H35" s="12">
        <f>D3</f>
        <v>611858</v>
      </c>
      <c r="I35" s="17" t="s">
        <v>1186</v>
      </c>
    </row>
    <row r="36" spans="1:9" ht="18" customHeight="1">
      <c r="A36" s="13" t="s">
        <v>644</v>
      </c>
      <c r="B36" s="13"/>
      <c r="C36" s="13"/>
      <c r="D36" s="425"/>
      <c r="E36" s="181">
        <f>SUM(E7:E35)</f>
        <v>324026</v>
      </c>
      <c r="F36" s="181">
        <f>SUM(F7:F30)</f>
        <v>129987</v>
      </c>
      <c r="G36" s="14">
        <f>G35</f>
        <v>2917128</v>
      </c>
      <c r="H36" s="15">
        <f>H35</f>
        <v>611858</v>
      </c>
      <c r="I36" s="13"/>
    </row>
    <row r="37" spans="1:9" ht="18" customHeight="1">
      <c r="A37" s="2"/>
      <c r="B37" s="2"/>
      <c r="C37" s="2"/>
      <c r="D37" s="426"/>
      <c r="E37" s="16"/>
      <c r="F37" s="16"/>
      <c r="G37" s="8"/>
      <c r="H37" s="2"/>
      <c r="I37" s="2"/>
    </row>
    <row r="38" spans="1:9" ht="18" customHeight="1">
      <c r="A38" s="2"/>
      <c r="B38" s="2"/>
      <c r="C38" s="2"/>
      <c r="D38" s="426"/>
      <c r="E38" s="16"/>
      <c r="F38" s="16"/>
      <c r="G38" s="8"/>
      <c r="H38" s="2"/>
      <c r="I38" s="2"/>
    </row>
    <row r="39" spans="1:9" ht="18" customHeight="1">
      <c r="A39" s="183" t="s">
        <v>645</v>
      </c>
      <c r="B39" s="20"/>
      <c r="C39" s="20"/>
      <c r="D39" s="424"/>
      <c r="E39" s="22"/>
      <c r="F39" s="22"/>
      <c r="G39" s="25"/>
      <c r="H39" s="20"/>
      <c r="I39" s="20"/>
    </row>
    <row r="40" spans="1:9" ht="18" customHeight="1">
      <c r="A40" s="182"/>
      <c r="B40" s="182" t="s">
        <v>593</v>
      </c>
      <c r="C40" s="182" t="s">
        <v>594</v>
      </c>
      <c r="D40" s="187" t="s">
        <v>647</v>
      </c>
      <c r="E40" s="188" t="s">
        <v>596</v>
      </c>
      <c r="F40" s="188" t="s">
        <v>548</v>
      </c>
      <c r="G40" s="182" t="s">
        <v>597</v>
      </c>
      <c r="H40" s="182"/>
      <c r="I40" s="182" t="s">
        <v>747</v>
      </c>
    </row>
    <row r="41" spans="1:9" s="184" customFormat="1" ht="18" customHeight="1">
      <c r="A41" s="17" t="s">
        <v>1154</v>
      </c>
      <c r="B41" s="433" t="s">
        <v>1300</v>
      </c>
      <c r="C41" s="17" t="s">
        <v>661</v>
      </c>
      <c r="D41" s="447" t="s">
        <v>434</v>
      </c>
      <c r="E41" s="198"/>
      <c r="F41" s="198">
        <v>30000</v>
      </c>
      <c r="G41" s="65">
        <f>D2+F41-E41</f>
        <v>19690</v>
      </c>
      <c r="H41" s="17"/>
      <c r="I41" s="17"/>
    </row>
    <row r="42" spans="1:9" ht="18" customHeight="1">
      <c r="A42" s="17" t="s">
        <v>1146</v>
      </c>
      <c r="B42" s="433" t="s">
        <v>1295</v>
      </c>
      <c r="C42" s="6" t="s">
        <v>429</v>
      </c>
      <c r="D42" s="448" t="s">
        <v>1147</v>
      </c>
      <c r="E42" s="441">
        <v>928</v>
      </c>
      <c r="F42" s="198"/>
      <c r="G42" s="65">
        <f t="shared" ref="G42:G47" si="1">G41+F42-E42</f>
        <v>18762</v>
      </c>
      <c r="H42" s="17"/>
      <c r="I42" s="17"/>
    </row>
    <row r="43" spans="1:9" ht="19" customHeight="1">
      <c r="A43" s="52" t="s">
        <v>1156</v>
      </c>
      <c r="B43" s="434" t="s">
        <v>1296</v>
      </c>
      <c r="C43" s="6" t="s">
        <v>653</v>
      </c>
      <c r="D43" s="449" t="s">
        <v>1280</v>
      </c>
      <c r="E43" s="442">
        <v>158</v>
      </c>
      <c r="F43" s="33"/>
      <c r="G43" s="26">
        <f t="shared" si="1"/>
        <v>18604</v>
      </c>
      <c r="H43" s="11"/>
      <c r="I43" s="11"/>
    </row>
    <row r="44" spans="1:9" ht="18" customHeight="1">
      <c r="A44" s="17" t="s">
        <v>1156</v>
      </c>
      <c r="B44" s="434" t="s">
        <v>1301</v>
      </c>
      <c r="C44" s="6" t="s">
        <v>653</v>
      </c>
      <c r="D44" s="197" t="s">
        <v>1278</v>
      </c>
      <c r="E44" s="441">
        <v>28</v>
      </c>
      <c r="F44" s="198"/>
      <c r="G44" s="65">
        <f t="shared" si="1"/>
        <v>18576</v>
      </c>
      <c r="H44" s="17"/>
      <c r="I44" s="17"/>
    </row>
    <row r="45" spans="1:9" ht="18" customHeight="1">
      <c r="A45" s="17" t="s">
        <v>1276</v>
      </c>
      <c r="B45" s="433" t="s">
        <v>1297</v>
      </c>
      <c r="C45" s="6" t="s">
        <v>429</v>
      </c>
      <c r="D45" s="194" t="s">
        <v>1277</v>
      </c>
      <c r="E45" s="443">
        <v>2250</v>
      </c>
      <c r="F45" s="195"/>
      <c r="G45" s="196">
        <f t="shared" si="1"/>
        <v>16326</v>
      </c>
      <c r="H45" s="193"/>
      <c r="I45" s="193"/>
    </row>
    <row r="46" spans="1:9" ht="18" customHeight="1">
      <c r="A46" s="52" t="s">
        <v>1276</v>
      </c>
      <c r="B46" s="433" t="s">
        <v>1302</v>
      </c>
      <c r="C46" s="6" t="s">
        <v>429</v>
      </c>
      <c r="D46" s="190" t="s">
        <v>1281</v>
      </c>
      <c r="E46" s="42">
        <v>345</v>
      </c>
      <c r="F46" s="37"/>
      <c r="G46" s="43">
        <f t="shared" si="1"/>
        <v>15981</v>
      </c>
      <c r="H46" s="35"/>
      <c r="I46" s="35"/>
    </row>
    <row r="47" spans="1:9" ht="18" customHeight="1">
      <c r="A47" s="435" t="s">
        <v>1282</v>
      </c>
      <c r="B47" s="146" t="s">
        <v>1298</v>
      </c>
      <c r="C47" s="45" t="s">
        <v>429</v>
      </c>
      <c r="D47" s="191" t="s">
        <v>1283</v>
      </c>
      <c r="E47" s="444">
        <v>420</v>
      </c>
      <c r="F47" s="41"/>
      <c r="G47" s="116">
        <f t="shared" si="1"/>
        <v>15561</v>
      </c>
      <c r="H47" s="39"/>
      <c r="I47" s="39"/>
    </row>
    <row r="48" spans="1:9" ht="18" customHeight="1">
      <c r="A48" s="17" t="s">
        <v>1157</v>
      </c>
      <c r="B48" s="17" t="s">
        <v>1299</v>
      </c>
      <c r="C48" s="6" t="s">
        <v>653</v>
      </c>
      <c r="D48" s="197" t="s">
        <v>1279</v>
      </c>
      <c r="E48" s="441">
        <v>35</v>
      </c>
      <c r="F48" s="198"/>
      <c r="G48" s="65">
        <f>G47+F48-E48</f>
        <v>15526</v>
      </c>
      <c r="H48" s="11"/>
      <c r="I48" s="11"/>
    </row>
    <row r="49" spans="1:9" ht="18" customHeight="1">
      <c r="A49" s="17" t="s">
        <v>1157</v>
      </c>
      <c r="B49" s="17" t="s">
        <v>1303</v>
      </c>
      <c r="C49" s="6" t="s">
        <v>426</v>
      </c>
      <c r="D49" s="206" t="s">
        <v>1304</v>
      </c>
      <c r="E49" s="445">
        <v>30</v>
      </c>
      <c r="F49" s="198"/>
      <c r="G49" s="65">
        <f>G48-E49+F49</f>
        <v>15496</v>
      </c>
      <c r="H49" s="11"/>
      <c r="I49" s="11"/>
    </row>
    <row r="50" spans="1:9" s="3" customFormat="1" ht="35.5" customHeight="1">
      <c r="A50" s="6" t="s">
        <v>1158</v>
      </c>
      <c r="B50" s="17" t="s">
        <v>1316</v>
      </c>
      <c r="C50" s="6" t="s">
        <v>426</v>
      </c>
      <c r="D50" s="179" t="s">
        <v>1317</v>
      </c>
      <c r="E50" s="11">
        <v>285</v>
      </c>
      <c r="F50" s="11"/>
      <c r="G50" s="446">
        <f>G49-E50+F50</f>
        <v>15211</v>
      </c>
      <c r="H50" s="17"/>
      <c r="I50" s="17"/>
    </row>
    <row r="51" spans="1:9" ht="18" customHeight="1">
      <c r="A51" s="436" t="s">
        <v>743</v>
      </c>
      <c r="B51" s="436"/>
      <c r="C51" s="437"/>
      <c r="D51" s="438"/>
      <c r="E51" s="439">
        <f>SUM(E41:E49)</f>
        <v>4194</v>
      </c>
      <c r="F51" s="439">
        <f>SUM(F41:F48)</f>
        <v>30000</v>
      </c>
      <c r="G51" s="440">
        <f>G50</f>
        <v>15211</v>
      </c>
      <c r="H51" s="437"/>
      <c r="I51" s="437"/>
    </row>
  </sheetData>
  <mergeCells count="3">
    <mergeCell ref="A1:C1"/>
    <mergeCell ref="A2:C2"/>
    <mergeCell ref="A3:C3"/>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2024年總表</vt:lpstr>
      <vt:lpstr>113年7-9月收支總表</vt:lpstr>
      <vt:lpstr>113年9月收支明細</vt:lpstr>
      <vt:lpstr>113年10月收支明細</vt:lpstr>
      <vt:lpstr>113年11月收支明細</vt:lpstr>
      <vt:lpstr>113年9-12月收支總表</vt:lpstr>
      <vt:lpstr>113年12月收支明細</vt:lpstr>
      <vt:lpstr>114年1月收支明細</vt:lpstr>
      <vt:lpstr>114年2月收支明細</vt:lpstr>
      <vt:lpstr>114年3月收支明細</vt:lpstr>
      <vt:lpstr>114年1-3月收支總表</vt:lpstr>
      <vt:lpstr>114年4月收支明細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天天是晴天 霏霏</dc:creator>
  <cp:keywords/>
  <dc:description/>
  <cp:lastModifiedBy>天天是晴天 霏霏</cp:lastModifiedBy>
  <cp:revision/>
  <cp:lastPrinted>2025-04-02T07:03:38Z</cp:lastPrinted>
  <dcterms:created xsi:type="dcterms:W3CDTF">2024-11-05T15:36:39Z</dcterms:created>
  <dcterms:modified xsi:type="dcterms:W3CDTF">2025-04-12T09:14:55Z</dcterms:modified>
  <cp:category/>
  <cp:contentStatus/>
</cp:coreProperties>
</file>