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Fe\Desktop\"/>
    </mc:Choice>
  </mc:AlternateContent>
  <xr:revisionPtr revIDLastSave="0" documentId="13_ncr:1_{EC11493F-7BDD-406A-91C7-E4E09AF06395}" xr6:coauthVersionLast="47" xr6:coauthVersionMax="47" xr10:uidLastSave="{00000000-0000-0000-0000-000000000000}"/>
  <bookViews>
    <workbookView xWindow="-28920" yWindow="-3330" windowWidth="29040" windowHeight="15720" xr2:uid="{43FBAB3D-0D6E-42E6-A1AE-D69466F7C4BB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E61" i="1"/>
  <c r="F29" i="1"/>
  <c r="E29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D3" i="1"/>
  <c r="H21" i="1" s="1"/>
  <c r="D2" i="1"/>
  <c r="G34" i="1" s="1"/>
  <c r="G35" i="1" s="1"/>
  <c r="G36" i="1" s="1"/>
  <c r="G37" i="1" s="1"/>
  <c r="G39" i="1" s="1"/>
  <c r="G40" i="1" s="1"/>
  <c r="D1" i="1"/>
  <c r="G41" i="1" l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38" i="1"/>
  <c r="G28" i="1"/>
  <c r="G29" i="1" s="1"/>
  <c r="G26" i="1"/>
  <c r="H14" i="1"/>
  <c r="H22" i="1"/>
  <c r="H7" i="1"/>
  <c r="H15" i="1"/>
  <c r="H23" i="1"/>
  <c r="H8" i="1"/>
  <c r="H16" i="1"/>
  <c r="H24" i="1"/>
  <c r="H9" i="1"/>
  <c r="H17" i="1"/>
  <c r="H25" i="1"/>
  <c r="H26" i="1" s="1"/>
  <c r="H27" i="1" s="1"/>
  <c r="H28" i="1" s="1"/>
  <c r="H29" i="1" s="1"/>
  <c r="H10" i="1"/>
  <c r="H18" i="1"/>
  <c r="H11" i="1"/>
  <c r="H19" i="1"/>
  <c r="H12" i="1"/>
  <c r="H20" i="1"/>
  <c r="H13" i="1"/>
</calcChain>
</file>

<file path=xl/sharedStrings.xml><?xml version="1.0" encoding="utf-8"?>
<sst xmlns="http://schemas.openxmlformats.org/spreadsheetml/2006/main" count="228" uniqueCount="154">
  <si>
    <t>114年2月底銀行餘額</t>
    <phoneticPr fontId="4" type="noConversion"/>
  </si>
  <si>
    <t>114年2月底現金餘額</t>
    <phoneticPr fontId="4" type="noConversion"/>
  </si>
  <si>
    <t>114年2月底基金餘額</t>
    <phoneticPr fontId="3" type="noConversion"/>
  </si>
  <si>
    <t>銀行</t>
    <phoneticPr fontId="3" type="noConversion"/>
  </si>
  <si>
    <t>日期</t>
    <phoneticPr fontId="3" type="noConversion"/>
  </si>
  <si>
    <t>憑證編號</t>
    <phoneticPr fontId="3" type="noConversion"/>
  </si>
  <si>
    <t>科目</t>
    <phoneticPr fontId="3" type="noConversion"/>
  </si>
  <si>
    <t>摘要</t>
    <phoneticPr fontId="3" type="noConversion"/>
  </si>
  <si>
    <t>支出</t>
    <phoneticPr fontId="3" type="noConversion"/>
  </si>
  <si>
    <t>收入</t>
    <phoneticPr fontId="3" type="noConversion"/>
  </si>
  <si>
    <t>餘額</t>
    <phoneticPr fontId="3" type="noConversion"/>
  </si>
  <si>
    <t>基金餘額</t>
    <phoneticPr fontId="3" type="noConversion"/>
  </si>
  <si>
    <t>備註</t>
    <phoneticPr fontId="3" type="noConversion"/>
  </si>
  <si>
    <t>114-03-05</t>
    <phoneticPr fontId="3" type="noConversion"/>
  </si>
  <si>
    <t>1140305A01</t>
    <phoneticPr fontId="3" type="noConversion"/>
  </si>
  <si>
    <t>會費收入</t>
    <phoneticPr fontId="3" type="noConversion"/>
  </si>
  <si>
    <t>豐台特用半導體入會+114年常年會費(會員編號：G120)</t>
    <phoneticPr fontId="3" type="noConversion"/>
  </si>
  <si>
    <t>114-03-06</t>
    <phoneticPr fontId="3" type="noConversion"/>
  </si>
  <si>
    <t>1140306A01</t>
    <phoneticPr fontId="3" type="noConversion"/>
  </si>
  <si>
    <t>亞洲日信114常年會費</t>
    <phoneticPr fontId="3" type="noConversion"/>
  </si>
  <si>
    <t>114-03-07</t>
  </si>
  <si>
    <t>1140306A02</t>
  </si>
  <si>
    <t>業務拓展費</t>
    <phoneticPr fontId="3" type="noConversion"/>
  </si>
  <si>
    <t>胸針100個</t>
    <phoneticPr fontId="3" type="noConversion"/>
  </si>
  <si>
    <t>手續費15元</t>
    <phoneticPr fontId="3" type="noConversion"/>
  </si>
  <si>
    <t>114-03-08</t>
  </si>
  <si>
    <t>1140308A01</t>
    <phoneticPr fontId="3" type="noConversion"/>
  </si>
  <si>
    <t>張志良114年常年會費(會員編號：0113)</t>
    <phoneticPr fontId="3" type="noConversion"/>
  </si>
  <si>
    <t>114-03-10</t>
    <phoneticPr fontId="3" type="noConversion"/>
  </si>
  <si>
    <t>1130310A01</t>
    <phoneticPr fontId="3" type="noConversion"/>
  </si>
  <si>
    <t>禾瑞貿易入會+114年常年會費(會員編號：G110)</t>
    <phoneticPr fontId="3" type="noConversion"/>
  </si>
  <si>
    <t>114-03-11</t>
  </si>
  <si>
    <t>1130311A01</t>
    <phoneticPr fontId="3" type="noConversion"/>
  </si>
  <si>
    <t>林隆毅114年常年會費(會員編號：0133)</t>
    <phoneticPr fontId="3" type="noConversion"/>
  </si>
  <si>
    <t>1130311A02</t>
  </si>
  <si>
    <t>租金</t>
    <phoneticPr fontId="3" type="noConversion"/>
  </si>
  <si>
    <t>3月管理費</t>
    <phoneticPr fontId="3" type="noConversion"/>
  </si>
  <si>
    <t>1130311A03</t>
    <phoneticPr fontId="3" type="noConversion"/>
  </si>
  <si>
    <t>致贈楊馬田母親花籃</t>
    <phoneticPr fontId="3" type="noConversion"/>
  </si>
  <si>
    <t>114-03-12</t>
  </si>
  <si>
    <t>1130312A01</t>
    <phoneticPr fontId="3" type="noConversion"/>
  </si>
  <si>
    <t>聯誼費</t>
    <phoneticPr fontId="3" type="noConversion"/>
  </si>
  <si>
    <t>會員大會場地費訂金</t>
    <phoneticPr fontId="3" type="noConversion"/>
  </si>
  <si>
    <t>114-03-12</t>
    <phoneticPr fontId="3" type="noConversion"/>
  </si>
  <si>
    <t>1130312A02</t>
  </si>
  <si>
    <t>森建公司入會+年費6000、蘇顯揚114年常年會費</t>
    <phoneticPr fontId="3" type="noConversion"/>
  </si>
  <si>
    <t>114-03-13</t>
  </si>
  <si>
    <t>1130312A03</t>
  </si>
  <si>
    <t>劦井實業(G105)轉個人會籍-涂集勝114年常年會費(會員編號：0204)</t>
    <phoneticPr fontId="3" type="noConversion"/>
  </si>
  <si>
    <t>114-03-14</t>
  </si>
  <si>
    <t>1130314A01</t>
    <phoneticPr fontId="3" type="noConversion"/>
  </si>
  <si>
    <t>購置費</t>
    <phoneticPr fontId="3" type="noConversion"/>
  </si>
  <si>
    <t>會議室白板</t>
    <phoneticPr fontId="3" type="noConversion"/>
  </si>
  <si>
    <t>1130314A02</t>
  </si>
  <si>
    <t>資鼎中小企業入會+年費</t>
    <phoneticPr fontId="3" type="noConversion"/>
  </si>
  <si>
    <t>114-03-15</t>
  </si>
  <si>
    <t>1130315A01</t>
    <phoneticPr fontId="3" type="noConversion"/>
  </si>
  <si>
    <t>洪裕玲114年常年會費(會員編號：0198)</t>
    <phoneticPr fontId="3" type="noConversion"/>
  </si>
  <si>
    <t>114-03-24</t>
    <phoneticPr fontId="3" type="noConversion"/>
  </si>
  <si>
    <t>1130324A01</t>
    <phoneticPr fontId="3" type="noConversion"/>
  </si>
  <si>
    <t>郵電費</t>
    <phoneticPr fontId="3" type="noConversion"/>
  </si>
  <si>
    <t>3月電信費</t>
    <phoneticPr fontId="3" type="noConversion"/>
  </si>
  <si>
    <t>114-03-25</t>
  </si>
  <si>
    <t>1130325A01</t>
    <phoneticPr fontId="3" type="noConversion"/>
  </si>
  <si>
    <t>3月辦公室管理費</t>
    <phoneticPr fontId="3" type="noConversion"/>
  </si>
  <si>
    <t>1130325A02</t>
  </si>
  <si>
    <t>薪資</t>
    <phoneticPr fontId="3" type="noConversion"/>
  </si>
  <si>
    <t>曾奕霖3月薪資</t>
    <phoneticPr fontId="3" type="noConversion"/>
  </si>
  <si>
    <t>114-03-25</t>
    <phoneticPr fontId="3" type="noConversion"/>
  </si>
  <si>
    <t>1130325A03</t>
  </si>
  <si>
    <t>其他人事費</t>
    <phoneticPr fontId="3" type="noConversion"/>
  </si>
  <si>
    <t>仲本海輝3月人事費</t>
    <phoneticPr fontId="3" type="noConversion"/>
  </si>
  <si>
    <t>114-03-26</t>
  </si>
  <si>
    <t>1130327A01</t>
    <phoneticPr fontId="3" type="noConversion"/>
  </si>
  <si>
    <t>井上剛114年常年會費</t>
    <phoneticPr fontId="3" type="noConversion"/>
  </si>
  <si>
    <t>113-03-29</t>
    <phoneticPr fontId="3" type="noConversion"/>
  </si>
  <si>
    <t>1130329A01</t>
  </si>
  <si>
    <t>綠映奈科半導體入會+114年常年會費(會員編號：G122)</t>
    <phoneticPr fontId="3" type="noConversion"/>
  </si>
  <si>
    <t>1130329A02</t>
  </si>
  <si>
    <t>3月租金+服務費</t>
    <phoneticPr fontId="3" type="noConversion"/>
  </si>
  <si>
    <t>1130329A03</t>
  </si>
  <si>
    <t>3月清潔費</t>
    <phoneticPr fontId="3" type="noConversion"/>
  </si>
  <si>
    <t>銀行餘額</t>
    <phoneticPr fontId="3" type="noConversion"/>
  </si>
  <si>
    <t>現金</t>
    <phoneticPr fontId="3" type="noConversion"/>
  </si>
  <si>
    <t>摘要</t>
  </si>
  <si>
    <t>114-02-06</t>
    <phoneticPr fontId="3" type="noConversion"/>
  </si>
  <si>
    <t>1140206B01</t>
    <phoneticPr fontId="3" type="noConversion"/>
  </si>
  <si>
    <t>香川縣來訪禮品</t>
    <phoneticPr fontId="3" type="noConversion"/>
  </si>
  <si>
    <t>1140306B02</t>
    <phoneticPr fontId="3" type="noConversion"/>
  </si>
  <si>
    <t>辦公費</t>
    <phoneticPr fontId="3" type="noConversion"/>
  </si>
  <si>
    <t>海輝印章</t>
    <phoneticPr fontId="3" type="noConversion"/>
  </si>
  <si>
    <t>114-03-07</t>
    <phoneticPr fontId="3" type="noConversion"/>
  </si>
  <si>
    <t>1140307B01</t>
    <phoneticPr fontId="3" type="noConversion"/>
  </si>
  <si>
    <t>旅運費</t>
    <phoneticPr fontId="3" type="noConversion"/>
  </si>
  <si>
    <t>1140307B02</t>
    <phoneticPr fontId="3" type="noConversion"/>
  </si>
  <si>
    <t>保險費</t>
    <phoneticPr fontId="3" type="noConversion"/>
  </si>
  <si>
    <t>郵寄勞健保投保單位</t>
    <phoneticPr fontId="3" type="noConversion"/>
  </si>
  <si>
    <t>1140307B03</t>
  </si>
  <si>
    <t>海輝出差熊本車資餐飲費(日幣8000)</t>
    <phoneticPr fontId="3" type="noConversion"/>
  </si>
  <si>
    <t>1140310B01</t>
    <phoneticPr fontId="3" type="noConversion"/>
  </si>
  <si>
    <t>停車費</t>
    <phoneticPr fontId="3" type="noConversion"/>
  </si>
  <si>
    <t>1140312B01</t>
    <phoneticPr fontId="3" type="noConversion"/>
  </si>
  <si>
    <t>會計師停車費</t>
    <phoneticPr fontId="3" type="noConversion"/>
  </si>
  <si>
    <t>1140312B02</t>
  </si>
  <si>
    <t>墨水夾(黑X2)</t>
    <phoneticPr fontId="3" type="noConversion"/>
  </si>
  <si>
    <t>114-03-14</t>
    <phoneticPr fontId="3" type="noConversion"/>
  </si>
  <si>
    <t>1140314B01</t>
    <phoneticPr fontId="3" type="noConversion"/>
  </si>
  <si>
    <t>郵寄熊本團車資及餐飲費收據</t>
    <phoneticPr fontId="3" type="noConversion"/>
  </si>
  <si>
    <t>1140314B02</t>
  </si>
  <si>
    <t>勘場千歲宴場地車資</t>
    <phoneticPr fontId="3" type="noConversion"/>
  </si>
  <si>
    <t>114-03-18</t>
    <phoneticPr fontId="3" type="noConversion"/>
  </si>
  <si>
    <t>1140318B01</t>
    <phoneticPr fontId="3" type="noConversion"/>
  </si>
  <si>
    <t>94次懇親會(千歲宴車資)</t>
    <phoneticPr fontId="3" type="noConversion"/>
  </si>
  <si>
    <t>1140318B02</t>
  </si>
  <si>
    <t>文具費</t>
    <phoneticPr fontId="3" type="noConversion"/>
  </si>
  <si>
    <t>懇親會識別證套(60個)</t>
    <phoneticPr fontId="3" type="noConversion"/>
  </si>
  <si>
    <t>114-13-19</t>
    <phoneticPr fontId="3" type="noConversion"/>
  </si>
  <si>
    <t>1140319B01</t>
    <phoneticPr fontId="3" type="noConversion"/>
  </si>
  <si>
    <t>郵寄寧夏夜市周小姐現金券簽收單</t>
    <phoneticPr fontId="3" type="noConversion"/>
  </si>
  <si>
    <t>114-03-20</t>
    <phoneticPr fontId="3" type="noConversion"/>
  </si>
  <si>
    <t>1140320B01</t>
    <phoneticPr fontId="3" type="noConversion"/>
  </si>
  <si>
    <t>副秘書長至嘉義訪亞洲無人機場域交通費</t>
    <phoneticPr fontId="3" type="noConversion"/>
  </si>
  <si>
    <t>114-03-21</t>
    <phoneticPr fontId="3" type="noConversion"/>
  </si>
  <si>
    <t>1140321B01</t>
    <phoneticPr fontId="3" type="noConversion"/>
  </si>
  <si>
    <t>與明新工專院長討論人才培育交通費</t>
    <phoneticPr fontId="3" type="noConversion"/>
  </si>
  <si>
    <t>1140321B02</t>
  </si>
  <si>
    <t>勘查418會員大會場地車資</t>
    <phoneticPr fontId="3" type="noConversion"/>
  </si>
  <si>
    <t>114-03-22</t>
    <phoneticPr fontId="3" type="noConversion"/>
  </si>
  <si>
    <t>1140322B01</t>
    <phoneticPr fontId="3" type="noConversion"/>
  </si>
  <si>
    <t>快遞費用(現金券寄日本工商會)</t>
    <phoneticPr fontId="3" type="noConversion"/>
  </si>
  <si>
    <t>114-03-23</t>
    <phoneticPr fontId="3" type="noConversion"/>
  </si>
  <si>
    <t>1140323B01</t>
    <phoneticPr fontId="3" type="noConversion"/>
  </si>
  <si>
    <t>海輝出差熊本訪日團交通費(日幣1000)</t>
    <phoneticPr fontId="3" type="noConversion"/>
  </si>
  <si>
    <t>1140324B01</t>
    <phoneticPr fontId="3" type="noConversion"/>
  </si>
  <si>
    <t>1140325B01</t>
    <phoneticPr fontId="3" type="noConversion"/>
  </si>
  <si>
    <t>郵寄國稅局繳稅證明($28)及購買30張15元限時專送郵票($485)</t>
    <phoneticPr fontId="3" type="noConversion"/>
  </si>
  <si>
    <t>1140325B02</t>
  </si>
  <si>
    <t>明星科大洽談國科會人才培育計畫書</t>
    <phoneticPr fontId="3" type="noConversion"/>
  </si>
  <si>
    <t>114-03-26</t>
    <phoneticPr fontId="3" type="noConversion"/>
  </si>
  <si>
    <t>1140326B02</t>
    <phoneticPr fontId="3" type="noConversion"/>
  </si>
  <si>
    <t>嚴家淦故居古蹟合作洽談研討會車資</t>
    <phoneticPr fontId="3" type="noConversion"/>
  </si>
  <si>
    <t>114-03-27</t>
    <phoneticPr fontId="3" type="noConversion"/>
  </si>
  <si>
    <t>1140327B01</t>
    <phoneticPr fontId="3" type="noConversion"/>
  </si>
  <si>
    <t>辦公用品(交代、口紅膠及牛皮紙袋等)</t>
    <phoneticPr fontId="3" type="noConversion"/>
  </si>
  <si>
    <t>114-03-28</t>
    <phoneticPr fontId="3" type="noConversion"/>
  </si>
  <si>
    <t>1140328B01</t>
    <phoneticPr fontId="3" type="noConversion"/>
  </si>
  <si>
    <t>會議餐飲費()</t>
    <phoneticPr fontId="3" type="noConversion"/>
  </si>
  <si>
    <t>114-03-29</t>
    <phoneticPr fontId="3" type="noConversion"/>
  </si>
  <si>
    <t>1140329B01</t>
  </si>
  <si>
    <t>文具用品</t>
    <phoneticPr fontId="3" type="noConversion"/>
  </si>
  <si>
    <t>辦公用品(文件立架雜誌架、電池、時鐘等)</t>
    <phoneticPr fontId="3" type="noConversion"/>
  </si>
  <si>
    <t>1140329B02</t>
  </si>
  <si>
    <t>CANVA編輯軟體年費</t>
    <phoneticPr fontId="3" type="noConversion"/>
  </si>
  <si>
    <t>現金餘額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</si>
</sst>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yyyy\-mm\-dd;@"/>
    <numFmt numFmtId="179" formatCode="m&quot;月&quot;d&quot;日&quot;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Microsoft JhengHei Light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theme="1"/>
      <name val="Microsoft JhengHei Light"/>
      <family val="2"/>
      <charset val="136"/>
    </font>
    <font>
      <b/>
      <sz val="10"/>
      <color theme="1"/>
      <name val="Microsoft JhengHei Light"/>
      <family val="2"/>
      <charset val="136"/>
    </font>
    <font>
      <sz val="12"/>
      <color theme="1"/>
      <name val="Microsoft JhengHei Light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 wrapText="1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>
      <alignment vertical="center"/>
    </xf>
    <xf numFmtId="177" fontId="2" fillId="0" borderId="0" xfId="1" applyNumberFormat="1" applyFont="1" applyAlignment="1">
      <alignment horizontal="right" vertical="center"/>
    </xf>
    <xf numFmtId="0" fontId="2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7" fontId="2" fillId="0" borderId="5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0" xfId="1" applyNumberFormat="1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1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177" fontId="5" fillId="2" borderId="8" xfId="1" applyNumberFormat="1" applyFont="1" applyFill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177" fontId="2" fillId="0" borderId="8" xfId="1" applyNumberFormat="1" applyFont="1" applyBorder="1">
      <alignment vertical="center"/>
    </xf>
    <xf numFmtId="177" fontId="2" fillId="6" borderId="8" xfId="1" applyNumberFormat="1" applyFont="1" applyFill="1" applyBorder="1">
      <alignment vertical="center"/>
    </xf>
    <xf numFmtId="177" fontId="2" fillId="0" borderId="8" xfId="0" applyNumberFormat="1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center" vertical="center"/>
    </xf>
    <xf numFmtId="178" fontId="2" fillId="6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 wrapText="1"/>
    </xf>
    <xf numFmtId="177" fontId="2" fillId="6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0" fillId="0" borderId="8" xfId="0" applyBorder="1">
      <alignment vertical="center"/>
    </xf>
    <xf numFmtId="0" fontId="2" fillId="0" borderId="9" xfId="0" applyFont="1" applyBorder="1" applyAlignment="1">
      <alignment horizontal="left" vertical="center" wrapText="1"/>
    </xf>
    <xf numFmtId="177" fontId="2" fillId="6" borderId="9" xfId="1" applyNumberFormat="1" applyFont="1" applyFill="1" applyBorder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7" fontId="6" fillId="2" borderId="8" xfId="1" applyNumberFormat="1" applyFont="1" applyFill="1" applyBorder="1">
      <alignment vertical="center"/>
    </xf>
    <xf numFmtId="177" fontId="6" fillId="2" borderId="8" xfId="0" applyNumberFormat="1" applyFont="1" applyFill="1" applyBorder="1" applyAlignment="1">
      <alignment horizontal="right" vertical="center"/>
    </xf>
    <xf numFmtId="177" fontId="6" fillId="2" borderId="8" xfId="0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177" fontId="5" fillId="3" borderId="8" xfId="1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177" fontId="2" fillId="6" borderId="9" xfId="1" applyNumberFormat="1" applyFont="1" applyFill="1" applyBorder="1" applyAlignment="1">
      <alignment horizontal="center" vertical="center"/>
    </xf>
    <xf numFmtId="177" fontId="2" fillId="6" borderId="9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center" wrapText="1"/>
    </xf>
    <xf numFmtId="177" fontId="2" fillId="6" borderId="8" xfId="1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177" fontId="2" fillId="0" borderId="10" xfId="1" applyNumberFormat="1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77" fontId="2" fillId="0" borderId="6" xfId="1" applyNumberFormat="1" applyFont="1" applyBorder="1">
      <alignment vertical="center"/>
    </xf>
    <xf numFmtId="0" fontId="2" fillId="0" borderId="6" xfId="0" applyFont="1" applyBorder="1">
      <alignment vertical="center"/>
    </xf>
    <xf numFmtId="179" fontId="2" fillId="0" borderId="1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179" fontId="2" fillId="6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7" fontId="2" fillId="6" borderId="6" xfId="1" applyNumberFormat="1" applyFont="1" applyFill="1" applyBorder="1">
      <alignment vertical="center"/>
    </xf>
    <xf numFmtId="0" fontId="2" fillId="6" borderId="6" xfId="0" applyFont="1" applyFill="1" applyBorder="1">
      <alignment vertical="center"/>
    </xf>
    <xf numFmtId="179" fontId="2" fillId="0" borderId="6" xfId="0" applyNumberFormat="1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177" fontId="2" fillId="0" borderId="15" xfId="1" applyNumberFormat="1" applyFont="1" applyBorder="1">
      <alignment vertical="center"/>
    </xf>
    <xf numFmtId="0" fontId="2" fillId="0" borderId="15" xfId="0" applyFont="1" applyBorder="1">
      <alignment vertical="center"/>
    </xf>
    <xf numFmtId="179" fontId="2" fillId="0" borderId="8" xfId="0" applyNumberFormat="1" applyFont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0" fontId="2" fillId="0" borderId="8" xfId="0" applyFont="1" applyBorder="1">
      <alignment vertical="center"/>
    </xf>
    <xf numFmtId="179" fontId="2" fillId="0" borderId="9" xfId="0" applyNumberFormat="1" applyFont="1" applyBorder="1" applyAlignment="1">
      <alignment horizontal="center" vertical="center"/>
    </xf>
    <xf numFmtId="177" fontId="2" fillId="0" borderId="9" xfId="1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16" xfId="1" applyNumberFormat="1" applyFont="1" applyBorder="1">
      <alignment vertical="center"/>
    </xf>
    <xf numFmtId="0" fontId="2" fillId="0" borderId="17" xfId="0" applyFont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 wrapText="1"/>
    </xf>
    <xf numFmtId="177" fontId="6" fillId="3" borderId="10" xfId="1" applyNumberFormat="1" applyFont="1" applyFill="1" applyBorder="1">
      <alignment vertical="center"/>
    </xf>
    <xf numFmtId="177" fontId="6" fillId="3" borderId="14" xfId="1" applyNumberFormat="1" applyFont="1" applyFill="1" applyBorder="1">
      <alignment vertical="center"/>
    </xf>
    <xf numFmtId="177" fontId="6" fillId="3" borderId="8" xfId="0" applyNumberFormat="1" applyFont="1" applyFill="1" applyBorder="1" applyAlignment="1">
      <alignment horizontal="right" vertical="center"/>
    </xf>
    <xf numFmtId="0" fontId="6" fillId="3" borderId="18" xfId="0" applyFont="1" applyFill="1" applyBorder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53A5E6086B98238/&#25991;&#20214;/113.10-114.03_&#25910;&#25903;&#24977;&#35657;&#34920;&#21934;_&#26371;&#35336;&#29256;_1140311%20(2).xlsx" TargetMode="External"/><Relationship Id="rId1" Type="http://schemas.openxmlformats.org/officeDocument/2006/relationships/externalLinkPath" Target="https://d.docs.live.net/353A5E6086B98238/&#25991;&#20214;/113.10-114.03_&#25910;&#25903;&#24977;&#35657;&#34920;&#21934;_&#26371;&#35336;&#29256;_114031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4年總表"/>
      <sheetName val="113年7-9月收支總表"/>
      <sheetName val="113年9月收支明細"/>
      <sheetName val="113年10月收支明細"/>
      <sheetName val="113年11月收支明細"/>
      <sheetName val="113年9-12月收支總表"/>
      <sheetName val="113年12月收支明細"/>
      <sheetName val="114年1月收支明細"/>
      <sheetName val="114年2月收支明細"/>
      <sheetName val="114年3月收支明細"/>
      <sheetName val="114年1-3月收支總表"/>
      <sheetName val="114年4月收支明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0">
          <cell r="H50">
            <v>611858</v>
          </cell>
        </row>
      </sheetData>
      <sheetData sheetId="8">
        <row r="36">
          <cell r="G36">
            <v>2917128</v>
          </cell>
        </row>
        <row r="51">
          <cell r="G51">
            <v>15211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8718-7A3D-4AF8-BCAA-D9BD8EC8BAB0}">
  <dimension ref="A1:I61"/>
  <sheetViews>
    <sheetView tabSelected="1" workbookViewId="0">
      <selection activeCell="K26" sqref="K26"/>
    </sheetView>
  </sheetViews>
  <sheetFormatPr defaultRowHeight="17" x14ac:dyDescent="0.4"/>
  <cols>
    <col min="2" max="2" width="12.54296875" customWidth="1"/>
    <col min="3" max="3" width="12.453125" customWidth="1"/>
    <col min="4" max="4" width="31.36328125" customWidth="1"/>
    <col min="5" max="5" width="11.1796875" customWidth="1"/>
    <col min="6" max="6" width="13.26953125" customWidth="1"/>
    <col min="7" max="7" width="17.6328125" customWidth="1"/>
    <col min="8" max="8" width="11.1796875" customWidth="1"/>
    <col min="9" max="9" width="14.7265625" customWidth="1"/>
  </cols>
  <sheetData>
    <row r="1" spans="1:9" ht="17.5" thickBot="1" x14ac:dyDescent="0.45">
      <c r="A1" s="1" t="s">
        <v>0</v>
      </c>
      <c r="B1" s="1"/>
      <c r="C1" s="1"/>
      <c r="D1" s="2">
        <f>'[1]114年2月收支明細'!G36</f>
        <v>2917128</v>
      </c>
      <c r="E1" s="3"/>
      <c r="F1" s="4"/>
      <c r="G1" s="5"/>
      <c r="H1" s="6"/>
      <c r="I1" s="6"/>
    </row>
    <row r="2" spans="1:9" ht="17.5" thickBot="1" x14ac:dyDescent="0.45">
      <c r="A2" s="7" t="s">
        <v>1</v>
      </c>
      <c r="B2" s="7"/>
      <c r="C2" s="7"/>
      <c r="D2" s="2">
        <f>'[1]114年2月收支明細'!G51</f>
        <v>15211</v>
      </c>
      <c r="E2" s="3"/>
      <c r="F2" s="4"/>
      <c r="G2" s="5"/>
      <c r="H2" s="6"/>
      <c r="I2" s="6"/>
    </row>
    <row r="3" spans="1:9" ht="17.5" thickBot="1" x14ac:dyDescent="0.45">
      <c r="A3" s="8" t="s">
        <v>2</v>
      </c>
      <c r="B3" s="9"/>
      <c r="C3" s="10"/>
      <c r="D3" s="11">
        <f>'[1]114年1月收支明細'!H50</f>
        <v>611858</v>
      </c>
      <c r="E3" s="4"/>
      <c r="F3" s="4"/>
      <c r="G3" s="12"/>
      <c r="H3" s="13"/>
      <c r="I3" s="13"/>
    </row>
    <row r="4" spans="1:9" x14ac:dyDescent="0.4">
      <c r="A4" s="13"/>
      <c r="B4" s="14"/>
      <c r="C4" s="14"/>
      <c r="D4" s="15"/>
      <c r="E4" s="4"/>
      <c r="F4" s="4"/>
      <c r="G4" s="12"/>
      <c r="H4" s="13"/>
      <c r="I4" s="13"/>
    </row>
    <row r="5" spans="1:9" x14ac:dyDescent="0.4">
      <c r="A5" s="16" t="s">
        <v>3</v>
      </c>
      <c r="B5" s="17"/>
      <c r="C5" s="17"/>
      <c r="D5" s="18"/>
      <c r="E5" s="19"/>
      <c r="F5" s="19"/>
      <c r="G5" s="20"/>
      <c r="H5" s="17"/>
      <c r="I5" s="17"/>
    </row>
    <row r="6" spans="1:9" x14ac:dyDescent="0.4">
      <c r="A6" s="21" t="s">
        <v>4</v>
      </c>
      <c r="B6" s="22" t="s">
        <v>5</v>
      </c>
      <c r="C6" s="22" t="s">
        <v>6</v>
      </c>
      <c r="D6" s="23" t="s">
        <v>7</v>
      </c>
      <c r="E6" s="24" t="s">
        <v>8</v>
      </c>
      <c r="F6" s="24" t="s">
        <v>9</v>
      </c>
      <c r="G6" s="22" t="s">
        <v>10</v>
      </c>
      <c r="H6" s="22" t="s">
        <v>11</v>
      </c>
      <c r="I6" s="22" t="s">
        <v>12</v>
      </c>
    </row>
    <row r="7" spans="1:9" ht="91" x14ac:dyDescent="0.4">
      <c r="A7" s="25" t="s">
        <v>13</v>
      </c>
      <c r="B7" s="26" t="s">
        <v>14</v>
      </c>
      <c r="C7" s="26" t="s">
        <v>15</v>
      </c>
      <c r="D7" s="27" t="s">
        <v>16</v>
      </c>
      <c r="E7" s="28"/>
      <c r="F7" s="29">
        <v>30000</v>
      </c>
      <c r="G7" s="30">
        <f>D1+F7-E7</f>
        <v>2947128</v>
      </c>
      <c r="H7" s="31">
        <f>D3</f>
        <v>611858</v>
      </c>
      <c r="I7" s="26"/>
    </row>
    <row r="8" spans="1:9" ht="39" x14ac:dyDescent="0.4">
      <c r="A8" s="32" t="s">
        <v>17</v>
      </c>
      <c r="B8" s="26" t="s">
        <v>18</v>
      </c>
      <c r="C8" s="26" t="s">
        <v>15</v>
      </c>
      <c r="D8" s="27" t="s">
        <v>19</v>
      </c>
      <c r="E8" s="28"/>
      <c r="F8" s="29">
        <v>20000</v>
      </c>
      <c r="G8" s="30">
        <f>G7+F8-E8</f>
        <v>2967128</v>
      </c>
      <c r="H8" s="31">
        <f>D3</f>
        <v>611858</v>
      </c>
      <c r="I8" s="26"/>
    </row>
    <row r="9" spans="1:9" ht="26" x14ac:dyDescent="0.4">
      <c r="A9" s="32" t="s">
        <v>20</v>
      </c>
      <c r="B9" s="26" t="s">
        <v>21</v>
      </c>
      <c r="C9" s="26" t="s">
        <v>22</v>
      </c>
      <c r="D9" s="27" t="s">
        <v>23</v>
      </c>
      <c r="E9" s="28">
        <v>6315</v>
      </c>
      <c r="F9" s="29"/>
      <c r="G9" s="30">
        <f>G8+F9-E9</f>
        <v>2960813</v>
      </c>
      <c r="H9" s="31">
        <f>D3</f>
        <v>611858</v>
      </c>
      <c r="I9" s="26" t="s">
        <v>24</v>
      </c>
    </row>
    <row r="10" spans="1:9" x14ac:dyDescent="0.4">
      <c r="A10" s="32" t="s">
        <v>25</v>
      </c>
      <c r="B10" s="26" t="s">
        <v>26</v>
      </c>
      <c r="C10" s="26" t="s">
        <v>15</v>
      </c>
      <c r="D10" s="6" t="s">
        <v>27</v>
      </c>
      <c r="E10" s="28"/>
      <c r="F10" s="29">
        <v>5000</v>
      </c>
      <c r="G10" s="30">
        <f>G9+F10-E10</f>
        <v>2965813</v>
      </c>
      <c r="H10" s="31">
        <f>D3</f>
        <v>611858</v>
      </c>
      <c r="I10" s="26"/>
    </row>
    <row r="11" spans="1:9" ht="65" x14ac:dyDescent="0.4">
      <c r="A11" s="32" t="s">
        <v>28</v>
      </c>
      <c r="B11" s="26" t="s">
        <v>29</v>
      </c>
      <c r="C11" s="26" t="s">
        <v>15</v>
      </c>
      <c r="D11" s="33" t="s">
        <v>30</v>
      </c>
      <c r="E11" s="29"/>
      <c r="F11" s="29">
        <v>30000</v>
      </c>
      <c r="G11" s="30">
        <f t="shared" ref="G11:G24" si="0">G10+F11-E11</f>
        <v>2995813</v>
      </c>
      <c r="H11" s="34">
        <f>D3</f>
        <v>611858</v>
      </c>
      <c r="I11" s="35"/>
    </row>
    <row r="12" spans="1:9" ht="52" x14ac:dyDescent="0.4">
      <c r="A12" s="32" t="s">
        <v>31</v>
      </c>
      <c r="B12" s="26" t="s">
        <v>32</v>
      </c>
      <c r="C12" s="26" t="s">
        <v>15</v>
      </c>
      <c r="D12" s="33" t="s">
        <v>33</v>
      </c>
      <c r="E12" s="28"/>
      <c r="F12" s="29">
        <v>5000</v>
      </c>
      <c r="G12" s="30">
        <f t="shared" si="0"/>
        <v>3000813</v>
      </c>
      <c r="H12" s="31">
        <f>D3</f>
        <v>611858</v>
      </c>
      <c r="I12" s="35"/>
    </row>
    <row r="13" spans="1:9" x14ac:dyDescent="0.4">
      <c r="A13" s="32" t="s">
        <v>31</v>
      </c>
      <c r="B13" s="26" t="s">
        <v>34</v>
      </c>
      <c r="C13" s="26" t="s">
        <v>35</v>
      </c>
      <c r="D13" s="36" t="s">
        <v>36</v>
      </c>
      <c r="E13" s="28">
        <v>5843</v>
      </c>
      <c r="F13" s="29"/>
      <c r="G13" s="30">
        <f t="shared" si="0"/>
        <v>2994970</v>
      </c>
      <c r="H13" s="31">
        <f>D3</f>
        <v>611858</v>
      </c>
      <c r="I13" s="26" t="s">
        <v>24</v>
      </c>
    </row>
    <row r="14" spans="1:9" x14ac:dyDescent="0.4">
      <c r="A14" s="32" t="s">
        <v>31</v>
      </c>
      <c r="B14" s="26" t="s">
        <v>37</v>
      </c>
      <c r="C14" s="26" t="s">
        <v>22</v>
      </c>
      <c r="D14" s="36" t="s">
        <v>38</v>
      </c>
      <c r="E14" s="28">
        <v>3015</v>
      </c>
      <c r="F14" s="29"/>
      <c r="G14" s="30">
        <f t="shared" si="0"/>
        <v>2991955</v>
      </c>
      <c r="H14" s="31">
        <f>D3</f>
        <v>611858</v>
      </c>
      <c r="I14" s="26" t="s">
        <v>24</v>
      </c>
    </row>
    <row r="15" spans="1:9" ht="39" x14ac:dyDescent="0.4">
      <c r="A15" s="32" t="s">
        <v>39</v>
      </c>
      <c r="B15" s="26" t="s">
        <v>40</v>
      </c>
      <c r="C15" s="26" t="s">
        <v>41</v>
      </c>
      <c r="D15" s="27" t="s">
        <v>42</v>
      </c>
      <c r="E15" s="29">
        <v>23495</v>
      </c>
      <c r="F15" s="29"/>
      <c r="G15" s="30">
        <f t="shared" si="0"/>
        <v>2968460</v>
      </c>
      <c r="H15" s="31">
        <f>D3</f>
        <v>611858</v>
      </c>
      <c r="I15" s="26" t="s">
        <v>24</v>
      </c>
    </row>
    <row r="16" spans="1:9" ht="78" x14ac:dyDescent="0.4">
      <c r="A16" s="32" t="s">
        <v>43</v>
      </c>
      <c r="B16" s="26" t="s">
        <v>44</v>
      </c>
      <c r="C16" s="26" t="s">
        <v>15</v>
      </c>
      <c r="D16" s="27" t="s">
        <v>45</v>
      </c>
      <c r="E16" s="37"/>
      <c r="F16" s="29">
        <v>11000</v>
      </c>
      <c r="G16" s="30">
        <f t="shared" si="0"/>
        <v>2979460</v>
      </c>
      <c r="H16" s="31">
        <f>D3</f>
        <v>611858</v>
      </c>
      <c r="I16" s="26"/>
    </row>
    <row r="17" spans="1:9" ht="104" x14ac:dyDescent="0.4">
      <c r="A17" s="32" t="s">
        <v>46</v>
      </c>
      <c r="B17" s="26" t="s">
        <v>47</v>
      </c>
      <c r="C17" s="26" t="s">
        <v>15</v>
      </c>
      <c r="D17" s="27" t="s">
        <v>48</v>
      </c>
      <c r="E17" s="37"/>
      <c r="F17" s="29">
        <v>5000</v>
      </c>
      <c r="G17" s="30">
        <f t="shared" si="0"/>
        <v>2984460</v>
      </c>
      <c r="H17" s="31">
        <f>D3</f>
        <v>611858</v>
      </c>
      <c r="I17" s="35"/>
    </row>
    <row r="18" spans="1:9" x14ac:dyDescent="0.4">
      <c r="A18" s="32" t="s">
        <v>49</v>
      </c>
      <c r="B18" s="26" t="s">
        <v>50</v>
      </c>
      <c r="C18" s="26" t="s">
        <v>51</v>
      </c>
      <c r="D18" s="6" t="s">
        <v>52</v>
      </c>
      <c r="E18" s="28">
        <v>7365</v>
      </c>
      <c r="F18" s="6"/>
      <c r="G18" s="30">
        <f t="shared" si="0"/>
        <v>2977095</v>
      </c>
      <c r="H18" s="31">
        <f>D3</f>
        <v>611858</v>
      </c>
      <c r="I18" s="26" t="s">
        <v>24</v>
      </c>
    </row>
    <row r="19" spans="1:9" ht="39" x14ac:dyDescent="0.4">
      <c r="A19" s="32" t="s">
        <v>49</v>
      </c>
      <c r="B19" s="26" t="s">
        <v>53</v>
      </c>
      <c r="C19" s="26" t="s">
        <v>15</v>
      </c>
      <c r="D19" s="27" t="s">
        <v>54</v>
      </c>
      <c r="E19" s="28"/>
      <c r="F19" s="29">
        <v>30000</v>
      </c>
      <c r="G19" s="30">
        <f t="shared" si="0"/>
        <v>3007095</v>
      </c>
      <c r="H19" s="31">
        <f>D3</f>
        <v>611858</v>
      </c>
      <c r="I19" s="35"/>
    </row>
    <row r="20" spans="1:9" ht="52" x14ac:dyDescent="0.4">
      <c r="A20" s="32" t="s">
        <v>55</v>
      </c>
      <c r="B20" s="26" t="s">
        <v>56</v>
      </c>
      <c r="C20" s="26" t="s">
        <v>15</v>
      </c>
      <c r="D20" s="33" t="s">
        <v>57</v>
      </c>
      <c r="E20" s="29"/>
      <c r="F20" s="29">
        <v>5000</v>
      </c>
      <c r="G20" s="30">
        <f t="shared" si="0"/>
        <v>3012095</v>
      </c>
      <c r="H20" s="31">
        <f>D3</f>
        <v>611858</v>
      </c>
      <c r="I20" s="35"/>
    </row>
    <row r="21" spans="1:9" ht="26" x14ac:dyDescent="0.4">
      <c r="A21" s="32" t="s">
        <v>58</v>
      </c>
      <c r="B21" s="26" t="s">
        <v>59</v>
      </c>
      <c r="C21" s="26" t="s">
        <v>60</v>
      </c>
      <c r="D21" s="33" t="s">
        <v>61</v>
      </c>
      <c r="E21" s="29">
        <v>1678</v>
      </c>
      <c r="F21" s="29"/>
      <c r="G21" s="30">
        <f t="shared" si="0"/>
        <v>3010417</v>
      </c>
      <c r="H21" s="34">
        <f>D3</f>
        <v>611858</v>
      </c>
      <c r="I21" s="35"/>
    </row>
    <row r="22" spans="1:9" ht="26" x14ac:dyDescent="0.4">
      <c r="A22" s="32" t="s">
        <v>62</v>
      </c>
      <c r="B22" s="26" t="s">
        <v>63</v>
      </c>
      <c r="C22" s="26" t="s">
        <v>35</v>
      </c>
      <c r="D22" s="33" t="s">
        <v>64</v>
      </c>
      <c r="E22" s="29">
        <v>3641</v>
      </c>
      <c r="F22" s="29"/>
      <c r="G22" s="30">
        <f t="shared" si="0"/>
        <v>3006776</v>
      </c>
      <c r="H22" s="31">
        <f>D3</f>
        <v>611858</v>
      </c>
      <c r="I22" s="26" t="s">
        <v>24</v>
      </c>
    </row>
    <row r="23" spans="1:9" ht="26" x14ac:dyDescent="0.4">
      <c r="A23" s="32" t="s">
        <v>62</v>
      </c>
      <c r="B23" s="26" t="s">
        <v>65</v>
      </c>
      <c r="C23" s="26" t="s">
        <v>66</v>
      </c>
      <c r="D23" s="27" t="s">
        <v>67</v>
      </c>
      <c r="E23" s="29">
        <v>40015</v>
      </c>
      <c r="F23" s="29"/>
      <c r="G23" s="30">
        <f t="shared" si="0"/>
        <v>2966761</v>
      </c>
      <c r="H23" s="31">
        <f>D3</f>
        <v>611858</v>
      </c>
      <c r="I23" s="26" t="s">
        <v>24</v>
      </c>
    </row>
    <row r="24" spans="1:9" ht="39" x14ac:dyDescent="0.4">
      <c r="A24" s="32" t="s">
        <v>68</v>
      </c>
      <c r="B24" s="26" t="s">
        <v>69</v>
      </c>
      <c r="C24" s="26" t="s">
        <v>70</v>
      </c>
      <c r="D24" s="38" t="s">
        <v>71</v>
      </c>
      <c r="E24" s="39">
        <v>45015</v>
      </c>
      <c r="F24" s="39"/>
      <c r="G24" s="30">
        <f t="shared" si="0"/>
        <v>2921746</v>
      </c>
      <c r="H24" s="31">
        <f>D3</f>
        <v>611858</v>
      </c>
      <c r="I24" s="26" t="s">
        <v>24</v>
      </c>
    </row>
    <row r="25" spans="1:9" ht="39" x14ac:dyDescent="0.4">
      <c r="A25" s="32" t="s">
        <v>72</v>
      </c>
      <c r="B25" s="26" t="s">
        <v>73</v>
      </c>
      <c r="C25" s="26" t="s">
        <v>15</v>
      </c>
      <c r="D25" s="38" t="s">
        <v>74</v>
      </c>
      <c r="E25" s="39"/>
      <c r="F25" s="39">
        <v>5000</v>
      </c>
      <c r="G25" s="30">
        <f>G24+F25-E25</f>
        <v>2926746</v>
      </c>
      <c r="H25" s="31">
        <f>D3</f>
        <v>611858</v>
      </c>
      <c r="I25" s="35"/>
    </row>
    <row r="26" spans="1:9" ht="91" x14ac:dyDescent="0.4">
      <c r="A26" s="32" t="s">
        <v>75</v>
      </c>
      <c r="B26" s="26" t="s">
        <v>76</v>
      </c>
      <c r="C26" s="26" t="s">
        <v>15</v>
      </c>
      <c r="D26" s="38" t="s">
        <v>77</v>
      </c>
      <c r="E26" s="39"/>
      <c r="F26" s="39">
        <v>30000</v>
      </c>
      <c r="G26" s="30">
        <f>G25+F26-E26</f>
        <v>2956746</v>
      </c>
      <c r="H26" s="31">
        <f>H25</f>
        <v>611858</v>
      </c>
      <c r="I26" s="35"/>
    </row>
    <row r="27" spans="1:9" ht="26" x14ac:dyDescent="0.4">
      <c r="A27" s="32" t="s">
        <v>75</v>
      </c>
      <c r="B27" s="26" t="s">
        <v>78</v>
      </c>
      <c r="C27" s="26" t="s">
        <v>35</v>
      </c>
      <c r="D27" s="38" t="s">
        <v>79</v>
      </c>
      <c r="E27" s="39"/>
      <c r="F27" s="39">
        <v>58379</v>
      </c>
      <c r="G27" s="30"/>
      <c r="H27" s="31">
        <f>H26</f>
        <v>611858</v>
      </c>
      <c r="I27" s="26" t="s">
        <v>24</v>
      </c>
    </row>
    <row r="28" spans="1:9" ht="26" x14ac:dyDescent="0.4">
      <c r="A28" s="32" t="s">
        <v>75</v>
      </c>
      <c r="B28" s="26" t="s">
        <v>80</v>
      </c>
      <c r="C28" s="26" t="s">
        <v>70</v>
      </c>
      <c r="D28" s="27" t="s">
        <v>81</v>
      </c>
      <c r="E28" s="28">
        <v>3515</v>
      </c>
      <c r="F28" s="28"/>
      <c r="G28" s="30">
        <f>G25+F28-E28</f>
        <v>2923231</v>
      </c>
      <c r="H28" s="31">
        <f>H27</f>
        <v>611858</v>
      </c>
      <c r="I28" s="26" t="s">
        <v>24</v>
      </c>
    </row>
    <row r="29" spans="1:9" x14ac:dyDescent="0.4">
      <c r="A29" s="40" t="s">
        <v>82</v>
      </c>
      <c r="B29" s="40"/>
      <c r="C29" s="40"/>
      <c r="D29" s="41"/>
      <c r="E29" s="42">
        <f>SUM(E7:E28)</f>
        <v>139897</v>
      </c>
      <c r="F29" s="42">
        <f>SUM(F7:F28)</f>
        <v>234379</v>
      </c>
      <c r="G29" s="43">
        <f>G28</f>
        <v>2923231</v>
      </c>
      <c r="H29" s="44">
        <f>H28</f>
        <v>611858</v>
      </c>
      <c r="I29" s="40"/>
    </row>
    <row r="32" spans="1:9" x14ac:dyDescent="0.4">
      <c r="A32" s="45" t="s">
        <v>83</v>
      </c>
      <c r="B32" s="17"/>
      <c r="C32" s="17"/>
      <c r="D32" s="18"/>
      <c r="E32" s="19"/>
      <c r="F32" s="19"/>
      <c r="G32" s="20"/>
      <c r="H32" s="17"/>
      <c r="I32" s="17"/>
    </row>
    <row r="33" spans="1:9" x14ac:dyDescent="0.4">
      <c r="A33" s="46" t="s">
        <v>4</v>
      </c>
      <c r="B33" s="46" t="s">
        <v>5</v>
      </c>
      <c r="C33" s="46" t="s">
        <v>6</v>
      </c>
      <c r="D33" s="47" t="s">
        <v>84</v>
      </c>
      <c r="E33" s="48" t="s">
        <v>8</v>
      </c>
      <c r="F33" s="48" t="s">
        <v>9</v>
      </c>
      <c r="G33" s="46" t="s">
        <v>10</v>
      </c>
      <c r="H33" s="46"/>
      <c r="I33" s="46" t="s">
        <v>12</v>
      </c>
    </row>
    <row r="34" spans="1:9" x14ac:dyDescent="0.4">
      <c r="A34" s="49" t="s">
        <v>85</v>
      </c>
      <c r="B34" s="35" t="s">
        <v>86</v>
      </c>
      <c r="C34" s="35" t="s">
        <v>22</v>
      </c>
      <c r="D34" s="36" t="s">
        <v>87</v>
      </c>
      <c r="E34" s="50">
        <v>928</v>
      </c>
      <c r="F34" s="50"/>
      <c r="G34" s="51">
        <f>D2-E34+F34</f>
        <v>14283</v>
      </c>
      <c r="H34" s="49"/>
      <c r="I34" s="49"/>
    </row>
    <row r="35" spans="1:9" x14ac:dyDescent="0.4">
      <c r="A35" s="49" t="s">
        <v>17</v>
      </c>
      <c r="B35" s="35" t="s">
        <v>88</v>
      </c>
      <c r="C35" s="35" t="s">
        <v>89</v>
      </c>
      <c r="D35" s="52" t="s">
        <v>90</v>
      </c>
      <c r="E35" s="50">
        <v>380</v>
      </c>
      <c r="F35" s="50"/>
      <c r="G35" s="51">
        <f>G34-E35</f>
        <v>13903</v>
      </c>
      <c r="H35" s="49"/>
      <c r="I35" s="49"/>
    </row>
    <row r="36" spans="1:9" x14ac:dyDescent="0.4">
      <c r="A36" s="49" t="s">
        <v>91</v>
      </c>
      <c r="B36" s="35" t="s">
        <v>92</v>
      </c>
      <c r="C36" s="35" t="s">
        <v>93</v>
      </c>
      <c r="D36" s="52" t="s">
        <v>93</v>
      </c>
      <c r="E36" s="50">
        <v>225</v>
      </c>
      <c r="F36" s="50"/>
      <c r="G36" s="51">
        <f t="shared" ref="G36:G60" si="1">G35-E36</f>
        <v>13678</v>
      </c>
      <c r="H36" s="49"/>
      <c r="I36" s="49"/>
    </row>
    <row r="37" spans="1:9" ht="39" x14ac:dyDescent="0.4">
      <c r="A37" s="49" t="s">
        <v>91</v>
      </c>
      <c r="B37" s="35" t="s">
        <v>94</v>
      </c>
      <c r="C37" s="35" t="s">
        <v>95</v>
      </c>
      <c r="D37" s="52" t="s">
        <v>96</v>
      </c>
      <c r="E37" s="50">
        <v>51</v>
      </c>
      <c r="F37" s="50"/>
      <c r="G37" s="51">
        <f t="shared" si="1"/>
        <v>13627</v>
      </c>
      <c r="H37" s="49"/>
      <c r="I37" s="49"/>
    </row>
    <row r="38" spans="1:9" ht="52" x14ac:dyDescent="0.4">
      <c r="A38" s="35" t="s">
        <v>91</v>
      </c>
      <c r="B38" s="35" t="s">
        <v>97</v>
      </c>
      <c r="C38" s="35" t="s">
        <v>93</v>
      </c>
      <c r="D38" s="33" t="s">
        <v>98</v>
      </c>
      <c r="E38" s="53">
        <v>1766</v>
      </c>
      <c r="F38" s="53"/>
      <c r="G38" s="51">
        <f>G40-E38</f>
        <v>11711</v>
      </c>
      <c r="H38" s="35"/>
      <c r="I38" s="35"/>
    </row>
    <row r="39" spans="1:9" x14ac:dyDescent="0.4">
      <c r="A39" s="54" t="s">
        <v>28</v>
      </c>
      <c r="B39" s="54" t="s">
        <v>99</v>
      </c>
      <c r="C39" s="35" t="s">
        <v>93</v>
      </c>
      <c r="D39" s="52" t="s">
        <v>100</v>
      </c>
      <c r="E39" s="50">
        <v>50</v>
      </c>
      <c r="F39" s="50"/>
      <c r="G39" s="51">
        <f>G37-E39</f>
        <v>13577</v>
      </c>
      <c r="H39" s="49"/>
      <c r="I39" s="49"/>
    </row>
    <row r="40" spans="1:9" x14ac:dyDescent="0.4">
      <c r="A40" s="55"/>
      <c r="B40" s="55"/>
      <c r="C40" s="35" t="s">
        <v>93</v>
      </c>
      <c r="D40" s="33" t="s">
        <v>100</v>
      </c>
      <c r="E40" s="53">
        <v>100</v>
      </c>
      <c r="F40" s="53"/>
      <c r="G40" s="51">
        <f t="shared" si="1"/>
        <v>13477</v>
      </c>
      <c r="H40" s="35"/>
      <c r="I40" s="35"/>
    </row>
    <row r="41" spans="1:9" ht="26" x14ac:dyDescent="0.4">
      <c r="A41" s="35" t="s">
        <v>43</v>
      </c>
      <c r="B41" s="35" t="s">
        <v>101</v>
      </c>
      <c r="C41" s="35" t="s">
        <v>93</v>
      </c>
      <c r="D41" s="33" t="s">
        <v>102</v>
      </c>
      <c r="E41" s="53">
        <v>65</v>
      </c>
      <c r="F41" s="53"/>
      <c r="G41" s="51">
        <f>G40-E41</f>
        <v>13412</v>
      </c>
      <c r="H41" s="35"/>
      <c r="I41" s="35"/>
    </row>
    <row r="42" spans="1:9" ht="26" x14ac:dyDescent="0.4">
      <c r="A42" s="56" t="s">
        <v>43</v>
      </c>
      <c r="B42" s="35" t="s">
        <v>103</v>
      </c>
      <c r="C42" s="57" t="s">
        <v>89</v>
      </c>
      <c r="D42" s="58" t="s">
        <v>104</v>
      </c>
      <c r="E42" s="59">
        <v>1076</v>
      </c>
      <c r="F42" s="59"/>
      <c r="G42" s="51">
        <f t="shared" si="1"/>
        <v>12336</v>
      </c>
      <c r="H42" s="60"/>
      <c r="I42" s="60"/>
    </row>
    <row r="43" spans="1:9" ht="52" x14ac:dyDescent="0.4">
      <c r="A43" s="56" t="s">
        <v>105</v>
      </c>
      <c r="B43" s="61" t="s">
        <v>106</v>
      </c>
      <c r="C43" s="26" t="s">
        <v>93</v>
      </c>
      <c r="D43" s="62" t="s">
        <v>107</v>
      </c>
      <c r="E43" s="63">
        <v>330</v>
      </c>
      <c r="F43" s="63"/>
      <c r="G43" s="51">
        <f t="shared" si="1"/>
        <v>12006</v>
      </c>
      <c r="H43" s="64"/>
      <c r="I43" s="64"/>
    </row>
    <row r="44" spans="1:9" ht="39" x14ac:dyDescent="0.4">
      <c r="A44" s="65" t="s">
        <v>105</v>
      </c>
      <c r="B44" s="26" t="s">
        <v>108</v>
      </c>
      <c r="C44" s="13" t="s">
        <v>93</v>
      </c>
      <c r="D44" s="66" t="s">
        <v>109</v>
      </c>
      <c r="E44" s="63">
        <v>265</v>
      </c>
      <c r="F44" s="63"/>
      <c r="G44" s="51">
        <f t="shared" si="1"/>
        <v>11741</v>
      </c>
      <c r="H44" s="64"/>
      <c r="I44" s="64"/>
    </row>
    <row r="45" spans="1:9" ht="39" x14ac:dyDescent="0.4">
      <c r="A45" s="56" t="s">
        <v>110</v>
      </c>
      <c r="B45" s="67" t="s">
        <v>111</v>
      </c>
      <c r="C45" s="26" t="s">
        <v>93</v>
      </c>
      <c r="D45" s="62" t="s">
        <v>112</v>
      </c>
      <c r="E45" s="63">
        <v>195</v>
      </c>
      <c r="F45" s="63"/>
      <c r="G45" s="51">
        <f t="shared" si="1"/>
        <v>11546</v>
      </c>
      <c r="H45" s="64"/>
      <c r="I45" s="64"/>
    </row>
    <row r="46" spans="1:9" ht="39" x14ac:dyDescent="0.4">
      <c r="A46" s="68" t="s">
        <v>110</v>
      </c>
      <c r="B46" s="69" t="s">
        <v>113</v>
      </c>
      <c r="C46" s="70" t="s">
        <v>114</v>
      </c>
      <c r="D46" s="33" t="s">
        <v>115</v>
      </c>
      <c r="E46" s="71">
        <v>480</v>
      </c>
      <c r="F46" s="71"/>
      <c r="G46" s="51">
        <f t="shared" si="1"/>
        <v>11066</v>
      </c>
      <c r="H46" s="72"/>
      <c r="I46" s="72"/>
    </row>
    <row r="47" spans="1:9" ht="52" x14ac:dyDescent="0.4">
      <c r="A47" s="73" t="s">
        <v>116</v>
      </c>
      <c r="B47" s="74" t="s">
        <v>117</v>
      </c>
      <c r="C47" s="69" t="s">
        <v>60</v>
      </c>
      <c r="D47" s="66" t="s">
        <v>118</v>
      </c>
      <c r="E47" s="63">
        <v>44</v>
      </c>
      <c r="F47" s="63"/>
      <c r="G47" s="51">
        <f t="shared" si="1"/>
        <v>11022</v>
      </c>
      <c r="H47" s="64"/>
      <c r="I47" s="64"/>
    </row>
    <row r="48" spans="1:9" ht="65" x14ac:dyDescent="0.4">
      <c r="A48" s="73" t="s">
        <v>119</v>
      </c>
      <c r="B48" s="69" t="s">
        <v>120</v>
      </c>
      <c r="C48" s="35" t="s">
        <v>93</v>
      </c>
      <c r="D48" s="66" t="s">
        <v>121</v>
      </c>
      <c r="E48" s="63">
        <v>2350</v>
      </c>
      <c r="F48" s="63"/>
      <c r="G48" s="51">
        <f t="shared" si="1"/>
        <v>8672</v>
      </c>
      <c r="H48" s="64"/>
      <c r="I48" s="64"/>
    </row>
    <row r="49" spans="1:9" ht="52" x14ac:dyDescent="0.4">
      <c r="A49" s="75" t="s">
        <v>122</v>
      </c>
      <c r="B49" s="69" t="s">
        <v>123</v>
      </c>
      <c r="C49" s="69" t="s">
        <v>93</v>
      </c>
      <c r="D49" s="76" t="s">
        <v>124</v>
      </c>
      <c r="E49" s="77">
        <v>291</v>
      </c>
      <c r="F49" s="77"/>
      <c r="G49" s="51">
        <f>G48-E49</f>
        <v>8381</v>
      </c>
      <c r="H49" s="78"/>
      <c r="I49" s="78"/>
    </row>
    <row r="50" spans="1:9" ht="39" x14ac:dyDescent="0.4">
      <c r="A50" s="75" t="s">
        <v>122</v>
      </c>
      <c r="B50" s="69" t="s">
        <v>125</v>
      </c>
      <c r="C50" s="35" t="s">
        <v>93</v>
      </c>
      <c r="D50" s="76" t="s">
        <v>126</v>
      </c>
      <c r="E50" s="77">
        <v>165</v>
      </c>
      <c r="F50" s="77"/>
      <c r="G50" s="51">
        <f t="shared" si="1"/>
        <v>8216</v>
      </c>
      <c r="H50" s="78"/>
      <c r="I50" s="78"/>
    </row>
    <row r="51" spans="1:9" ht="52" x14ac:dyDescent="0.4">
      <c r="A51" s="79" t="s">
        <v>127</v>
      </c>
      <c r="B51" s="26" t="s">
        <v>128</v>
      </c>
      <c r="C51" s="35" t="s">
        <v>93</v>
      </c>
      <c r="D51" s="80" t="s">
        <v>129</v>
      </c>
      <c r="E51" s="28">
        <v>168</v>
      </c>
      <c r="F51" s="28"/>
      <c r="G51" s="51">
        <f t="shared" si="1"/>
        <v>8048</v>
      </c>
      <c r="H51" s="81"/>
      <c r="I51" s="81"/>
    </row>
    <row r="52" spans="1:9" ht="65" x14ac:dyDescent="0.4">
      <c r="A52" s="79" t="s">
        <v>130</v>
      </c>
      <c r="B52" s="26" t="s">
        <v>131</v>
      </c>
      <c r="C52" s="35" t="s">
        <v>93</v>
      </c>
      <c r="D52" s="33" t="s">
        <v>132</v>
      </c>
      <c r="E52" s="28">
        <v>219</v>
      </c>
      <c r="F52" s="28"/>
      <c r="G52" s="51">
        <f t="shared" si="1"/>
        <v>7829</v>
      </c>
      <c r="H52" s="81"/>
      <c r="I52" s="81"/>
    </row>
    <row r="53" spans="1:9" x14ac:dyDescent="0.4">
      <c r="A53" s="82" t="s">
        <v>58</v>
      </c>
      <c r="B53" s="26" t="s">
        <v>133</v>
      </c>
      <c r="C53" s="35" t="s">
        <v>93</v>
      </c>
      <c r="D53" s="38" t="s">
        <v>100</v>
      </c>
      <c r="E53" s="83">
        <v>30</v>
      </c>
      <c r="F53" s="83"/>
      <c r="G53" s="51">
        <f t="shared" si="1"/>
        <v>7799</v>
      </c>
      <c r="H53" s="84"/>
      <c r="I53" s="84"/>
    </row>
    <row r="54" spans="1:9" ht="91" x14ac:dyDescent="0.4">
      <c r="A54" s="79" t="s">
        <v>68</v>
      </c>
      <c r="B54" s="81" t="s">
        <v>134</v>
      </c>
      <c r="C54" s="26" t="s">
        <v>60</v>
      </c>
      <c r="D54" s="27" t="s">
        <v>135</v>
      </c>
      <c r="E54" s="28">
        <v>513</v>
      </c>
      <c r="F54" s="28"/>
      <c r="G54" s="51">
        <f t="shared" si="1"/>
        <v>7286</v>
      </c>
      <c r="H54" s="81"/>
      <c r="I54" s="81"/>
    </row>
    <row r="55" spans="1:9" ht="52" x14ac:dyDescent="0.4">
      <c r="A55" s="79" t="s">
        <v>68</v>
      </c>
      <c r="B55" s="6" t="s">
        <v>136</v>
      </c>
      <c r="C55" s="35" t="s">
        <v>93</v>
      </c>
      <c r="D55" s="27" t="s">
        <v>137</v>
      </c>
      <c r="E55" s="28">
        <v>415</v>
      </c>
      <c r="F55" s="28"/>
      <c r="G55" s="51">
        <f t="shared" si="1"/>
        <v>6871</v>
      </c>
      <c r="H55" s="81"/>
      <c r="I55" s="81"/>
    </row>
    <row r="56" spans="1:9" x14ac:dyDescent="0.4">
      <c r="A56" s="26" t="s">
        <v>138</v>
      </c>
      <c r="B56" s="26" t="s">
        <v>139</v>
      </c>
      <c r="C56" s="35" t="s">
        <v>93</v>
      </c>
      <c r="D56" s="81" t="s">
        <v>140</v>
      </c>
      <c r="E56" s="81">
        <v>456</v>
      </c>
      <c r="F56" s="81"/>
      <c r="G56" s="51">
        <f t="shared" si="1"/>
        <v>6415</v>
      </c>
      <c r="H56" s="81"/>
      <c r="I56" s="81"/>
    </row>
    <row r="57" spans="1:9" ht="52" x14ac:dyDescent="0.4">
      <c r="A57" s="79" t="s">
        <v>141</v>
      </c>
      <c r="B57" s="26" t="s">
        <v>142</v>
      </c>
      <c r="C57" s="26" t="s">
        <v>114</v>
      </c>
      <c r="D57" s="27" t="s">
        <v>143</v>
      </c>
      <c r="E57" s="28">
        <v>717</v>
      </c>
      <c r="F57" s="28"/>
      <c r="G57" s="51">
        <f t="shared" si="1"/>
        <v>5698</v>
      </c>
      <c r="H57" s="81"/>
      <c r="I57" s="81"/>
    </row>
    <row r="58" spans="1:9" ht="26" x14ac:dyDescent="0.4">
      <c r="A58" s="79" t="s">
        <v>144</v>
      </c>
      <c r="B58" s="26" t="s">
        <v>145</v>
      </c>
      <c r="C58" s="26" t="s">
        <v>22</v>
      </c>
      <c r="D58" s="27" t="s">
        <v>146</v>
      </c>
      <c r="E58" s="28">
        <v>300</v>
      </c>
      <c r="F58" s="28"/>
      <c r="G58" s="51">
        <f t="shared" si="1"/>
        <v>5398</v>
      </c>
      <c r="H58" s="81"/>
      <c r="I58" s="81"/>
    </row>
    <row r="59" spans="1:9" ht="65" x14ac:dyDescent="0.4">
      <c r="A59" s="79" t="s">
        <v>147</v>
      </c>
      <c r="B59" s="26" t="s">
        <v>148</v>
      </c>
      <c r="C59" s="26" t="s">
        <v>149</v>
      </c>
      <c r="D59" s="27" t="s">
        <v>150</v>
      </c>
      <c r="E59" s="28">
        <v>1229</v>
      </c>
      <c r="F59" s="28"/>
      <c r="G59" s="51">
        <f t="shared" si="1"/>
        <v>4169</v>
      </c>
      <c r="H59" s="81"/>
      <c r="I59" s="81"/>
    </row>
    <row r="60" spans="1:9" ht="39" x14ac:dyDescent="0.4">
      <c r="A60" s="79" t="s">
        <v>147</v>
      </c>
      <c r="B60" s="26" t="s">
        <v>151</v>
      </c>
      <c r="C60" s="26" t="s">
        <v>89</v>
      </c>
      <c r="D60" s="27" t="s">
        <v>152</v>
      </c>
      <c r="E60" s="28">
        <v>3974</v>
      </c>
      <c r="F60" s="85"/>
      <c r="G60" s="34">
        <f t="shared" si="1"/>
        <v>195</v>
      </c>
      <c r="H60" s="86"/>
      <c r="I60" s="81"/>
    </row>
    <row r="61" spans="1:9" x14ac:dyDescent="0.4">
      <c r="A61" s="87" t="s">
        <v>153</v>
      </c>
      <c r="B61" s="87"/>
      <c r="C61" s="88"/>
      <c r="D61" s="89"/>
      <c r="E61" s="90">
        <f>SUM(E34:E60)</f>
        <v>16782</v>
      </c>
      <c r="F61" s="91">
        <f>SUM(F42:F53)</f>
        <v>0</v>
      </c>
      <c r="G61" s="92">
        <f>G60</f>
        <v>195</v>
      </c>
      <c r="H61" s="93"/>
      <c r="I61" s="88"/>
    </row>
  </sheetData>
  <mergeCells count="5">
    <mergeCell ref="A1:C1"/>
    <mergeCell ref="A2:C2"/>
    <mergeCell ref="A3:C3"/>
    <mergeCell ref="A39:A40"/>
    <mergeCell ref="B39:B4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天天是晴天 霏霏</dc:creator>
  <cp:lastModifiedBy>天天是晴天 霏霏</cp:lastModifiedBy>
  <dcterms:created xsi:type="dcterms:W3CDTF">2025-04-12T17:44:50Z</dcterms:created>
  <dcterms:modified xsi:type="dcterms:W3CDTF">2025-04-12T17:46:11Z</dcterms:modified>
</cp:coreProperties>
</file>