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A5FA6135-94E2-EA40-ABCB-6F340298C23B}" xr6:coauthVersionLast="47" xr6:coauthVersionMax="47" xr10:uidLastSave="{00000000-0000-0000-0000-000000000000}"/>
  <bookViews>
    <workbookView xWindow="-4080" yWindow="-21100" windowWidth="38400" windowHeight="21100" activeTab="5"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 name="AssetTypes" sheetId="15" r:id="rId12"/>
    <sheet name="Protocols" sheetId="17" r:id="rId13"/>
    <sheet name="Relationships" sheetId="16" r:id="rId14"/>
  </sheets>
  <definedNames>
    <definedName name="_xlnm._FilterDatabase" localSheetId="4" hidden="1">Threats!$A$1:$B$76</definedName>
  </definedNames>
  <calcPr calcId="191028"/>
  <pivotCaches>
    <pivotCache cacheId="3"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5" l="1"/>
  <c r="A27" i="15"/>
  <c r="A50" i="15"/>
  <c r="A46" i="15"/>
  <c r="A47" i="15"/>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58" i="15"/>
  <c r="A57" i="15"/>
  <c r="A56" i="15"/>
  <c r="A55" i="15"/>
  <c r="A54" i="15"/>
  <c r="A53" i="15"/>
  <c r="A52" i="15"/>
  <c r="A51" i="15"/>
  <c r="A49" i="15"/>
  <c r="A48" i="15"/>
  <c r="A45" i="15"/>
  <c r="A44" i="15"/>
  <c r="A43" i="15"/>
  <c r="A42" i="15"/>
  <c r="A41" i="15"/>
  <c r="A40" i="15"/>
  <c r="A39" i="15"/>
  <c r="A38" i="15"/>
  <c r="A37" i="15"/>
  <c r="A36" i="15"/>
  <c r="A35" i="15"/>
  <c r="A34" i="15"/>
  <c r="A33" i="15"/>
  <c r="A32" i="15"/>
  <c r="A31" i="15"/>
  <c r="A30" i="15"/>
  <c r="A29" i="15"/>
  <c r="A28" i="15"/>
  <c r="A26" i="15"/>
  <c r="A25" i="15"/>
  <c r="A24" i="15"/>
  <c r="A23" i="15"/>
  <c r="A22" i="15"/>
  <c r="A21" i="15"/>
  <c r="A20" i="15"/>
  <c r="A19" i="15"/>
  <c r="A18" i="15"/>
  <c r="A17" i="15"/>
  <c r="A16" i="15"/>
  <c r="A15" i="15"/>
  <c r="A14" i="15"/>
  <c r="A13" i="15"/>
  <c r="A12" i="15"/>
  <c r="A10" i="15"/>
  <c r="A9" i="15"/>
  <c r="A8" i="15"/>
  <c r="A7" i="15"/>
  <c r="A6" i="15"/>
  <c r="A5" i="15"/>
  <c r="A4" i="15"/>
  <c r="A3" i="15"/>
  <c r="A2" i="15"/>
  <c r="A3" i="6"/>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<sst xmlns="http://schemas.openxmlformats.org/spreadsheetml/2006/main" count="5720" uniqueCount="1642">
  <si>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</si>
  <si>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</si>
  <si>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</si>
  <si>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</si>
  <si>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</si>
  <si>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</si>
  <si>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</si>
  <si>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</si>
  <si>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</si>
  <si>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</si>
  <si>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</si>
  <si>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</si>
  <si>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</si>
  <si>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</si>
  <si>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</si>
  <si>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</si>
  <si>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</si>
  <si>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</si>
  <si>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</si>
  <si>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</si>
  <si>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</si>
  <si>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</si>
  <si>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</si>
  <si>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</si>
  <si>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</si>
  <si>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</si>
  <si>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</si>
  <si>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</si>
  <si>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</si>
  <si>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</si>
  <si>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</si>
  <si>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</si>
  <si>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</si>
  <si>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</si>
  <si>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</si>
  <si>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</si>
  <si>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</si>
  <si>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</si>
  <si>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</si>
  <si>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</si>
  <si>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</si>
  <si>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</si>
  <si>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</si>
  <si>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</si>
  <si>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</si>
  <si>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</si>
  <si>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</si>
  <si>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</si>
  <si>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</si>
  <si>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</si>
  <si>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</si>
  <si>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</si>
  <si>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</si>
  <si>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</si>
  <si>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</si>
  <si>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</si>
  <si>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</si>
  <si>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</si>
  <si>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</si>
  <si>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</si>
  <si>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</si>
  <si>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</si>
  <si>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</si>
  <si>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</si>
  <si>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</si>
  <si>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</si>
  <si>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</si>
  <si>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</si>
  <si>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</si>
  <si>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</si>
  <si>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</si>
  <si>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</si>
  <si>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</si>
  <si>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</si>
  <si>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</si>
  <si>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</si>
  <si>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</si>
  <si>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</si>
  <si>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</si>
  <si>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</si>
  <si>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</si>
  <si>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</si>
  <si>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</si>
  <si>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</si>
  <si>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</si>
  <si>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</si>
  <si>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</si>
  <si>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</si>
  <si>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</si>
  <si>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</si>
  <si>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</si>
  <si>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</si>
  <si>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</si>
  <si>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</si>
  <si>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</si>
  <si>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</si>
  <si>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</si>
  <si>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</si>
  <si>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</si>
  <si>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</si>
  <si>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</si>
  <si>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</si>
  <si>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</si>
  <si>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</si>
  <si>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</si>
  <si>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</si>
  <si>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</si>
  <si>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</si>
  <si>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</si>
  <si>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</si>
  <si>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</si>
  <si>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</si>
  <si>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</si>
  <si>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</si>
  <si>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</si>
  <si>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</si>
  <si>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</si>
  <si>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</si>
  <si>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</si>
  <si>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</si>
  <si>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</si>
  <si>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</si>
  <si>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</si>
  <si>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</si>
  <si>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</si>
  <si>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</si>
  <si>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</si>
  <si>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</si>
  <si>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</si>
  <si>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</si>
  <si>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</si>
  <si>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</si>
  <si>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</si>
  <si>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</si>
  <si>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</si>
  <si>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</si>
  <si>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</si>
  <si>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</si>
  <si>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</si>
  <si>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</si>
  <si>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</si>
  <si>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</si>
  <si>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</si>
  <si>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</si>
  <si>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</si>
  <si>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</si>
  <si>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</si>
  <si>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</si>
  <si>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</si>
  <si>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</si>
  <si>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</si>
  <si>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</si>
  <si>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</si>
  <si>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</si>
  <si>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</si>
  <si>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</si>
  <si>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</si>
  <si>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</si>
  <si>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</si>
  <si>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</si>
  <si>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</si>
  <si>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</si>
  <si>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</si>
  <si>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</si>
  <si>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</si>
  <si>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</si>
  <si>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</si>
  <si>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</si>
  <si>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</si>
  <si>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</si>
  <si>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</si>
  <si>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</si>
  <si>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</si>
  <si>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</si>
  <si>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</si>
  <si>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</si>
  <si>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</si>
  <si>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</si>
  <si>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</si>
  <si>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</si>
  <si>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</si>
  <si>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</si>
  <si>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</si>
  <si>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</si>
  <si>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</si>
  <si>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</si>
  <si>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</si>
  <si>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</si>
  <si>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</si>
  <si>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</si>
  <si>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</si>
  <si>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</si>
  <si>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</si>
  <si>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</si>
  <si>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</si>
  <si>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</si>
  <si>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</si>
  <si>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</si>
  <si>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</si>
  <si>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</si>
  <si>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</si>
  <si>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</si>
  <si>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</si>
  <si>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</si>
  <si>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</si>
  <si>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</si>
  <si>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</si>
  <si>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</si>
  <si>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</si>
  <si>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</si>
  <si>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</si>
  <si>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</si>
  <si>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</si>
  <si>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</si>
  <si>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</si>
  <si>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</si>
  <si>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</si>
  <si>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</si>
  <si>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</si>
  <si>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</si>
  <si>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</si>
  <si>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</si>
  <si>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</si>
  <si>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</si>
  <si>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</si>
  <si>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</si>
  <si>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</si>
  <si>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</si>
  <si>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</si>
  <si>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</si>
  <si>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</si>
  <si>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</si>
  <si>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</si>
  <si>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</si>
  <si>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</si>
  <si>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</si>
  <si>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</si>
  <si>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</si>
  <si>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</si>
  <si>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</si>
  <si>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</si>
  <si>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</si>
  <si>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</si>
  <si>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</si>
  <si>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</si>
  <si>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</si>
  <si>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</si>
  <si>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</si>
  <si>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</si>
  <si>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</si>
  <si>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</si>
  <si>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</si>
  <si>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</si>
  <si>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</si>
  <si>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</si>
  <si>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</si>
  <si>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</si>
  <si>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</si>
  <si>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</si>
  <si>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</si>
  <si>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</si>
  <si>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</si>
  <si>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</si>
  <si>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</si>
  <si>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</si>
  <si>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</si>
  <si>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</si>
  <si>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</si>
  <si>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</si>
  <si>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</si>
  <si>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</si>
  <si>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</si>
  <si>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</si>
  <si>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</si>
  <si>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</si>
  <si>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</si>
  <si>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</si>
  <si>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</si>
  <si>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</si>
  <si>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</si>
  <si>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</si>
  <si>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</si>
  <si>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</si>
  <si>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</si>
  <si>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</si>
  <si>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</si>
  <si>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</si>
  <si>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</si>
  <si>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</si>
  <si>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</si>
  <si>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</si>
  <si>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</si>
  <si>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</si>
  <si>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</si>
  <si>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</si>
  <si>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</si>
  <si>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</si>
  <si>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</si>
  <si>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</si>
  <si>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</si>
  <si>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</si>
  <si>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</si>
  <si>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</si>
  <si>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</si>
  <si>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</si>
  <si>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</si>
  <si>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</si>
  <si>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</si>
  <si>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</si>
  <si>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</si>
  <si>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</si>
  <si>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</si>
  <si>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</si>
  <si>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</si>
  <si>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</si>
  <si>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</si>
  <si>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</si>
  <si>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</si>
  <si>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</si>
  <si>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</si>
  <si>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</si>
  <si>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</si>
  <si>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</si>
  <si>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</si>
  <si>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</si>
  <si>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</si>
  <si>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</si>
  <si>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</si>
  <si>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</si>
  <si>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</si>
  <si>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</si>
  <si>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</si>
  <si>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</si>
  <si>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</si>
  <si>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</si>
  <si>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</si>
  <si>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</si>
  <si>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</si>
  <si>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</si>
  <si>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</si>
  <si>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</si>
  <si>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</si>
  <si>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</si>
  <si>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</si>
  <si>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</si>
  <si>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</si>
  <si>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</si>
  <si>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</si>
  <si>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</si>
  <si>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</si>
  <si>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</si>
  <si>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</si>
  <si>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</si>
  <si>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</si>
  <si>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</si>
  <si>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</si>
  <si>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</si>
  <si>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</si>
  <si>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</si>
  <si>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</si>
  <si>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</si>
  <si>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</si>
  <si>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</si>
  <si>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</si>
  <si>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</si>
  <si>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</si>
  <si>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</si>
  <si>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</si>
  <si>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</si>
  <si>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</si>
  <si>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</si>
  <si>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</si>
  <si>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</si>
  <si>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</si>
  <si>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</si>
  <si>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</si>
  <si>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</si>
  <si>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</si>
  <si>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</si>
  <si>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</si>
  <si>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</si>
  <si>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</si>
  <si>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</si>
  <si>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</si>
  <si>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</si>
  <si>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</si>
  <si>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</si>
  <si>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</si>
  <si>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</si>
  <si>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</si>
  <si>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</si>
  <si>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</si>
  <si>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</si>
  <si>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</si>
  <si>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</si>
  <si>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</si>
  <si>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</si>
  <si>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</si>
  <si>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</si>
  <si>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</si>
  <si>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</si>
  <si>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</si>
  <si>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</si>
  <si>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</si>
  <si>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</si>
  <si>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</si>
  <si>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</si>
  <si>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</si>
  <si>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</si>
  <si>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</si>
  <si>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</si>
  <si>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</si>
  <si>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</si>
  <si>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</si>
  <si>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</si>
  <si>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</si>
  <si>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</si>
  <si>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</si>
  <si>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</si>
  <si>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</si>
  <si>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</si>
  <si>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</si>
  <si>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</si>
  <si>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</si>
  <si>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</si>
  <si>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</si>
  <si>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</si>
  <si>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</si>
  <si>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</si>
  <si>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</si>
  <si>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</si>
  <si>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</si>
  <si>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</si>
  <si>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</si>
  <si>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</si>
  <si>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</si>
  <si>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</si>
  <si>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</si>
  <si>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</si>
  <si>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</si>
  <si>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</si>
  <si>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</si>
  <si>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</si>
  <si>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</si>
  <si>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</si>
  <si>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</si>
  <si>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</si>
  <si>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</si>
  <si>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</si>
  <si>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</si>
  <si>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</si>
  <si>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</si>
  <si>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</si>
  <si>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</si>
  <si>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</si>
  <si>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</si>
  <si>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</si>
  <si>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</si>
  <si>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</si>
  <si>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</si>
  <si>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</si>
  <si>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</si>
  <si>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</si>
  <si>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</si>
  <si>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</si>
  <si>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</si>
  <si>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</si>
  <si>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</si>
  <si>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</si>
  <si>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</si>
  <si>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</si>
  <si>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</si>
  <si>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</si>
  <si>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</si>
  <si>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</si>
  <si>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</si>
  <si>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</si>
  <si>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</si>
  <si>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</si>
  <si>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</si>
  <si>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</si>
  <si>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</si>
  <si>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</si>
  <si>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</si>
  <si>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</si>
  <si>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</si>
  <si>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</si>
  <si>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</si>
  <si>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</si>
  <si>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</si>
  <si>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</si>
  <si>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</si>
  <si>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</si>
  <si>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</si>
  <si>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</si>
  <si>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</si>
  <si>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</si>
  <si>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</si>
  <si>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</si>
  <si>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</si>
  <si>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</si>
  <si>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</si>
  <si>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</si>
  <si>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</si>
  <si>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</si>
  <si>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</si>
  <si>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</si>
  <si>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</si>
  <si>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</si>
  <si>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</si>
  <si>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</si>
  <si>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</si>
  <si>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</si>
  <si>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</si>
  <si>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</si>
  <si>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</si>
  <si>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</si>
  <si>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</si>
  <si>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</si>
  <si>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</si>
  <si>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</si>
  <si>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</si>
  <si>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</si>
  <si>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</si>
  <si>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</si>
  <si>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</si>
  <si>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</si>
  <si>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</si>
  <si>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</si>
  <si>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</si>
  <si>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</si>
  <si>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</si>
  <si>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</si>
  <si>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</si>
  <si>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</si>
  <si>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</si>
  <si>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</si>
  <si>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</si>
  <si>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</si>
  <si>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</si>
  <si>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</si>
  <si>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</si>
  <si>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</si>
  <si>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</si>
  <si>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</si>
  <si>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</si>
  <si>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</si>
  <si>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</si>
  <si>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</si>
  <si>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</si>
  <si>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</si>
  <si>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</si>
  <si>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</si>
  <si>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</si>
  <si>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</si>
  <si>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</si>
  <si>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</si>
  <si>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</si>
  <si>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</si>
  <si>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</si>
  <si>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</si>
  <si>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</si>
  <si>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</si>
  <si>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</si>
  <si>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</si>
  <si>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</si>
  <si>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</si>
  <si>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</si>
  <si>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</si>
  <si>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</si>
  <si>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</si>
  <si>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</si>
  <si>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</si>
  <si>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</si>
  <si>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</si>
  <si>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</si>
  <si>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</si>
  <si>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</si>
  <si>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</si>
  <si>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</si>
  <si>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</si>
  <si>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</si>
  <si>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</si>
  <si>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</si>
  <si>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</si>
  <si>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</si>
  <si>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</si>
  <si>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</si>
  <si>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</si>
  <si>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</si>
  <si>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</si>
  <si>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</si>
  <si>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</si>
  <si>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</si>
  <si>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</si>
  <si>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</si>
  <si>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</si>
  <si>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</si>
  <si>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</si>
  <si>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</si>
  <si>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</si>
  <si>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</si>
  <si>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</si>
  <si>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</si>
  <si>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</si>
  <si>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</si>
  <si>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</si>
  <si>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</si>
  <si>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</si>
  <si>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</si>
  <si>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</si>
  <si>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</si>
  <si>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</si>
  <si>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</si>
  <si>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</si>
  <si>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</si>
  <si>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</si>
  <si>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</si>
  <si>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</si>
  <si>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</si>
  <si>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</si>
  <si>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</si>
  <si>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</si>
  <si>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</si>
  <si>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</si>
  <si>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source(uses),self</t>
  </si>
  <si>
    <t>117, 184, 176</t>
  </si>
  <si>
    <t>157, 185, 186, 75, 203, 536, 578</t>
  </si>
  <si>
    <t>65, 158, 187, 533, 657</t>
  </si>
  <si>
    <t>Action Spoofing</t>
  </si>
  <si>
    <t>112, 114, 115, 122, 151, 233, 560, 184, 22, 148, 176</t>
  </si>
  <si>
    <t>20, 49, 90, 629, 1, 180, 194, 195, 473, 555, 600, 185, 186, 39, 77, 202, 207, 75, 203, 536, 578</t>
  </si>
  <si>
    <t>16, 55, 70, 565, 633, 587, 599, 459, 474, 475, 476, 477, 479, 485, 187, 533, 657, 13, 162</t>
  </si>
  <si>
    <t>Message Tampering</t>
  </si>
  <si>
    <t>184, 216, 94, 272, 176</t>
  </si>
  <si>
    <t>185, 186, 12, 217, 384, 220, 276, 277, 75, 203, 536, 578</t>
  </si>
  <si>
    <t>187, 533, 657, 385, 389</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</si>
  <si>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</si>
  <si>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</si>
  <si>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</si>
  <si>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</si>
  <si>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</si>
  <si>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</si>
  <si>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</si>
  <si>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</si>
  <si>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</si>
  <si>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</si>
  <si>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</si>
  <si>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</si>
  <si>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</si>
  <si>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</si>
  <si>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</si>
  <si>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</si>
  <si>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</si>
  <si>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</si>
  <si>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</si>
  <si>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</si>
  <si>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</si>
  <si>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</si>
  <si>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</si>
  <si>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</si>
  <si>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</si>
  <si>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</si>
  <si>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</si>
  <si>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</si>
  <si>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</si>
  <si>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</si>
  <si>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</si>
  <si>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</si>
  <si>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</si>
  <si>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</si>
  <si>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</si>
  <si>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</si>
  <si>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</si>
  <si>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</si>
  <si>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</si>
  <si>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</si>
  <si>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</si>
  <si>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</si>
  <si>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</si>
  <si>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</si>
  <si>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</si>
  <si>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</si>
  <si>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</si>
  <si>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</si>
  <si>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</si>
  <si>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</si>
  <si>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</si>
  <si>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</si>
  <si>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</si>
  <si>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</si>
  <si>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</si>
  <si>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</si>
  <si>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</si>
  <si>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</si>
  <si>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</si>
  <si>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</si>
  <si>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</si>
  <si>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</si>
  <si>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</si>
  <si>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</si>
  <si>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</si>
  <si>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</si>
  <si>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</si>
  <si>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</si>
  <si>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</si>
  <si>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</si>
  <si>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</si>
  <si>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</si>
  <si>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</si>
  <si>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</si>
  <si>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</si>
  <si>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</si>
  <si>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</si>
  <si>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</si>
  <si>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</si>
  <si>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</si>
  <si>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</si>
  <si>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</si>
  <si>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</si>
  <si>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</si>
  <si>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</si>
  <si>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</si>
  <si>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</si>
  <si>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</si>
  <si>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</si>
  <si>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</si>
  <si>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</si>
  <si>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</si>
  <si>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</si>
  <si>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</si>
  <si>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</si>
  <si>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</si>
  <si>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</si>
  <si>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</si>
  <si>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</si>
  <si>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</si>
  <si>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</si>
  <si>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</si>
  <si>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</si>
  <si>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</si>
  <si>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</si>
  <si>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</si>
  <si>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</si>
  <si>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</si>
  <si>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</si>
  <si>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</si>
  <si>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</si>
  <si>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</si>
  <si>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</si>
  <si>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</si>
  <si>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</si>
  <si>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</si>
  <si>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</si>
  <si>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</si>
  <si>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</si>
  <si>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</si>
  <si>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</si>
  <si>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</si>
  <si>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</si>
  <si>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</si>
  <si>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</si>
  <si>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</si>
  <si>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</si>
  <si>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</si>
  <si>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</si>
  <si>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</si>
  <si>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</si>
  <si>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</si>
  <si>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</si>
  <si>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</si>
  <si>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</si>
  <si>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</si>
  <si>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</si>
  <si>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</si>
  <si>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</si>
  <si>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</si>
  <si>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</si>
  <si>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</si>
  <si>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</si>
  <si>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</si>
  <si>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</si>
  <si>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</si>
  <si>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</si>
  <si>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</si>
  <si>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</si>
  <si>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</si>
  <si>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</si>
  <si>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</si>
  <si>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</si>
  <si>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</si>
  <si>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</si>
  <si>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</si>
  <si>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</si>
  <si>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</si>
  <si>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</si>
  <si>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</si>
  <si>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</si>
  <si>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</si>
  <si>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</si>
  <si>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</si>
  <si>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</si>
  <si>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</si>
  <si>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</si>
  <si>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</si>
  <si>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</si>
  <si>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</si>
  <si>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</si>
  <si>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</si>
  <si>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</si>
  <si>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</si>
  <si>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</si>
  <si>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</si>
  <si>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</si>
  <si>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</si>
  <si>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</si>
  <si>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</si>
  <si>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</si>
  <si>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</si>
  <si>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</si>
  <si>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</si>
  <si>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</si>
  <si>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</si>
  <si>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</si>
  <si>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</si>
  <si>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</si>
  <si>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</si>
  <si>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</si>
  <si>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</si>
  <si>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</si>
  <si>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</si>
  <si>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</si>
  <si>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</si>
  <si>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</si>
  <si>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</si>
  <si>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</si>
  <si>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</si>
  <si>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</si>
  <si>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</si>
  <si>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</si>
  <si>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</si>
  <si>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</si>
  <si>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</si>
  <si>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</si>
  <si>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</si>
  <si>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</si>
  <si>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</si>
  <si>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</si>
  <si>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</si>
  <si>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</si>
  <si>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</si>
  <si>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</si>
  <si>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</si>
  <si>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</si>
  <si>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</si>
  <si>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</si>
  <si>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</si>
  <si>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</si>
  <si>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</si>
  <si>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</si>
  <si>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</si>
  <si>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</si>
  <si>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</si>
  <si>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</si>
  <si>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</si>
  <si>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</si>
  <si>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</si>
  <si>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</si>
  <si>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</si>
  <si>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</si>
  <si>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</si>
  <si>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</si>
  <si>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</si>
  <si>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</si>
  <si>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</si>
  <si>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</si>
  <si>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</si>
  <si>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</si>
  <si>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</si>
  <si>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</si>
  <si>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</si>
  <si>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</si>
  <si>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</si>
  <si>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</si>
  <si>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</si>
  <si>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</si>
  <si>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</si>
  <si>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</si>
  <si>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</si>
  <si>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</si>
  <si>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</si>
  <si>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</si>
  <si>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</si>
  <si>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</si>
  <si>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</si>
  <si>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</si>
  <si>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</si>
  <si>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</si>
  <si>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</si>
  <si>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</si>
  <si>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</si>
  <si>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</si>
  <si>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</si>
  <si>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</si>
  <si>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</si>
  <si>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</si>
  <si>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</si>
  <si>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</si>
  <si>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</si>
  <si>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</si>
  <si>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</si>
  <si>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</si>
  <si>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</si>
  <si>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</si>
  <si>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</si>
  <si>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</si>
  <si>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</si>
  <si>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</si>
  <si>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</si>
  <si>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</si>
  <si>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</si>
  <si>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</si>
  <si>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</si>
  <si>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</si>
  <si>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</si>
  <si>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</si>
  <si>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</si>
  <si>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</si>
  <si>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</si>
  <si>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</si>
  <si>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</si>
  <si>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</si>
  <si>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</si>
  <si>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</si>
  <si>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</si>
  <si>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</si>
  <si>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</si>
  <si>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</si>
  <si>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</si>
  <si>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</si>
  <si>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</si>
  <si>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</si>
  <si>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</si>
  <si>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</si>
  <si>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</si>
  <si>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</si>
  <si>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</si>
  <si>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</si>
  <si>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</si>
  <si>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</si>
  <si>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</si>
  <si>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</si>
  <si>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</si>
  <si>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</si>
  <si>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</si>
  <si>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</si>
  <si>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</si>
  <si>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</si>
  <si>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</si>
  <si>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</si>
  <si>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</si>
  <si>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</si>
  <si>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</si>
  <si>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</si>
  <si>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</si>
  <si>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</si>
  <si>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</si>
  <si>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</si>
  <si>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</si>
  <si>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</si>
  <si>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</si>
  <si>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</si>
  <si>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</si>
  <si>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</si>
  <si>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</si>
  <si>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</si>
  <si>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</si>
  <si>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</si>
  <si>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</si>
  <si>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</si>
  <si>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</si>
  <si>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</si>
  <si>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</si>
  <si>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</si>
  <si>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</si>
  <si>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</si>
  <si>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</si>
  <si>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</si>
  <si>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</si>
  <si>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</si>
  <si>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</si>
  <si>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</si>
  <si>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</si>
  <si>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</si>
  <si>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</si>
  <si>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</si>
  <si>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</si>
  <si>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</si>
  <si>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</si>
  <si>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</si>
  <si>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</si>
  <si>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</si>
  <si>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</si>
  <si>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</si>
  <si>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</si>
  <si>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</si>
  <si>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</si>
  <si>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</si>
  <si>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</si>
  <si>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</si>
  <si>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</si>
  <si>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</si>
  <si>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</si>
  <si>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</si>
  <si>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</si>
  <si>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</si>
  <si>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</si>
  <si>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</si>
  <si>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</si>
  <si>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</si>
  <si>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</si>
  <si>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</si>
  <si>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</si>
  <si>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</si>
  <si>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</si>
  <si>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</si>
  <si>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</si>
  <si>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</si>
  <si>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</si>
  <si>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</si>
  <si>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</si>
  <si>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</si>
  <si>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</si>
  <si>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</si>
  <si>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</si>
  <si>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</si>
  <si>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</si>
  <si>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</si>
  <si>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</si>
  <si>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</si>
  <si>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</si>
  <si>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</si>
  <si>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</si>
  <si>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</si>
  <si>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</si>
  <si>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</si>
  <si>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</si>
  <si>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</si>
  <si>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</si>
  <si>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</si>
  <si>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</si>
  <si>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</si>
  <si>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</si>
  <si>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</si>
  <si>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</si>
  <si>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</si>
  <si>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</si>
  <si>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</si>
  <si>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</si>
  <si>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</si>
  <si>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</si>
  <si>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</si>
  <si>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</si>
  <si>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</si>
  <si>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</si>
  <si>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</si>
  <si>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</si>
  <si>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</si>
  <si>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</si>
  <si>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</si>
  <si>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</si>
  <si>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</si>
  <si>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</si>
  <si>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</si>
  <si>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</si>
  <si>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</si>
  <si>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</si>
  <si>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</si>
  <si>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</si>
  <si>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</si>
  <si>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</si>
  <si>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</si>
  <si>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</si>
  <si>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</si>
  <si>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</si>
  <si>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</si>
  <si>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</si>
  <si>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</si>
  <si>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</si>
  <si>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</si>
  <si>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</si>
  <si>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</si>
  <si>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</si>
  <si>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</si>
  <si>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</si>
  <si>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</si>
  <si>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</si>
  <si>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</si>
  <si>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</si>
  <si>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</si>
  <si>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</si>
  <si>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</si>
  <si>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</si>
  <si>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</si>
  <si>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</si>
  <si>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</si>
  <si>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</si>
  <si>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</si>
  <si>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</si>
  <si>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</si>
  <si>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</si>
  <si>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</si>
  <si>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</si>
  <si>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</si>
  <si>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</si>
  <si>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</si>
  <si>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</si>
  <si>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</si>
  <si>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</si>
  <si>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</si>
  <si>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</si>
  <si>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</si>
  <si>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</si>
  <si>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</si>
  <si>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</si>
  <si>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</si>
  <si>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</si>
  <si>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</si>
  <si>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</si>
  <si>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</si>
  <si>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</si>
  <si>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</si>
  <si>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</si>
  <si>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</si>
  <si>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</si>
  <si>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</si>
  <si>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</si>
  <si>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</si>
  <si>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</si>
  <si>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</si>
  <si>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</si>
  <si>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</si>
  <si>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</si>
  <si>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</si>
  <si>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</si>
  <si>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</si>
  <si>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</si>
  <si>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</si>
  <si>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</si>
  <si>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</si>
  <si>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</si>
  <si>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</si>
  <si>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</si>
  <si>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</si>
  <si>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</si>
  <si>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</si>
  <si>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</si>
  <si>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</si>
  <si>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</si>
  <si>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</si>
  <si>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</si>
  <si>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</si>
  <si>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</si>
  <si>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</si>
  <si>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</si>
  <si>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</si>
  <si>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</si>
  <si>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</si>
  <si>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</si>
  <si>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</si>
  <si>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</si>
  <si>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</si>
  <si>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</si>
  <si>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</si>
  <si>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</si>
  <si>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</si>
  <si>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</si>
  <si>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</si>
  <si>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</si>
  <si>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</si>
  <si>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</si>
  <si>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</si>
  <si>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</si>
  <si>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</si>
  <si>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</si>
  <si>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</si>
  <si>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</si>
  <si>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</si>
  <si>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</si>
  <si>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</si>
  <si>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</si>
  <si>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</si>
  <si>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</si>
  <si>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</si>
  <si>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</si>
  <si>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</si>
  <si>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</si>
  <si>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</si>
  <si>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</si>
  <si>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</si>
  <si>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</si>
  <si>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</si>
  <si>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</si>
  <si>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</si>
  <si>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</si>
  <si>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</si>
  <si>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</si>
  <si>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</si>
  <si>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</si>
  <si>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</si>
  <si>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</si>
  <si>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</si>
  <si>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</si>
  <si>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</si>
  <si>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</si>
  <si>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</si>
  <si>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</si>
  <si>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</si>
  <si>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</si>
  <si>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</si>
  <si>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</si>
  <si>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</si>
  <si>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</si>
  <si>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</si>
  <si>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</si>
  <si>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</si>
  <si>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</si>
  <si>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</si>
  <si>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</si>
  <si>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</si>
  <si>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</si>
  <si>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</si>
  <si>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</si>
  <si>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</si>
  <si>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</si>
  <si>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</si>
  <si>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</si>
  <si>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</si>
  <si>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</si>
  <si>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</si>
  <si>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</si>
  <si>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</si>
  <si>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</si>
  <si>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</si>
  <si>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</si>
  <si>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</si>
  <si>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</si>
  <si>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</si>
  <si>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</si>
  <si>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</si>
  <si>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</si>
  <si>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</si>
  <si>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</si>
  <si>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</si>
  <si>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</si>
  <si>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</si>
  <si>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</si>
  <si>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</si>
  <si>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</si>
  <si>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</si>
  <si>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</si>
  <si>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</si>
  <si>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</si>
  <si>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</si>
  <si>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</si>
  <si>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</si>
  <si>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</si>
  <si>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</si>
  <si>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</si>
  <si>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</si>
  <si>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</si>
  <si>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</si>
  <si>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</si>
  <si>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</si>
  <si>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</si>
  <si>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</si>
  <si>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</si>
  <si>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</si>
  <si>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</si>
  <si>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</si>
  <si>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</si>
  <si>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</si>
  <si>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</si>
  <si>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</si>
  <si>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</si>
  <si>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</si>
  <si>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</si>
  <si>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</si>
  <si>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</si>
  <si>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</si>
  <si>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</si>
  <si>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</si>
  <si>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</si>
  <si>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</si>
  <si>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</si>
  <si>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</si>
  <si>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</si>
  <si>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</si>
  <si>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</si>
  <si>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</si>
  <si>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</si>
  <si>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</si>
  <si>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</si>
  <si>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</si>
  <si>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</si>
  <si>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</si>
  <si>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</si>
  <si>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</si>
  <si>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</si>
  <si>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</si>
  <si>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</si>
  <si>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</si>
  <si>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</si>
  <si>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</si>
  <si>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</si>
  <si>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</si>
  <si>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</si>
  <si>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</si>
  <si>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</si>
  <si>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</si>
  <si>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</si>
  <si>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</si>
  <si>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</si>
  <si>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</si>
  <si>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</si>
  <si>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</si>
  <si>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</si>
  <si>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</si>
  <si>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</si>
  <si>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</si>
  <si>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</si>
  <si>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</si>
  <si>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</si>
  <si>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</si>
  <si>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</si>
  <si>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</si>
  <si>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</si>
  <si>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</si>
  <si>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</si>
  <si>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</si>
  <si>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</si>
  <si>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</si>
  <si>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</si>
  <si>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</si>
  <si>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</si>
  <si>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</si>
  <si>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</si>
  <si>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</si>
  <si>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</si>
  <si>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</si>
  <si>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</si>
  <si>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</si>
  <si>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</si>
  <si>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</si>
  <si>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</si>
  <si>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EasyOfDiscovery</t>
  </si>
  <si>
    <t>EasyOfExploit</t>
  </si>
  <si>
    <t>Awareness</t>
  </si>
  <si>
    <t>IntrusionDetection</t>
  </si>
  <si>
    <t>LossOfConfidentiality</t>
  </si>
  <si>
    <t>LossOfIntegrity</t>
  </si>
  <si>
    <t>LossOfAvailability</t>
  </si>
  <si>
    <t>LossOfAccountability</t>
  </si>
  <si>
    <t>Primary Label</t>
  </si>
  <si>
    <t>Secondary Label</t>
  </si>
  <si>
    <t>Color</t>
  </si>
  <si>
    <t>HW.PC</t>
  </si>
  <si>
    <t>Network.PAN</t>
  </si>
  <si>
    <t>HW.Device</t>
  </si>
  <si>
    <t>CSC</t>
  </si>
  <si>
    <t>CSP</t>
  </si>
  <si>
    <t>Polymorph</t>
  </si>
  <si>
    <t>polymorph</t>
  </si>
  <si>
    <t>Polymorph is a Python 3 framework that enables real-time modification of network packets, providing users with extensive control over packet contents. It supports a wide range of protocols, including private ones without public specifications, and allows for complex processing of packet data.</t>
  </si>
  <si>
    <t>94, 148</t>
  </si>
  <si>
    <t>MATCH (broker)&lt;-[:hosts|connects*1..3]-(net:Network)-[:hosts|connects*1..3]-&gt;(client)-[:uses]-&gt;(broker)
WHERE broker.type = "Service.MQTTBroker"
WITH 
    client, 
    broker
WITH 
    [
        {
            component_id: client.component_id
        },
        {
            component_id: broker.component_id
        }
    ] AS combined_results
UNWIND combined_results AS result
RETURN DISTINCT result.component_id AS component_id</t>
  </si>
  <si>
    <t>14</t>
  </si>
  <si>
    <t>MQTT-Pwn</t>
  </si>
  <si>
    <t>match (target {type: 'Service.MQTTBroker'}) return target.component_id as component_id, target.parameters as parameters</t>
  </si>
  <si>
    <t>mqtt-pwn is a security tool designed for testing and auditing MQTT protocol implementations. It supports fuzzing, sniffing, spoofing, and DoS attacks on MQTT brokers. Useful for penetration testers and IoT researchers, mqtt-pwn helps identify vulnerabilities and misconfigurations in MQTT communications across various devices and environments.</t>
  </si>
  <si>
    <t>8, 14</t>
  </si>
  <si>
    <t>python run.py</t>
  </si>
  <si>
    <t>114, 115, 116, 122, 202</t>
  </si>
  <si>
    <t>Human</t>
  </si>
  <si>
    <t>A user or external actor interacting with the system.</t>
  </si>
  <si>
    <t>A customer that uses the services.</t>
  </si>
  <si>
    <t>A service provider offering communication network connectivity.</t>
  </si>
  <si>
    <t>HW</t>
  </si>
  <si>
    <t>MEC</t>
  </si>
  <si>
    <t>HW.MEC</t>
  </si>
  <si>
    <t>A Multi-Access Edge Computing device that processes data near the user.</t>
  </si>
  <si>
    <t>A physical enclosure housing hardware components like servers or network devices.</t>
  </si>
  <si>
    <t>A ground control station for managing remote devices or drones.</t>
  </si>
  <si>
    <t>HW.HDI</t>
  </si>
  <si>
    <t>Interface for human interaction with a device through input and output mechanisms.</t>
  </si>
  <si>
    <t>IoT</t>
  </si>
  <si>
    <t>HW.IoT.Device</t>
  </si>
  <si>
    <t>An Internet of Things device with connectivity and automation capabilities.</t>
  </si>
  <si>
    <t>HW.IoT.Gateway</t>
  </si>
  <si>
    <t>Device that connects IoT devices to external networks, handling protocol translation, aggregation, and preliminary data processing.</t>
  </si>
  <si>
    <t>Device</t>
  </si>
  <si>
    <t>A general-purpose hardware device used in various technological contexts.</t>
  </si>
  <si>
    <t>Server</t>
  </si>
  <si>
    <t>A hardware system providing computing and storage services.</t>
  </si>
  <si>
    <t>A user equipment device, such as a smartphone.</t>
  </si>
  <si>
    <t>Microcontroller</t>
  </si>
  <si>
    <t>A small integrated circuit used to control embedded systems.</t>
  </si>
  <si>
    <t>SOC</t>
  </si>
  <si>
    <t>A System-on-Chip integrating multiple hardware components into a single circuit.</t>
  </si>
  <si>
    <t>HW.Raspberry</t>
  </si>
  <si>
    <t>A low-cost microcomputer used for development and automation.</t>
  </si>
  <si>
    <t>PC</t>
  </si>
  <si>
    <t>A personal computer used for local or network-based tasks.</t>
  </si>
  <si>
    <t>HW.PC.LoginNode</t>
  </si>
  <si>
    <t>A server node handling user login management in a computing cluster.</t>
  </si>
  <si>
    <t>HW.PC.DataStorageDisk</t>
  </si>
  <si>
    <t>A data storage disk used in servers or networked systems.</t>
  </si>
  <si>
    <t>HW.PC.SchedulerNode</t>
  </si>
  <si>
    <t>A scheduler node managing workload distribution in a cluster.</t>
  </si>
  <si>
    <t>HW.PC.ComputeNode</t>
  </si>
  <si>
    <t>A compute node used for processing in a cluster environment.</t>
  </si>
  <si>
    <t>A generic Network.</t>
  </si>
  <si>
    <t>WAN</t>
  </si>
  <si>
    <t>Internet</t>
  </si>
  <si>
    <t>A wide-area network connecting multiple locations or regions.</t>
  </si>
  <si>
    <t>LAN</t>
  </si>
  <si>
    <t>Network.Wired</t>
  </si>
  <si>
    <t>A wired local area network using physical connections.</t>
  </si>
  <si>
    <t>A wireless local area network (WiFi) for device connectivity.</t>
  </si>
  <si>
    <t>PAN</t>
  </si>
  <si>
    <t>A personal area network for short-range communication, such as wearables.</t>
  </si>
  <si>
    <t>5G</t>
  </si>
  <si>
    <t>Network.RAN</t>
  </si>
  <si>
    <t>Radio network infrastructure enabling wireless communication between user devices and core networks.</t>
  </si>
  <si>
    <t>The core infrastructure of a 5G network for managing data traffic.</t>
  </si>
  <si>
    <t>Service</t>
  </si>
  <si>
    <t>Service.5G.RAN</t>
  </si>
  <si>
    <t>Logical service managing radio access functionalities and control over the RAN infrastructure.</t>
  </si>
  <si>
    <t>A 5G service managing user registration and mobility (AMF).</t>
  </si>
  <si>
    <t>A 5G service handling authentication and security (AUSF).</t>
  </si>
  <si>
    <t>A 5G service exposing network functions to applications (NEF).</t>
  </si>
  <si>
    <t>A 5G service acting as the network function repository (NRF).</t>
  </si>
  <si>
    <t>A 5G service managing network slicing (NSSF).</t>
  </si>
  <si>
    <t>A 5G service providing network analytics (NWDAF).</t>
  </si>
  <si>
    <t>A 5G policy control service (PCF).</t>
  </si>
  <si>
    <t>A 5G service handling user data management (UDM).</t>
  </si>
  <si>
    <t>A 5G service managing packet forwarding (UPF).</t>
  </si>
  <si>
    <t>COTS</t>
  </si>
  <si>
    <t>A firmware service that controls low-level hardware functions.</t>
  </si>
  <si>
    <t>A web browser service enabling internet navigation.</t>
  </si>
  <si>
    <t>An operating system managing hardware and software resources.</t>
  </si>
  <si>
    <t>Service.SSH</t>
  </si>
  <si>
    <t>A service that enables secure remote access and command execution over the SSH protocol.</t>
  </si>
  <si>
    <t>IaaS</t>
  </si>
  <si>
    <t>A virtual machine service used in different infrastructure.</t>
  </si>
  <si>
    <t>SaaS</t>
  </si>
  <si>
    <t>A database service for storing and managing structured data.</t>
  </si>
  <si>
    <t>A web service hosting websites and applications.</t>
  </si>
  <si>
    <t>A NoSQL database service for handling non-relational data.</t>
  </si>
  <si>
    <t>Service.JobScheduler</t>
  </si>
  <si>
    <t>A job scheduling service for managing automated tasks.</t>
  </si>
  <si>
    <t>Service.IDProvider</t>
  </si>
  <si>
    <t>Provides authentication and identity management services, enabling user verification and access control.</t>
  </si>
  <si>
    <t>Service.App</t>
  </si>
  <si>
    <t>A general-purpose application service that consumes data, interfaces with other services, or presents information to end users.</t>
  </si>
  <si>
    <t>Data</t>
  </si>
  <si>
    <t>Data.DB</t>
  </si>
  <si>
    <t>Files used for storing data.</t>
  </si>
  <si>
    <t>Data.Configuration</t>
  </si>
  <si>
    <t>Data like configuration files.</t>
  </si>
  <si>
    <t>An MQTT broker service for IoT device communication.</t>
  </si>
  <si>
    <t>Service.MQTTClient</t>
  </si>
  <si>
    <t>An MQTT client service for IoT device communication.</t>
  </si>
  <si>
    <t>#FF8C00</t>
  </si>
  <si>
    <t>#F4A460</t>
  </si>
  <si>
    <t>#A9A9A9</t>
  </si>
  <si>
    <t>#D3D3D3</t>
  </si>
  <si>
    <t>#DEB887</t>
  </si>
  <si>
    <t>#FF00FF</t>
  </si>
  <si>
    <t>#FFE4E1</t>
  </si>
  <si>
    <t>#FFEBCD</t>
  </si>
  <si>
    <t>#FFDAB9</t>
  </si>
  <si>
    <t>#7B68EE</t>
  </si>
  <si>
    <t>#00FF7F</t>
  </si>
  <si>
    <t>#66CDAA</t>
  </si>
  <si>
    <t>#E9967A</t>
  </si>
  <si>
    <t>#BDB76B</t>
  </si>
  <si>
    <t>#6495ED</t>
  </si>
  <si>
    <t>#FF6347</t>
  </si>
  <si>
    <t>#4169E1</t>
  </si>
  <si>
    <t>#FFFFE0</t>
  </si>
  <si>
    <t>#E6E6FA</t>
  </si>
  <si>
    <t>#FFA500</t>
  </si>
  <si>
    <t>#9400D3</t>
  </si>
  <si>
    <t>#00BFFF</t>
  </si>
  <si>
    <t>#AFEEEE</t>
  </si>
  <si>
    <t>#FDF5E6</t>
  </si>
  <si>
    <t>#F5F5DC</t>
  </si>
  <si>
    <t>#B8860B</t>
  </si>
  <si>
    <t>#D2691E</t>
  </si>
  <si>
    <t>#40E0D0</t>
  </si>
  <si>
    <t>#FFF5EE</t>
  </si>
  <si>
    <t>#20B2AA</t>
  </si>
  <si>
    <t>#ADD8E6</t>
  </si>
  <si>
    <t>#F0FFFF</t>
  </si>
  <si>
    <t>#EEE8AA</t>
  </si>
  <si>
    <t>#00FFFF</t>
  </si>
  <si>
    <t>#B0C4DE</t>
  </si>
  <si>
    <t>#F08080</t>
  </si>
  <si>
    <t>#7FFF00</t>
  </si>
  <si>
    <t>#EE82EE</t>
  </si>
  <si>
    <t>#DCDCDC</t>
  </si>
  <si>
    <t>#D8BFD8</t>
  </si>
  <si>
    <t>#FFFAFA</t>
  </si>
  <si>
    <t>#FAF0E6</t>
  </si>
  <si>
    <t>#FA8072</t>
  </si>
  <si>
    <t>#FFDEAD</t>
  </si>
  <si>
    <t>#48D1CC</t>
  </si>
  <si>
    <t>#9932CC</t>
  </si>
  <si>
    <t>#98FB98</t>
  </si>
  <si>
    <t>#3CB371</t>
  </si>
  <si>
    <t>#ADFF2F</t>
  </si>
  <si>
    <t>#7CFC00</t>
  </si>
  <si>
    <t>#FF0000</t>
  </si>
  <si>
    <t>Relationship</t>
  </si>
  <si>
    <t>Start Node(s)</t>
  </si>
  <si>
    <t>End Node(s)</t>
  </si>
  <si>
    <t>uses</t>
  </si>
  <si>
    <t>CSC, service</t>
  </si>
  <si>
    <t>service</t>
  </si>
  <si>
    <t>The uses relationship defines a dependency where an entity  requires the functionalities of another service.</t>
  </si>
  <si>
    <t>provides</t>
  </si>
  <si>
    <t>service, Network</t>
  </si>
  <si>
    <t xml:space="preserve">The provides relationship indicates that a CSP (Service Provider) delivers a service or network infrastructure to other components in the system. </t>
  </si>
  <si>
    <t>hosts</t>
  </si>
  <si>
    <t>service, HW</t>
  </si>
  <si>
    <t xml:space="preserve">The hosts relationship represents a hierarchical deployment structure, where a service or hardware component serves as the underlying infrastructure for another service. </t>
  </si>
  <si>
    <t>connects</t>
  </si>
  <si>
    <t>IaaS, HW</t>
  </si>
  <si>
    <t>The connects relationship defines how a network component enables communication for an IaaS service or a hardware device.</t>
  </si>
  <si>
    <t>processes</t>
  </si>
  <si>
    <t>The processes relationship indicates that a service directly handles or manipulates data.</t>
  </si>
  <si>
    <t>Extended Name</t>
  </si>
  <si>
    <t>Layer</t>
  </si>
  <si>
    <t>ARP</t>
  </si>
  <si>
    <t>Address Resolution Protocol</t>
  </si>
  <si>
    <t>Resolves IP addresses to MAC addresses within a local network.</t>
  </si>
  <si>
    <t>Data Link</t>
  </si>
  <si>
    <t>Ethernet</t>
  </si>
  <si>
    <t>A family of networking technologies for local area networks.</t>
  </si>
  <si>
    <t>Zigbee</t>
  </si>
  <si>
    <t>A specification for a suite of high-level communication protocols using low-power digital radios for personal area networks.</t>
  </si>
  <si>
    <t>Wi-Fi (IEEE 802.11)</t>
  </si>
  <si>
    <t>Wireless networking technology for local area networks.</t>
  </si>
  <si>
    <t>BGP</t>
  </si>
  <si>
    <t>Border Gateway Protocol</t>
  </si>
  <si>
    <t>A standardized exterior gateway protocol that manages how packets are routed across the internet through the exchange of routing and reachability information between autonomous systems.</t>
  </si>
  <si>
    <t>IPv4</t>
  </si>
  <si>
    <t>Internet Protocol version 4</t>
  </si>
  <si>
    <t>Routes packets across network boundaries; the primary protocol for routing data across the internet. The fourth version of IP, using 32-bit addresses.</t>
  </si>
  <si>
    <t>IPv6</t>
  </si>
  <si>
    <t>Internet Protocol version 6</t>
  </si>
  <si>
    <t>Routes packets across network boundaries; the primary protocol for routing data across the internet. The sixth version of IP, using 128-bit addresses to address the limitations of IPv4.</t>
  </si>
  <si>
    <t>IPSec</t>
  </si>
  <si>
    <t>Internet Protocol Security</t>
  </si>
  <si>
    <t>Secures IP communications by authenticating and encrypting each IP packet.</t>
  </si>
  <si>
    <t>Quick UDP Internet Connections</t>
  </si>
  <si>
    <t>Transport layer protocol developed by Google to improve performance.</t>
  </si>
  <si>
    <t>Transport</t>
  </si>
  <si>
    <t>SCTP</t>
  </si>
  <si>
    <t>Stream Control Transmission Protocol</t>
  </si>
  <si>
    <t>Provides reliable, message-oriented communication.</t>
  </si>
  <si>
    <t>UDP</t>
  </si>
  <si>
    <t>User Datagram Protocol</t>
  </si>
  <si>
    <t>A connectionless protocol for sending datagrams without establishing a connection.</t>
  </si>
  <si>
    <t>TCP</t>
  </si>
  <si>
    <t>Transmission Control Protocol</t>
  </si>
  <si>
    <t>Ensures reliable, connection-oriented communication between devices.</t>
  </si>
  <si>
    <t>DTLS</t>
  </si>
  <si>
    <t>Datagram Transport Layer Security</t>
  </si>
  <si>
    <t>A communications protocol providing security to datagram-based applications.</t>
  </si>
  <si>
    <t>Presentation</t>
  </si>
  <si>
    <t>TLS</t>
  </si>
  <si>
    <t>Transport Layer Security</t>
  </si>
  <si>
    <t>Provides privacy and data integrity between two communicating applications.</t>
  </si>
  <si>
    <t>SSL</t>
  </si>
  <si>
    <t>Secure Sockets Layer</t>
  </si>
  <si>
    <t>Predecessor to TLS; provides secure communication over a computer network.</t>
  </si>
  <si>
    <t>Hypertext Transfer Protocol</t>
  </si>
  <si>
    <t>Used for transferring web pages.</t>
  </si>
  <si>
    <t>Application</t>
  </si>
  <si>
    <t>Lightweight messaging protocol for communication with drones.</t>
  </si>
  <si>
    <t>NFS</t>
  </si>
  <si>
    <t>Network File System</t>
  </si>
  <si>
    <t>Allows a system to access files over a network as if they were on its local disks.</t>
  </si>
  <si>
    <t>SMB</t>
  </si>
  <si>
    <t>Server Message Block</t>
  </si>
  <si>
    <t>Provides shared access to files, printers, and serial ports.</t>
  </si>
  <si>
    <t>LDAP</t>
  </si>
  <si>
    <t>Lightweight Directory Access Protocol</t>
  </si>
  <si>
    <t>Accesses and maintains distributed directory information services over an IP network.</t>
  </si>
  <si>
    <t>Dynamic Host Configuration Protocol</t>
  </si>
  <si>
    <t>Assigns IP addresses to devices on a network.</t>
  </si>
  <si>
    <t>FTP</t>
  </si>
  <si>
    <t>File Transfer Protocol</t>
  </si>
  <si>
    <t>Used for transferring files between systems over a network.</t>
  </si>
  <si>
    <t>SSH</t>
  </si>
  <si>
    <t>Secure Shell</t>
  </si>
  <si>
    <t>Provides secure remote login and command execution.</t>
  </si>
  <si>
    <t>DNS</t>
  </si>
  <si>
    <t>Domain Name System</t>
  </si>
  <si>
    <t>Is the system that translates human-readable domain names into IP addresses.</t>
  </si>
  <si>
    <t>Telnet</t>
  </si>
  <si>
    <t>Used for remote command-line interface access to devices.</t>
  </si>
  <si>
    <t>Message Queuing Telemetry Transport</t>
  </si>
  <si>
    <t>Lightweight messaging protocol for small sensors and mobile devices.</t>
  </si>
  <si>
    <t>BurpSuite</t>
  </si>
  <si>
    <t>Burp Suite is an integrated platform for performing security testing of web applications. It supports intercepting and modifying HTTP/S traffic, automated vulnerability scanning, spidering, session handling analysis, and manual testing through a suite of tools such as Repeater, Intruder, and Decoder. It is widely used in the phases of reconnaissance and exploitation during web application penetration tests.</t>
  </si>
  <si>
    <t>4, 11, 17</t>
  </si>
  <si>
    <t>18, 19, 28, 31, 32, 62, 63, 72, 76, 85, 86, 87, 101, 126, 127, 140, 147, 170, 588, 592, 650, 664</t>
  </si>
  <si>
    <t>An adversary retrieve data accessing communication among multiple assets communicating through MQT</t>
  </si>
  <si>
    <t>An attacker can access to reserved topic, to publish or receive messages.</t>
  </si>
  <si>
    <t>An adversary intercept and modify the packets’ content sent using the asset</t>
  </si>
  <si>
    <t>OWASP Web Security Testing Methodology</t>
  </si>
  <si>
    <t>https://github.com/OWASP/wstg</t>
  </si>
  <si>
    <t>FSTM is composed of nine stages tailored to enable security researchers, software developers, hobbyists, and Information Security professionals with conducting firmware security assessments.</t>
  </si>
  <si>
    <t>The WSTG is a comprehensive guide to testing the security of web applications and web services.</t>
  </si>
  <si>
    <t>Service.Container</t>
  </si>
  <si>
    <t>Application service running in an isolated, portable, and scalable container environment.</t>
  </si>
  <si>
    <t>Service.ContainerRuntime</t>
  </si>
  <si>
    <t>Software component that manages the lifecycle and execution of containers on a host system.</t>
  </si>
  <si>
    <t>#2A84AD</t>
  </si>
  <si>
    <t>#2A61AD</t>
  </si>
  <si>
    <t>Service.API</t>
  </si>
  <si>
    <t>Interface that exposes functionalities of a service to other components or systems via defined protocols.</t>
  </si>
  <si>
    <t>#FFE4B6</t>
  </si>
  <si>
    <t>#EBBD6E</t>
  </si>
  <si>
    <t>Network.Virtual</t>
  </si>
  <si>
    <t>A virtual network created by the container runtime to enable isolated communication between containers and with the host system.</t>
  </si>
  <si>
    <t>HW.Router</t>
  </si>
  <si>
    <t>A physical network device that forwards data packets between different networks, directing traffic based on IP addresses.</t>
  </si>
  <si>
    <t>MATCH (net:Network )-[:connects]-&gt;(target1) 
WITH target1
MATCH (net: 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</si>
</sst>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
      <b/>
      <sz val="10"/>
      <color rgb="FF000000"/>
      <name val="Helvetica Neue"/>
      <family val="2"/>
    </font>
    <font>
      <sz val="10"/>
      <color rgb="FF000000"/>
      <name val="Helvetica Neue"/>
      <family val="2"/>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7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1" fontId="0" fillId="0" borderId="0" xfId="0" applyNumberFormat="1"/>
    <xf numFmtId="1" fontId="0" fillId="0" borderId="0" xfId="0" applyNumberFormat="1" applyAlignment="1">
      <alignment vertical="center" wrapText="1"/>
    </xf>
    <xf numFmtId="0" fontId="2" fillId="0" borderId="0" xfId="0" applyFont="1"/>
    <xf numFmtId="0" fontId="21" fillId="0" borderId="0" xfId="0" applyFont="1"/>
    <xf numFmtId="0" fontId="22" fillId="0" borderId="0" xfId="0" applyFont="1"/>
    <xf numFmtId="0" fontId="17" fillId="0" borderId="0" xfId="0" applyFont="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47">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left" vertical="bottom" textRotation="0" wrapText="0" indent="0" justifyLastLine="0" shrinkToFit="0" readingOrder="0"/>
    </dxf>
    <dxf>
      <numFmt numFmtId="0" formatCode="General"/>
    </dxf>
    <dxf>
      <font>
        <strike val="0"/>
        <outline val="0"/>
        <shadow val="0"/>
        <u val="none"/>
        <vertAlign val="baseline"/>
        <sz val="11"/>
        <color theme="1"/>
        <name val="Calibri"/>
        <family val="2"/>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e Moretta" refreshedDate="45709.692823379628" createdVersion="8" refreshedVersion="8" minRefreshableVersion="3" recordCount="393"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9">
        <s v="Device.MEC"/>
        <s v="HW.Chassis"/>
        <s v="Service.VM"/>
        <s v="HW.GCS"/>
        <s v="HW.IOTDevice"/>
        <s v="HW.Server"/>
        <s v="HW.UE"/>
        <s v="Network"/>
        <s v="Network.Core"/>
        <s v="Network.WiFi"/>
        <s v="Service.5G.AMF"/>
        <s v="Service.5G.AUSF"/>
        <s v="Service.5G.NEF"/>
        <s v="Service.5G.NRF"/>
        <s v="Service.5G.NSSF"/>
        <s v="Service.5G.NWDAF"/>
        <s v="Service.5G.PCF"/>
        <s v="Service.5G.UDM"/>
        <s v="Service.5G.UPF"/>
        <s v="Service.DB"/>
        <s v="Service.MQTTBroker"/>
        <s v="Service.Web"/>
        <s v="Service.NoSQLDB"/>
        <s v="Service.Firmware"/>
        <s v="HW.Microcontroller"/>
        <s v="HW.SOC"/>
        <s v="Service.Browser"/>
        <s v="Service.OS"/>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T1"/>
    <x v="0"/>
    <s v="False or rogue MEC Gateway"/>
    <s v="The open nature of edge gateways allows a malicious user to deploy their own gateway devices, this threat can produce the same result as a Man-in-the-Middle attack."/>
    <s v="S"/>
    <s v="self"/>
    <s v="n"/>
    <s v="n"/>
    <s v="n"/>
    <s v="[n,n,n]"/>
    <s v="f"/>
    <s v="f"/>
    <s v="f"/>
    <s v="[f,f,f]"/>
  </r>
  <r>
    <s v="T2"/>
    <x v="0"/>
    <s v="Edge node overload "/>
    <s v="This threat refers to attacks on edge nodes by flooding the node with requests from mobile Apps or IoT devices."/>
    <s v="D"/>
    <s v="self"/>
    <s v="n"/>
    <s v="n"/>
    <s v="n"/>
    <s v="[n,n,n]"/>
    <s v="n"/>
    <s v="f"/>
    <s v="f"/>
    <s v="[n,f,f]"/>
  </r>
  <r>
    <s v="T3"/>
    <x v="0"/>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s v="self,target(hosts)"/>
    <s v="n"/>
    <s v="n"/>
    <s v="n"/>
    <s v="[n,n,n]"/>
    <s v="f"/>
    <s v="n"/>
    <s v="f"/>
    <s v="[f,n,f]"/>
  </r>
  <r>
    <s v="T4"/>
    <x v="0"/>
    <s v="Compromised supply chain, vendor and service providers"/>
    <s v="Threat from third parties’ personnel accessing Mobile Network Operator’s facilities."/>
    <s v="S"/>
    <s v="self"/>
    <s v="n"/>
    <s v="n"/>
    <s v="n"/>
    <s v="[n,n,n]"/>
    <s v="f"/>
    <s v="n"/>
    <s v="f"/>
    <s v="[f,n,f]"/>
  </r>
  <r>
    <s v="T5"/>
    <x v="0"/>
    <s v="Erroneous use or administration of the network, systems and devices"/>
    <s v="The errors resulting from a poorly maintained and administrated network may compromise the confidentially, integrity and availability of the network."/>
    <s v="T"/>
    <s v="self"/>
    <s v="n"/>
    <s v="n"/>
    <s v="n"/>
    <s v="[n,n,n]"/>
    <s v="n"/>
    <s v="p"/>
    <s v="p"/>
    <s v="[n,p,p]"/>
  </r>
  <r>
    <s v="T6"/>
    <x v="0"/>
    <s v="Misconfigured or poorly configured systems/networks "/>
    <s v="The exploitation of a mis- configured system creates the opportunity for a threat actor to reach critical assets in the network or stage an attack."/>
    <s v="T"/>
    <s v="self"/>
    <s v="n"/>
    <s v="n"/>
    <s v="n"/>
    <s v="[n,n,n]"/>
    <s v="n"/>
    <s v="p"/>
    <s v="p"/>
    <s v="[n,p,p]"/>
  </r>
  <r>
    <s v="T7"/>
    <x v="0"/>
    <s v="Snooping on Buffered Information "/>
    <s v="One of the core objectives of Edge node is to act as an intermediate buffer between the end devices and the cloud. A malicious user can look into buffer systems such as hard disk."/>
    <s v="I"/>
    <s v="self"/>
    <s v="n"/>
    <s v="n"/>
    <s v="n"/>
    <s v="[n,n,n]"/>
    <s v="p"/>
    <s v="n"/>
    <s v="p"/>
    <s v="[p,n,p]"/>
  </r>
  <r>
    <s v="T8"/>
    <x v="0"/>
    <s v="System Profiling "/>
    <s v="A malicious user can use the unprotected ports of the nodes."/>
    <s v="I"/>
    <s v="self,source(uses)"/>
    <s v="n"/>
    <s v="n"/>
    <s v="n"/>
    <s v="[n,n,n]"/>
    <s v="p"/>
    <s v="n"/>
    <s v="p"/>
    <s v="[p,n,p]"/>
  </r>
  <r>
    <s v="T9"/>
    <x v="0"/>
    <s v="Sniffing Network Traffic "/>
    <s v="MEC-based system rely on network communication. An attacker can sniff network channel for exposed data."/>
    <s v="I"/>
    <s v="self"/>
    <s v="n"/>
    <s v="n"/>
    <s v="n"/>
    <s v="[n,n,n]"/>
    <s v="p"/>
    <s v="n"/>
    <s v="p"/>
    <s v="[p,n,p]"/>
  </r>
  <r>
    <s v="T10"/>
    <x v="0"/>
    <s v="Memory Acquisition "/>
    <s v="An attacker can steal information from this de-allocated memory by using any kind of memory acquisition tools."/>
    <s v="I"/>
    <s v="self"/>
    <s v="n"/>
    <s v="n"/>
    <s v="n"/>
    <s v="[n,n,n]"/>
    <s v="p"/>
    <s v="n"/>
    <s v="p"/>
    <s v="[p,n,p]"/>
  </r>
  <r>
    <s v="T11"/>
    <x v="0"/>
    <s v="Modifying Metadata "/>
    <s v="Since the Edge system is heavily virtualized, it has to keep track of many logs. An attacker can manipulate log files and corrupt parts of the system."/>
    <s v="T"/>
    <s v="self,target(hosts)"/>
    <s v="n"/>
    <s v="n"/>
    <s v="n"/>
    <s v="[n,n,n]"/>
    <s v="n"/>
    <s v="p"/>
    <s v="p"/>
    <s v="[n,p,p]"/>
  </r>
  <r>
    <s v="T12"/>
    <x v="0"/>
    <s v="Memory Tampering "/>
    <s v="An attacker can acquire memory and read information from it using any kind of memory accusation tool. With proper security privilege they can access storage memory blocks and tamper the stored data."/>
    <s v="T"/>
    <s v="self,target(hosts)"/>
    <s v="n"/>
    <s v="n"/>
    <s v="n"/>
    <s v="[n,n,n]"/>
    <s v="n"/>
    <s v="p"/>
    <s v="p"/>
    <s v="[n,p,p]"/>
  </r>
  <r>
    <s v="T13"/>
    <x v="0"/>
    <s v="Exhausting Log Space "/>
    <s v="Log files must be maintained on Edge systems in order to ensure traceability of actions. An attacker can attempt to write garbage values on these files and consume the log space."/>
    <s v="D"/>
    <s v="self"/>
    <s v="n"/>
    <s v="n"/>
    <s v="n"/>
    <s v="[n,n,n]"/>
    <s v="n"/>
    <s v="f"/>
    <s v="f"/>
    <s v="[n,f,f]"/>
  </r>
  <r>
    <s v="T14"/>
    <x v="0"/>
    <s v="Exhausting Buffer Space "/>
    <s v="An attacker can create a large number of unnecessary files and request them continuously fill the available space. Also, attacker can request buffer space with unresponsive connection similar to syn-flood attack in TCP/IP communication."/>
    <s v="D"/>
    <s v="self"/>
    <s v="n"/>
    <s v="n"/>
    <s v="n"/>
    <s v="[n,n,n]"/>
    <s v="n"/>
    <s v="f"/>
    <s v="f"/>
    <s v="[n,f,f]"/>
  </r>
  <r>
    <s v="T15"/>
    <x v="0"/>
    <s v="Network Communication Disruptor"/>
    <s v="Adversaries can jam or disrupt the network communication medium using different congestion techniques."/>
    <s v="D"/>
    <s v="self"/>
    <s v="n"/>
    <s v="n"/>
    <s v="n"/>
    <s v="[n,n,n]"/>
    <s v="n"/>
    <s v="f"/>
    <s v="f"/>
    <s v="[n,f,f]"/>
  </r>
  <r>
    <s v="T16"/>
    <x v="0"/>
    <s v="User Impersonation"/>
    <s v="An attacker can impersonate an user by retrieving her credentials."/>
    <s v="S"/>
    <s v="self"/>
    <s v="n"/>
    <s v="n"/>
    <s v="n"/>
    <s v="[n,n,n]"/>
    <s v="f"/>
    <s v="n"/>
    <s v="n"/>
    <s v="[f,n,n]"/>
  </r>
  <r>
    <s v="T17"/>
    <x v="0"/>
    <s v="Power Disruption "/>
    <s v="Fog/Edge node can often be located at public space where security is minimum. Adversaries can disrupt the power supply which will make the Fog/Edge node unavailable for service."/>
    <s v="D"/>
    <s v="self"/>
    <s v="n"/>
    <s v="n"/>
    <s v="n"/>
    <s v="[n,n,n]"/>
    <s v="n"/>
    <s v="f"/>
    <s v="f"/>
    <s v="[n,f,f]"/>
  </r>
  <r>
    <s v="T18"/>
    <x v="0"/>
    <s v="Communication Disruption "/>
    <s v="An attacker can cut off the network line or break the communication antenna."/>
    <s v="D"/>
    <s v="self,source(connects)"/>
    <s v="n"/>
    <s v="n"/>
    <s v="n"/>
    <s v="[n,n,n]"/>
    <s v="n"/>
    <s v="f"/>
    <s v="f"/>
    <s v="[n,f,f]"/>
  </r>
  <r>
    <s v="T19"/>
    <x v="0"/>
    <s v="Device Theft"/>
    <s v="An attacker can open the MEC server and detach the storage unit._x000a_"/>
    <s v="E"/>
    <s v="self"/>
    <s v="n"/>
    <s v="n"/>
    <s v="n"/>
    <s v="[n,n,n]"/>
    <s v="p"/>
    <s v="p"/>
    <s v="p"/>
    <s v="[p,p,p]"/>
  </r>
  <r>
    <s v="T20"/>
    <x v="0"/>
    <s v="Physical Disruption"/>
    <s v=" A MEC node can be physically damaged by the adversaries. One can simply damaged a Fog node by hitting it with heavy object or putting it in fire or pouring liquid like water."/>
    <s v="E"/>
    <s v="self"/>
    <s v="n"/>
    <s v="n"/>
    <s v="n"/>
    <s v="[n,n,n]"/>
    <s v="p"/>
    <s v="p"/>
    <s v="p"/>
    <s v="[p,p,p]"/>
  </r>
  <r>
    <s v="T21"/>
    <x v="0"/>
    <s v="Hardware based attack"/>
    <s v="An attacker can easily attach an USB stick and install malicious software. Also, an attacker can connect to MEC node directly connecting it via its own terminal at the location."/>
    <s v="T"/>
    <s v="self"/>
    <s v="n"/>
    <s v="n"/>
    <s v="n"/>
    <s v="[n,n,n]"/>
    <s v="n"/>
    <s v="p"/>
    <s v="p"/>
    <s v="[n,p,p]"/>
  </r>
  <r>
    <s v="T22"/>
    <x v="0"/>
    <s v="Privacy Leakage"/>
    <s v="The possibilities of adversaries accessing the information stored at the upper layer of the edge infrastructure could warrant substantial concerns for privacy leakage."/>
    <s v="I"/>
    <s v="self"/>
    <s v="n"/>
    <s v="n"/>
    <s v="n"/>
    <s v="[n,n,n]"/>
    <s v="p"/>
    <s v="n"/>
    <s v="n"/>
    <s v="[p,n,n]"/>
  </r>
  <r>
    <s v="T23"/>
    <x v="1"/>
    <s v="Jamming"/>
    <s v="Jamming specifically refers to intentionally using a transmission blocking signal to disrupt communications between a drone and the pilot"/>
    <s v="D"/>
    <s v="self"/>
    <s v="n"/>
    <s v="n"/>
    <s v="n"/>
    <s v="[n,n,n]"/>
    <s v="n"/>
    <s v="n"/>
    <s v="p"/>
    <s v="[n,n,p]"/>
  </r>
  <r>
    <s v="T24"/>
    <x v="1"/>
    <s v="Message/Command forgery"/>
    <s v="the attacker can create multiple virtual identities for transmitting fake messages using different forged positions in potential UAVs"/>
    <s v="S"/>
    <s v="self"/>
    <s v="n"/>
    <s v="n"/>
    <s v="n"/>
    <s v="[n,n,n]"/>
    <s v="p"/>
    <s v="p"/>
    <s v="n"/>
    <s v="[p,p,n]"/>
  </r>
  <r>
    <s v="T25"/>
    <x v="1"/>
    <s v="GPS spoofing"/>
    <s v="The open nature of the GPS signals enables spoofing attacks and allows the attacker to emit false GPS signals orienting the UAV to a false location"/>
    <s v="S"/>
    <s v="self, source(uses)"/>
    <s v="n"/>
    <s v="n"/>
    <s v="n"/>
    <s v="[n,n,n]"/>
    <s v="p"/>
    <s v="n"/>
    <s v="n"/>
    <s v="[p,n,n]"/>
  </r>
  <r>
    <s v="T26"/>
    <x v="1"/>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27"/>
    <x v="1"/>
    <s v="Malware Compromission"/>
    <s v="e is a virus, which, once installed on the UAV, it enables the attacker to take control of the UAV"/>
    <s v="D,I, T"/>
    <s v="self"/>
    <s v="n"/>
    <s v="n"/>
    <s v="n"/>
    <s v="[n,n,n]"/>
    <s v="n"/>
    <s v="p"/>
    <s v="p"/>
    <s v="[n,p,p]"/>
  </r>
  <r>
    <s v="T28"/>
    <x v="1"/>
    <s v="Eavesdropping"/>
    <s v="The eavesdropping is specified as unauthorized real-time interception of UAV communication allowing an attacker to detect all the commands sent from the GCS to the UAV."/>
    <s v="S, I"/>
    <s v="self"/>
    <s v="n"/>
    <s v="n"/>
    <s v="n"/>
    <s v="[n,n,n]"/>
    <s v="p"/>
    <s v="n"/>
    <s v="n"/>
    <s v="[p,n,n]"/>
  </r>
  <r>
    <s v="T29"/>
    <x v="1"/>
    <s v="Falsifying signals"/>
    <s v="sending fake signals to prohibit the UAV to check the authenticity of the received signals and to oblige it responding to the fake signals"/>
    <s v="D"/>
    <s v="self"/>
    <s v="n"/>
    <s v="n"/>
    <s v="n"/>
    <s v="[n,n,n]"/>
    <s v="n"/>
    <s v="n"/>
    <s v="p"/>
    <s v="[n,n,p]"/>
  </r>
  <r>
    <s v="T30"/>
    <x v="1"/>
    <s v="Battery Hexaustion"/>
    <s v="A malicious node performing a DoS attack attempts to deplete energy"/>
    <s v="D"/>
    <s v="self"/>
    <s v="n"/>
    <s v="n"/>
    <s v="n"/>
    <s v="[n,n,n]"/>
    <s v="n"/>
    <s v="n"/>
    <s v="f"/>
    <s v="[n,n,f]"/>
  </r>
  <r>
    <s v="T31"/>
    <x v="1"/>
    <s v="Deauthentication"/>
    <s v="When attacker is trying to gain control of the drone, they could potentially de-authenticate the pilot from their drone connection"/>
    <s v="S,T,D"/>
    <s v="self, source(uses)"/>
    <s v="n"/>
    <s v="n"/>
    <s v="n"/>
    <s v="[n,n,n]"/>
    <s v="p"/>
    <s v="p"/>
    <s v="n"/>
    <s v="[p,p,n]"/>
  </r>
  <r>
    <s v="T32"/>
    <x v="1"/>
    <s v="Unauthorized access"/>
    <s v="A malicious user can connect to the drone directly and access resources"/>
    <s v="E"/>
    <s v="self"/>
    <s v="n"/>
    <s v="n"/>
    <s v="n"/>
    <s v="[n,n,n]"/>
    <s v="p"/>
    <s v="n"/>
    <s v="n"/>
    <s v="[p,n,n]"/>
  </r>
  <r>
    <s v="T33"/>
    <x v="1"/>
    <s v="Sensors compromission"/>
    <s v="A malevolent operator cloud use sensitive data handled by the sensors to jeoparsize the flight operation"/>
    <s v="T, I"/>
    <s v="self"/>
    <s v="n"/>
    <s v="n"/>
    <s v="n"/>
    <s v="[n,n,n]"/>
    <s v="p"/>
    <s v="p"/>
    <s v="n"/>
    <s v="[p,p,n]"/>
  </r>
  <r>
    <s v="T34"/>
    <x v="1"/>
    <s v="GNSS Spoofing"/>
    <s v="The adversary sends a forged global navigational satellite system (GNSS) signals to the drone, and so force it in the wrong direction."/>
    <s v="T"/>
    <s v="self"/>
    <s v="n"/>
    <s v="n"/>
    <s v="n"/>
    <s v="[n,n,n]"/>
    <s v="n"/>
    <s v="p"/>
    <s v="n"/>
    <s v="[n,p,n]"/>
  </r>
  <r>
    <s v="T35"/>
    <x v="1"/>
    <s v="GCSS Spoofing"/>
    <s v="The third party sends false ground control signals (GCSs) to the drone to direct it to a specified place."/>
    <s v="T"/>
    <s v="self"/>
    <s v="n"/>
    <s v="n"/>
    <s v="n"/>
    <s v="[n,n,n]"/>
    <s v="n"/>
    <s v="p"/>
    <s v="n"/>
    <s v="[n,p,n]"/>
  </r>
  <r>
    <s v="T36"/>
    <x v="1"/>
    <s v="Sensors data leakage"/>
    <s v="Third-party can easily access the information on sensors"/>
    <s v="I"/>
    <s v="self"/>
    <s v="n"/>
    <s v="n"/>
    <s v="n"/>
    <s v="[n,n,n]"/>
    <s v="p"/>
    <s v="p"/>
    <s v="n"/>
    <s v="[p,p,n]"/>
  </r>
  <r>
    <s v="T37"/>
    <x v="1"/>
    <s v="Code/Command Injection"/>
    <s v="An attacker can inject code to disrupt UAV functions."/>
    <s v="S,E"/>
    <s v="self"/>
    <s v="n"/>
    <s v="n"/>
    <s v="n"/>
    <s v="[n,n,n]"/>
    <s v="n"/>
    <s v="p"/>
    <s v="n"/>
    <s v="[n,p,n]"/>
  </r>
  <r>
    <s v="T38"/>
    <x v="1"/>
    <s v="Installing Fake Firmware"/>
    <s v="A malicious user can manipulate the firmware on the UAV and compromise both UAV and GCS"/>
    <s v="S"/>
    <s v="self, source(uses)"/>
    <s v="n"/>
    <s v="n"/>
    <s v="n"/>
    <s v="[n,n,n]"/>
    <s v="n"/>
    <s v="p"/>
    <s v="p"/>
    <s v="[n,p,p]"/>
  </r>
  <r>
    <s v="T39"/>
    <x v="1"/>
    <s v="Malicious GCS"/>
    <s v="The malicious GCS could eavesdrop on telemetry data or intercept the C2 channel to take control over a UAV"/>
    <s v="S"/>
    <s v="self"/>
    <s v="n"/>
    <s v="n"/>
    <s v="n"/>
    <s v="[n,n,n]"/>
    <s v="f"/>
    <s v="p"/>
    <s v="p"/>
    <s v="[f,p,p]"/>
  </r>
  <r>
    <s v="T40"/>
    <x v="1"/>
    <s v="Spoofing Sworm"/>
    <s v="The multi-UAV system implements a swarm where UAVs dynamically join and leave the swarm. A malicious UAV could make a spoofing attack and join the swarm"/>
    <s v="S"/>
    <s v="self"/>
    <s v="n"/>
    <s v="n"/>
    <s v="n"/>
    <s v="[n,n,n]"/>
    <s v="p"/>
    <s v="p"/>
    <s v="n"/>
    <s v="[p,p,n]"/>
  </r>
  <r>
    <s v="T41"/>
    <x v="1"/>
    <s v="Reverse Enginering "/>
    <s v="Software on a hijacked UAV can be copied and reverse engineered. This allows an adversary to disclose how the system is being built"/>
    <s v="I"/>
    <s v="self, source(uses)"/>
    <s v="n"/>
    <s v="n"/>
    <s v="n"/>
    <s v="[n,n,n]"/>
    <s v="p"/>
    <s v="p"/>
    <s v="n"/>
    <s v="[p,p,n]"/>
  </r>
  <r>
    <s v="T42"/>
    <x v="1"/>
    <s v="Data Injection"/>
    <s v="An attacker can inject telemetry data to compromise UAV."/>
    <s v="E"/>
    <s v="self"/>
    <s v="n"/>
    <s v="n"/>
    <s v="n"/>
    <s v="[n,n,n]"/>
    <s v="n"/>
    <s v="p"/>
    <s v="n"/>
    <s v="[n,p,n]"/>
  </r>
  <r>
    <s v="T43"/>
    <x v="1"/>
    <s v="Capture"/>
    <s v="Where the attacker intentions lead to the preservation of the UAV for hardware study, direct reuse, or confidential information retrieval."/>
    <s v="D"/>
    <s v="self, source(uses)"/>
    <s v="n"/>
    <s v="n"/>
    <s v="n"/>
    <s v="[n,n,n]"/>
    <s v="n"/>
    <s v="n"/>
    <s v="f"/>
    <s v="[n,n,f]"/>
  </r>
  <r>
    <s v="T44"/>
    <x v="1"/>
    <s v="Damage"/>
    <s v="The altitude reached by commercial drones, often stated by the local aviation regulations, may be low enough to permit for direct physical interaction, including damages"/>
    <s v="D"/>
    <s v="self"/>
    <s v="n"/>
    <s v="n"/>
    <s v="n"/>
    <s v="[n,n,n]"/>
    <s v="n"/>
    <s v="n"/>
    <s v="p"/>
    <s v="[n,n,p]"/>
  </r>
  <r>
    <s v="T45"/>
    <x v="1"/>
    <s v="Hijacking"/>
    <s v="the attacker can gain access to the network as the first step of a more complex attack;"/>
    <s v="I"/>
    <s v="self, source(connects)"/>
    <s v="n"/>
    <s v="n"/>
    <s v="n"/>
    <s v="[n,n,n]"/>
    <s v="p"/>
    <s v="n"/>
    <s v="n"/>
    <s v="[p,n,n]"/>
  </r>
  <r>
    <s v="T46"/>
    <x v="2"/>
    <s v="Poisoning"/>
    <s v="corruptibility of communication caches and the support data structure, such as routing or naming tables"/>
    <s v="S,T,D"/>
    <s v="self"/>
    <s v="n"/>
    <s v="n"/>
    <s v="n"/>
    <s v="[n,n,n]"/>
    <s v="p"/>
    <s v="p"/>
    <s v="p"/>
    <s v="[p,p,p]"/>
  </r>
  <r>
    <s v="T47"/>
    <x v="1"/>
    <s v="Information Replay"/>
    <s v="It refers to threats related to the reuse of previously recorded pieces of legitimate communications between the endpoints for malicious purposes"/>
    <s v="S,T"/>
    <s v="self"/>
    <s v="n"/>
    <s v="n"/>
    <s v="n"/>
    <s v="[n,n,n]"/>
    <s v="p"/>
    <s v="p"/>
    <s v="n"/>
    <s v="[p,p,n]"/>
  </r>
  <r>
    <s v="T48"/>
    <x v="1"/>
    <s v="Distortion"/>
    <s v="Signal Distortion due to increase of the SNR (signal to noise ratio)"/>
    <s v="D"/>
    <s v="self"/>
    <s v="n"/>
    <s v="n"/>
    <s v="n"/>
    <s v="[n,n,n]"/>
    <s v="n"/>
    <s v="n"/>
    <s v="p"/>
    <s v="[n,n,p]"/>
  </r>
  <r>
    <s v="T49"/>
    <x v="1"/>
    <s v="Lack of policies"/>
    <s v="There are not specified rules that can lead to ambiguity or opacity in the role."/>
    <s v="I,E"/>
    <s v="self"/>
    <s v="n"/>
    <s v="n"/>
    <s v="n"/>
    <s v="[n,n,n]"/>
    <s v="p"/>
    <s v="p"/>
    <s v="n"/>
    <s v="[p,p,n]"/>
  </r>
  <r>
    <s v="T50"/>
    <x v="1"/>
    <s v="False Topology"/>
    <s v="The attacker can manipulate the topology of the system and forces some communications"/>
    <s v="I"/>
    <s v="self, source(uses), source(connects)"/>
    <s v="n"/>
    <s v="n"/>
    <s v="n"/>
    <s v="[n,n,n]"/>
    <s v="p"/>
    <s v="n"/>
    <s v="n"/>
    <s v="[p,n,n]"/>
  </r>
  <r>
    <s v="T51"/>
    <x v="3"/>
    <s v="Malware Compromission"/>
    <s v="e is a virus, which, once installed on the UAV, it enables the attacker to take control of the UAV"/>
    <s v="D,I"/>
    <s v="self, target(hosts)"/>
    <s v="n"/>
    <s v="n"/>
    <s v="n"/>
    <s v="[n,n,n]"/>
    <s v="n"/>
    <s v="p"/>
    <s v="p"/>
    <s v="[n,p,p]"/>
  </r>
  <r>
    <s v="T52"/>
    <x v="3"/>
    <s v="Eavesdropping"/>
    <s v="The eavesdropping is specified as unauthorized real-time interception of UAV communication allowing an attacker to detect all the commands sent from the GCS to the UAV."/>
    <s v="S, I"/>
    <s v="self"/>
    <s v="n"/>
    <s v="n"/>
    <s v="n"/>
    <s v="[n,n,n]"/>
    <s v="p"/>
    <s v="n"/>
    <s v="n"/>
    <s v="[p,n,n]"/>
  </r>
  <r>
    <s v="T53"/>
    <x v="3"/>
    <s v="Data Leakage"/>
    <s v="Planning data can be exposed by the GCS exploiting for example vulnerailities"/>
    <s v="I"/>
    <s v="self,target(hosts)"/>
    <s v="n"/>
    <s v="n"/>
    <s v="n"/>
    <s v="[n,n,n]"/>
    <s v="p"/>
    <s v="n"/>
    <s v="n"/>
    <s v="[p,n,n]"/>
  </r>
  <r>
    <s v="T54"/>
    <x v="3"/>
    <s v="Jamming"/>
    <s v="Jamming specifically refers to intentionally using a transmission blocking signal to disrupt communications between a drone and the pilot"/>
    <s v="D"/>
    <s v="self, source(connects)"/>
    <s v="n"/>
    <s v="n"/>
    <s v="n"/>
    <s v="[n,n,n]"/>
    <s v="n"/>
    <s v="n"/>
    <s v="p"/>
    <s v="[n,n,p]"/>
  </r>
  <r>
    <s v="T55"/>
    <x v="3"/>
    <s v="Map Poisoning"/>
    <s v="Maps can be altered to produce wrong navigation, traffic disturbance, crash."/>
    <s v="D,I"/>
    <s v="target(uses)"/>
    <s v="n"/>
    <s v="n"/>
    <s v="n"/>
    <s v="[n,n,n]"/>
    <s v="n"/>
    <s v="p"/>
    <s v="p"/>
    <s v="[n,p,p]"/>
  </r>
  <r>
    <s v="T56"/>
    <x v="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57"/>
    <x v="3"/>
    <s v="Resource hexaustion"/>
    <s v="Flooding using many requests and make the server allocate many resources"/>
    <s v="D"/>
    <s v="self"/>
    <s v="n"/>
    <s v="n"/>
    <s v="n"/>
    <s v="[n,n,n]"/>
    <s v="n"/>
    <s v="n"/>
    <s v="p"/>
    <s v="[n,n,p]"/>
  </r>
  <r>
    <s v="T58"/>
    <x v="3"/>
    <s v="Access Metadata "/>
    <s v="An attacker can access to Zone Service Provider and obtain metadata"/>
    <s v="I"/>
    <s v="self"/>
    <s v="n"/>
    <s v="n"/>
    <s v="n"/>
    <s v="[n,n,n]"/>
    <s v="p"/>
    <s v="n"/>
    <s v="n"/>
    <s v="[p,n,n]"/>
  </r>
  <r>
    <s v="T59"/>
    <x v="4"/>
    <s v="Device Substitution"/>
    <s v="An attacker can adopt a new identity by creating or by stealing the identity of an existing node"/>
    <s v="D"/>
    <s v="self"/>
    <s v="p"/>
    <s v="n"/>
    <s v="n"/>
    <s v="[p,n,n,]"/>
    <s v="p"/>
    <s v="p"/>
    <s v="n"/>
    <s v="[p,p,n]"/>
  </r>
  <r>
    <s v="T60"/>
    <x v="4"/>
    <s v="Data Leakage"/>
    <s v="An adversary can access to local data of the asset"/>
    <s v="I"/>
    <s v="self"/>
    <s v="n"/>
    <s v="n"/>
    <s v="n"/>
    <s v="[n,n,n]"/>
    <s v="f"/>
    <s v="f"/>
    <s v="f"/>
    <s v="[f,f,f]"/>
  </r>
  <r>
    <s v="T61"/>
    <x v="4"/>
    <s v="Exhaustion of Power"/>
    <s v="An attacker repeatedly requests packet from sensors to deplete their battery life"/>
    <s v="D"/>
    <s v="self"/>
    <s v="p"/>
    <s v="n"/>
    <s v="n"/>
    <s v="[p,n,n]"/>
    <s v="n"/>
    <s v="n"/>
    <s v="f"/>
    <s v="[n,n,f]"/>
  </r>
  <r>
    <s v="T62"/>
    <x v="4"/>
    <s v="Device Hijack"/>
    <s v="An attacker, through various means, gains control or access to the node itself after it has been deployed"/>
    <s v="S,E"/>
    <s v="self"/>
    <s v="n"/>
    <s v="n"/>
    <s v="n"/>
    <s v="[n,n,n]"/>
    <s v="f"/>
    <s v="f"/>
    <s v="f"/>
    <s v="[f,f,f]"/>
  </r>
  <r>
    <s v="T63"/>
    <x v="4"/>
    <s v="Spoofed Routing Information"/>
    <s v="An attacker can corrupt the internal control information such as the routing table"/>
    <s v="I"/>
    <s v="self, source(connects), source(uses), target(uses)"/>
    <s v="n"/>
    <s v="n"/>
    <s v="n"/>
    <s v="[n,n,n]"/>
    <s v="p"/>
    <s v="p"/>
    <s v="n"/>
    <s v="[p,p,n]"/>
  </r>
  <r>
    <s v="T64"/>
    <x v="4"/>
    <s v="Resource Exhaustion"/>
    <s v="An attacker produce an amount of requests such that the assets cannot offer their services anymore"/>
    <s v="D"/>
    <s v="self"/>
    <s v="p"/>
    <s v="p"/>
    <s v="n"/>
    <s v="[p,p,n]"/>
    <s v="f"/>
    <s v="f"/>
    <s v="f"/>
    <s v="[f,f,f]"/>
  </r>
  <r>
    <s v="T65"/>
    <x v="4"/>
    <s v="Topology Disclosure"/>
    <s v="An attacker can exploit forwarding updates between the variuos nodes to know network tolopogy"/>
    <s v="I"/>
    <s v="self, source(connects)"/>
    <s v="n"/>
    <s v="n"/>
    <s v="n"/>
    <s v="[n,n,n]"/>
    <s v="p"/>
    <s v="n"/>
    <s v="n"/>
    <s v="[p,n,n]"/>
  </r>
  <r>
    <s v="T66"/>
    <x v="4"/>
    <s v="Physical Theft"/>
    <s v="An adversary steal the physical HW"/>
    <s v="D"/>
    <s v="self"/>
    <s v="n"/>
    <s v="n"/>
    <s v="n"/>
    <s v="[n,n,n]"/>
    <s v="p"/>
    <s v="p"/>
    <s v="f"/>
    <s v="[p,p,f]"/>
  </r>
  <r>
    <s v="T67"/>
    <x v="4"/>
    <s v="IoT Obstruction"/>
    <s v="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
    <s v="D"/>
    <s v="self"/>
    <s v="n"/>
    <s v="n"/>
    <s v="n"/>
    <s v="[n,n,n]"/>
    <s v="n"/>
    <s v="n"/>
    <s v="f"/>
    <s v="[n,n,f]"/>
  </r>
  <r>
    <s v="T68"/>
    <x v="5"/>
    <s v="System Manipulation"/>
    <s v="An adversary is able to apply a change in the confoguration of the VM"/>
    <s v="E"/>
    <s v="self, target(hosts)"/>
    <s v="n"/>
    <s v="n"/>
    <s v="n"/>
    <s v="[n,n,n]"/>
    <s v="f"/>
    <s v="f"/>
    <s v="f"/>
    <s v="[f,f,f]"/>
  </r>
  <r>
    <s v="T69"/>
    <x v="5"/>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70"/>
    <x v="5"/>
    <s v="Crash"/>
    <s v="An Adversary is able to stop with a failure the full VM, causig, eventually, a lost of data."/>
    <s v="D"/>
    <s v="self, target(hosts)"/>
    <s v="n"/>
    <s v="n"/>
    <s v="n"/>
    <s v="[n,n,n]"/>
    <s v="n"/>
    <s v="p"/>
    <s v="f"/>
    <s v="[n,p,f]"/>
  </r>
  <r>
    <s v="T71"/>
    <x v="5"/>
    <s v="Authentication Abuse"/>
    <s v="An Adversy is able to access the VM abusing the authentication system"/>
    <s v="S"/>
    <s v="self, target(hosts)"/>
    <s v="n"/>
    <s v="n"/>
    <s v="n"/>
    <s v="[n,n,n]"/>
    <s v="p"/>
    <s v="p"/>
    <s v="n"/>
    <s v="[p,p,n]"/>
  </r>
  <r>
    <s v="T72"/>
    <x v="5"/>
    <s v="Authorization Abuse"/>
    <s v="An adversary is able to circumvent the authorization controls accessing data and services that should be not accessible to him"/>
    <s v="S"/>
    <s v="self, target(hosts)"/>
    <s v="n"/>
    <s v="n"/>
    <s v="n"/>
    <s v="[n,n,n]"/>
    <s v="p"/>
    <s v="p"/>
    <s v="n"/>
    <s v="[p,p,n]"/>
  </r>
  <r>
    <s v="T73"/>
    <x v="5"/>
    <s v="Elevation of provileges"/>
    <s v="An Adversary is able to change its privileges in access to the system services and data"/>
    <s v="E"/>
    <s v="self, target(hosts)"/>
    <s v="p"/>
    <s v="p"/>
    <s v="n"/>
    <s v="[p,p,n]"/>
    <s v="f"/>
    <s v="f"/>
    <s v="n"/>
    <s v="[f,f,n]"/>
  </r>
  <r>
    <s v="T74"/>
    <x v="5"/>
    <s v="Excessive Resource Consuption"/>
    <s v="An Adversary is able to enahnce the amount of resources consumed by the VM"/>
    <s v="D"/>
    <s v="self, target(hosts)"/>
    <s v="n"/>
    <s v="n"/>
    <s v="n"/>
    <s v="[n,n,n]"/>
    <s v="n"/>
    <s v="n"/>
    <s v="p"/>
    <s v="[n,n,p]"/>
  </r>
  <r>
    <s v="T75"/>
    <x v="5"/>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76"/>
    <x v="5"/>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77"/>
    <x v="5"/>
    <s v="Resource Exhaustion"/>
    <s v="Some of the services and functionalities of the VM are no more available"/>
    <s v="D"/>
    <s v="self, target(hosts)"/>
    <s v="p"/>
    <s v="p"/>
    <s v="n"/>
    <s v="[p,p,n] "/>
    <s v="n"/>
    <s v="n"/>
    <s v="p"/>
    <s v="[n,n,p]"/>
  </r>
  <r>
    <s v="T78"/>
    <x v="5"/>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79"/>
    <x v="5"/>
    <s v="Unauthorized Code Execution"/>
    <s v="An adversary is able to execute codes and/or commands wihtout having an explicit authorization to do this (e.g. code injection, ..)"/>
    <s v="S,E"/>
    <s v="self, target(hosts)"/>
    <s v="p"/>
    <s v="p"/>
    <s v="n"/>
    <s v="[p,p,n]"/>
    <s v="p"/>
    <s v="p"/>
    <s v="n"/>
    <s v="[p,p,n]"/>
  </r>
  <r>
    <s v="T80"/>
    <x v="5"/>
    <s v="Scanning"/>
    <s v="An advserary is able to undestand your (mostly public) configuration"/>
    <s v="I"/>
    <s v="self, target(hosts)"/>
    <s v="n"/>
    <s v="n"/>
    <s v="n"/>
    <s v="[n,n,n]"/>
    <s v="n"/>
    <s v="n"/>
    <s v="n"/>
    <s v="[n,n,n]"/>
  </r>
  <r>
    <s v="T81"/>
    <x v="6"/>
    <s v="Manipulation of hardware and software"/>
    <s v="Hardware or even software can be modified to compromise the system"/>
    <s v=" Tampering"/>
    <s v="self"/>
    <s v="n"/>
    <s v="n"/>
    <s v="n"/>
    <s v="[n,n,n]"/>
    <s v="n"/>
    <s v="p"/>
    <s v="n"/>
    <s v="[n,p,n]"/>
  </r>
  <r>
    <s v="T82"/>
    <x v="6"/>
    <s v="Unauthorized activities"/>
    <s v="IMSI catching attacks, Brute force, Port knocking"/>
    <s v="spoofing, Tampering"/>
    <s v="self"/>
    <s v="n"/>
    <s v="n"/>
    <s v="n"/>
    <s v="[n,n,n]"/>
    <s v="n"/>
    <s v="p"/>
    <s v="n"/>
    <s v="[n,p,n]"/>
  </r>
  <r>
    <s v="T83"/>
    <x v="6"/>
    <s v="Failure of the device"/>
    <s v="Partial or total insufficient functioning of an asset"/>
    <s v="Denial of Service"/>
    <s v="self"/>
    <s v="n"/>
    <s v="n"/>
    <s v="n"/>
    <s v="[n,n,n]"/>
    <s v="n"/>
    <s v="n"/>
    <s v="p"/>
    <s v="[n,n,p]"/>
  </r>
  <r>
    <s v="T84"/>
    <x v="6"/>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85"/>
    <x v="6"/>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86"/>
    <x v="6"/>
    <s v="Location/SS7 leaks"/>
    <s v="A telephone eavesdropping device used for intercepting mobile phone traffic and tracking location data of mobile phone users"/>
    <s v="Spoofing, Information Disclosure"/>
    <s v="self,target(connects)"/>
    <s v="n"/>
    <s v="n"/>
    <s v="n"/>
    <s v="[n,n,n]"/>
    <s v="p"/>
    <s v="n"/>
    <s v="n"/>
    <s v="[p,n,n]"/>
  </r>
  <r>
    <s v="T87"/>
    <x v="6"/>
    <s v="Phone call and SMS snooping"/>
    <s v="Unauthorized access to phone and sms data"/>
    <s v="Information Disclosure"/>
    <s v="self"/>
    <s v="n"/>
    <s v="n"/>
    <s v="n"/>
    <s v="[n,n,n]"/>
    <s v="p"/>
    <s v="n"/>
    <s v="n"/>
    <s v="[p,n,n]"/>
  </r>
  <r>
    <s v="T88"/>
    <x v="6"/>
    <s v="Mobile Malware attack"/>
    <s v="Mobile malware allow attackers to stral the stored personal data on the device or even lauch attacks against other entirties."/>
    <s v="Tampering, Information Disclosure"/>
    <s v="self,target(uses)"/>
    <s v="p"/>
    <s v="n"/>
    <s v="n"/>
    <s v="[p,n,n]"/>
    <s v="p"/>
    <s v="p"/>
    <s v="p"/>
    <s v="[p,p,p]"/>
  </r>
  <r>
    <s v="T89"/>
    <x v="6"/>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90"/>
    <x v="6"/>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91"/>
    <x v="6"/>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92"/>
    <x v="6"/>
    <s v="Mobile data exposure"/>
    <s v="A lot of mobile applications, even coming from trustworthy stores, can expose user data and compromise the user equipment that is connected to the mobile network."/>
    <s v="Information Disclosure"/>
    <s v="self"/>
    <s v="n"/>
    <s v="n"/>
    <s v="n"/>
    <s v="[n,n,n]"/>
    <s v="p"/>
    <s v="n"/>
    <s v="n"/>
    <s v="[p,n,n]"/>
  </r>
  <r>
    <s v="T93"/>
    <x v="6"/>
    <s v="Jamming"/>
    <s v="An attack that attempts to interfere with the reception of broadcast communications."/>
    <s v="Denial of Service"/>
    <s v="self,target(connects)"/>
    <s v="n"/>
    <s v="n"/>
    <s v="n"/>
    <s v="[n,n,n]"/>
    <s v="n"/>
    <s v="n"/>
    <s v="p"/>
    <s v="[n,n,p]"/>
  </r>
  <r>
    <s v="T94"/>
    <x v="6"/>
    <s v="Eavesdropping"/>
    <s v="Attackers eavesdrop on sensitive data on control and bearer plane"/>
    <s v="Spoofing"/>
    <s v="self, source(uses)"/>
    <s v="n"/>
    <s v="n"/>
    <s v="n"/>
    <s v="[n,n,n]"/>
    <s v="p"/>
    <s v="p"/>
    <s v="n"/>
    <s v="[p,p,n]"/>
  </r>
  <r>
    <s v="T95"/>
    <x v="6"/>
    <s v="Hardware Manipulation"/>
    <s v="Compromised UE can communicate with the 5G infrastructure and harm the system."/>
    <s v="Tampering, Denial Of Service"/>
    <s v="target(uses)"/>
    <s v="n"/>
    <s v="n"/>
    <s v="n"/>
    <s v="[n,n,n]"/>
    <s v="n"/>
    <s v="p"/>
    <s v="n"/>
    <s v="[n,p,n]"/>
  </r>
  <r>
    <s v="T96"/>
    <x v="6"/>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97"/>
    <x v="6"/>
    <s v="Privacy Leakage"/>
    <s v="Curious or illegal edge device owners may leak the information stored in their devices and, in the worst-case scenario, sell them to a third party"/>
    <s v="Information Disclosure"/>
    <s v="self"/>
    <s v="n"/>
    <s v="n"/>
    <s v="n"/>
    <s v="[n,n,n]"/>
    <s v="p"/>
    <s v="n"/>
    <s v="n"/>
    <s v="[p,n,n]"/>
  </r>
  <r>
    <s v="T98"/>
    <x v="7"/>
    <s v="Eavesdropping"/>
    <s v="An adversary can retrieve valuable data from the transmitted messages that are sent using the asset"/>
    <s v="I"/>
    <s v="self "/>
    <s v="n"/>
    <s v="n"/>
    <s v="n"/>
    <s v="[n,n,n]"/>
    <s v="p"/>
    <s v="n"/>
    <s v="n"/>
    <s v="[p,n,n]_x000a_"/>
  </r>
  <r>
    <s v="T99"/>
    <x v="7"/>
    <s v="Message Elimination"/>
    <s v="An adversary can simply intercept and eliminate the packets' content meant for the base station or intermediate nodes coming from the asset"/>
    <s v="D"/>
    <s v="self "/>
    <s v="n"/>
    <s v="n"/>
    <s v="n"/>
    <s v="[n,n,n]"/>
    <s v="n"/>
    <s v="p"/>
    <s v="p"/>
    <s v="[n,p,p]"/>
  </r>
  <r>
    <s v="T100"/>
    <x v="7"/>
    <s v="Message Modification"/>
    <s v="An adversary can simply intercept and modify the packets' content meant for the base station or intermediate nodes coming from the asset"/>
    <s v="D"/>
    <s v="self "/>
    <s v="n"/>
    <s v="n"/>
    <s v="n"/>
    <s v="[n,n,n]"/>
    <s v="n"/>
    <s v="p"/>
    <s v="p"/>
    <s v="[n,p,p]"/>
  </r>
  <r>
    <s v="T101"/>
    <x v="7"/>
    <s v="Message Replay"/>
    <s v="An adversary can re-transmit the content of the packets coming from the asset at a later time"/>
    <s v="S,T"/>
    <s v="self "/>
    <s v="n"/>
    <s v="n"/>
    <s v="n"/>
    <s v="[n,n,n]"/>
    <s v="n"/>
    <s v="p"/>
    <s v="p"/>
    <s v="[n,p,p]"/>
  </r>
  <r>
    <s v="T102"/>
    <x v="7"/>
    <s v="Message Injection"/>
    <s v="An adversary can send out false data into asset, maybe masquerading as one of the nodes with the objective of corrupting the collected nodes'reading or disrupting the internal control data"/>
    <s v="S,E"/>
    <s v="self "/>
    <s v="n"/>
    <s v="n"/>
    <s v="n"/>
    <s v="[n,n,n]"/>
    <s v="n"/>
    <s v="p"/>
    <s v="p"/>
    <s v="[n,p,p]"/>
  </r>
  <r>
    <s v="T103"/>
    <x v="7"/>
    <s v="Network Partitioning"/>
    <s v="An adversary can make a certain section of the asset inaccessibile by others"/>
    <s v="D"/>
    <s v="self , target(connects)"/>
    <s v="n"/>
    <s v="n"/>
    <s v="n"/>
    <s v="[n,n,n]"/>
    <s v="n"/>
    <s v="p"/>
    <s v="p"/>
    <s v="[n,p,p]"/>
  </r>
  <r>
    <s v="T104"/>
    <x v="7"/>
    <s v="Selective Forwarding"/>
    <s v="An attacker can forward a packets that traverse a malicious node depending on some criteria"/>
    <s v="S"/>
    <s v="self "/>
    <s v="n"/>
    <s v="n"/>
    <s v="n"/>
    <s v="[n,n,n]"/>
    <s v="n"/>
    <s v="p"/>
    <s v="p"/>
    <s v="[n,p,p]"/>
  </r>
  <r>
    <s v="T105"/>
    <x v="7"/>
    <s v="Topology Disclosure"/>
    <s v="An attacker can exploit forwarding updates between the variuos nodes to know network tolopogy"/>
    <s v="I"/>
    <s v="self "/>
    <s v="n"/>
    <s v="n"/>
    <s v="n"/>
    <s v="[n,n,n]"/>
    <s v="p"/>
    <s v="n"/>
    <s v="n"/>
    <s v="[p,n,n]"/>
  </r>
  <r>
    <s v="T106"/>
    <x v="7"/>
    <s v="Network Abusive Access"/>
    <s v="An attacker can abusively access (send and receive messages) this network"/>
    <s v="S"/>
    <s v="self "/>
    <s v="n"/>
    <s v="n"/>
    <s v="n"/>
    <s v="[n,n,n]"/>
    <s v="p"/>
    <s v="p"/>
    <s v="n"/>
    <s v="[p,p,n]"/>
  </r>
  <r>
    <s v="T107"/>
    <x v="7"/>
    <s v="Resource Exhaustion"/>
    <s v="An Adversay is able to denial (at least partially) the network resourcees"/>
    <s v="D"/>
    <s v="self "/>
    <s v="n"/>
    <s v="n"/>
    <s v="n"/>
    <s v="[n,n,n]"/>
    <s v="n"/>
    <s v="n"/>
    <s v="f"/>
    <s v="[n,n,f]"/>
  </r>
  <r>
    <s v="T108"/>
    <x v="7"/>
    <s v="Spoofing"/>
    <s v="An attacker sends messages with a spoofed identity"/>
    <s v="S"/>
    <s v="self "/>
    <s v="n"/>
    <s v="n"/>
    <s v="n"/>
    <s v="[n,n,n]"/>
    <s v="n"/>
    <s v="p"/>
    <s v="n"/>
    <s v="[n,p,n]"/>
  </r>
  <r>
    <s v="T109"/>
    <x v="7"/>
    <s v="Communication Lock"/>
    <s v="An attacker can manipualte the Network behavioour in some way"/>
    <s v="D"/>
    <s v="self "/>
    <s v="n"/>
    <s v="n"/>
    <s v="n"/>
    <s v="[n,n,n]"/>
    <s v="p"/>
    <s v="p"/>
    <s v="p"/>
    <s v="[p,p,p]"/>
  </r>
  <r>
    <s v="T110"/>
    <x v="8"/>
    <s v="Resouce Exhaustion"/>
    <s v="DDoS attacks can be lauched as Signaling  Amplification and HSS saturation by using a botnet to control a large number of infected Ues"/>
    <s v="Denial of Service"/>
    <s v="self,souce(connects)"/>
    <s v="n"/>
    <s v="n"/>
    <s v="n"/>
    <s v="[n,n,n]"/>
    <s v="n"/>
    <s v="n"/>
    <s v="p"/>
    <s v="[n,n,p]"/>
  </r>
  <r>
    <s v="T111"/>
    <x v="8"/>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12"/>
    <x v="8"/>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13"/>
    <x v="8"/>
    <s v="Theft of Service"/>
    <s v="Services can be compromised by the Roaming Network"/>
    <s v="Spoofing, Tampering, Information Disclosure, Denial Of Service"/>
    <s v="self,target(uses)"/>
    <s v="n"/>
    <s v="n"/>
    <s v="n"/>
    <s v="[n,n,n]"/>
    <s v="p"/>
    <s v="n"/>
    <s v="p"/>
    <s v="[p,n,p]"/>
  </r>
  <r>
    <s v="T114"/>
    <x v="8"/>
    <s v="Malicious Software"/>
    <s v="Injection attacks worms, Ransomware, Malicious network functions, Botnet"/>
    <s v="Spoofing, Tampering, Information Disclosure, Denial Of Service"/>
    <s v="self"/>
    <s v="n"/>
    <s v="n"/>
    <s v="n"/>
    <s v="[n,n,n]"/>
    <s v="p"/>
    <s v="p"/>
    <s v="p"/>
    <s v="[p,p,p]"/>
  </r>
  <r>
    <s v="T115"/>
    <x v="8"/>
    <s v="Unauthorized Access"/>
    <s v="IMSI catching attacks, Brute force, Port knocking"/>
    <s v="spoofing, Tampering"/>
    <s v="self,target(uses)"/>
    <s v="n"/>
    <s v="n"/>
    <s v="n"/>
    <s v="[n,n,n]"/>
    <s v="p"/>
    <s v="p"/>
    <s v="n"/>
    <s v="[p,p,n]"/>
  </r>
  <r>
    <s v="T116"/>
    <x v="8"/>
    <s v="Data Breach"/>
    <s v="Log tampering, File misuse, Customer data theft"/>
    <s v="Information Disclosure"/>
    <s v="self"/>
    <s v="n"/>
    <s v="n"/>
    <s v="n"/>
    <s v="[n,n,n]"/>
    <s v="p"/>
    <s v="n"/>
    <s v="n"/>
    <s v="[p,n,n]"/>
  </r>
  <r>
    <s v="T117"/>
    <x v="8"/>
    <s v="Remote access"/>
    <s v="manifested when malicious users exploit a given vulnerability that provides remote access for maintenance and troubleshooting"/>
    <s v="Spoofing, Tampering, Information Disclosure, Denial Of Service"/>
    <s v="self"/>
    <s v="n"/>
    <s v="n"/>
    <s v="n"/>
    <s v="[n,n,n]"/>
    <s v="p"/>
    <s v="n"/>
    <s v="n"/>
    <s v="[p,n,n]"/>
  </r>
  <r>
    <s v="T118"/>
    <x v="8"/>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19"/>
    <x v="8"/>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20"/>
    <x v="8"/>
    <s v="Massive failure of network functionalities"/>
    <s v="An insider attack may cause a massive failure of the network. This is very hard to achieve by a simple misconfiguration of the network core"/>
    <s v="Denial of Service"/>
    <s v="self"/>
    <s v="n"/>
    <s v="n"/>
    <s v="n"/>
    <s v="[n,n,n]"/>
    <s v="n"/>
    <s v="n"/>
    <s v="f"/>
    <s v="[n,n,f]"/>
  </r>
  <r>
    <s v="T121"/>
    <x v="8"/>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22"/>
    <x v="8"/>
    <s v="Signaling Threats"/>
    <s v="Storms or Frauds"/>
    <s v="Denial of Service"/>
    <s v="self"/>
    <s v="n"/>
    <s v="n"/>
    <s v="n"/>
    <s v="[n,n,n]"/>
    <s v="p"/>
    <s v="p"/>
    <s v="p"/>
    <s v="[p,p,p]"/>
  </r>
  <r>
    <s v="T123"/>
    <x v="8"/>
    <s v="Saturation threat"/>
    <s v="malicious or even legitimate but compromised nodes will be capable of causing saturation attacks"/>
    <s v="Denial of Services"/>
    <s v="target(connects)"/>
    <s v="n"/>
    <s v="n"/>
    <s v="n"/>
    <s v="[n,n,n]"/>
    <s v="n"/>
    <s v="n"/>
    <s v="p"/>
    <s v="[n,n,p]"/>
  </r>
  <r>
    <s v="T124"/>
    <x v="8"/>
    <s v="Eavesdropping"/>
    <s v="Attackers eavesdrop on sensitive data on the network"/>
    <s v="Information Disclosure"/>
    <s v="self, target(connects)"/>
    <s v="n"/>
    <s v="n"/>
    <s v="n"/>
    <s v="[n,n,n]"/>
    <s v="p"/>
    <s v="p"/>
    <s v="n"/>
    <s v="[p,p,n]"/>
  </r>
  <r>
    <s v="T125"/>
    <x v="8"/>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26"/>
    <x v="8"/>
    <s v="Use of JSON is a liability"/>
    <s v="Diferent implementations will use diferent JSON libraries. There is a considerable chance that there will be inconsistencies, and these may lead to security problems"/>
    <s v="Information Disclosure"/>
    <s v="self"/>
    <m/>
    <m/>
    <m/>
    <s v="[,,]"/>
    <m/>
    <m/>
    <m/>
    <s v="[,,]"/>
  </r>
  <r>
    <s v="T127"/>
    <x v="8"/>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28"/>
    <x v="8"/>
    <s v="Unsecured connections"/>
    <s v="Lack of using TLS to secure the connections"/>
    <s v="Spoofing, Information Disclosure"/>
    <s v="target(connects)"/>
    <s v="n"/>
    <s v="n"/>
    <s v="n"/>
    <s v="[n,n,n]"/>
    <s v="p"/>
    <s v="n"/>
    <s v="n"/>
    <s v="[p,n,n]"/>
  </r>
  <r>
    <s v="T129"/>
    <x v="8"/>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30"/>
    <x v="8"/>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31"/>
    <x v="8"/>
    <s v="Accountability and attributability"/>
    <s v="This typically includes threats where a party attempts to deny sending or receiving messages"/>
    <s v="Denial of Services"/>
    <s v="self"/>
    <s v="n"/>
    <s v="n"/>
    <s v="n"/>
    <s v="[n,n,n]"/>
    <s v="n"/>
    <s v="n"/>
    <s v="p"/>
    <s v="[n,n,p]"/>
  </r>
  <r>
    <s v="T132"/>
    <x v="8"/>
    <s v="Accidental"/>
    <s v="Misconfigured systems/network outdated systems, Human error, Unintentional deletion"/>
    <s v="Tampering, Information Disclosure, Denial Of Service"/>
    <s v="self "/>
    <s v="n"/>
    <s v="n"/>
    <s v="n"/>
    <s v="[n,n,n]"/>
    <s v="p"/>
    <s v="p"/>
    <s v="p"/>
    <s v="[p,p,p]"/>
  </r>
  <r>
    <s v="T133"/>
    <x v="8"/>
    <s v="Vulnerable API"/>
    <s v="Orchestrator or SDN  controller can be subjected to API-based attacks"/>
    <s v="Tampering, Information Disclosure, Denial Of Service"/>
    <s v="self"/>
    <s v="n"/>
    <s v="n"/>
    <s v="n"/>
    <s v="[n,n,n]"/>
    <s v="p"/>
    <s v="p"/>
    <s v="p"/>
    <s v="[p,p,p]"/>
  </r>
  <r>
    <s v="T134"/>
    <x v="8"/>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35"/>
    <x v="9"/>
    <s v="Jamming"/>
    <s v="An attacker jams the comunication channel of the asset and avoids any member of the network in the affected area to send or receive any packet"/>
    <s v="Denial of Service"/>
    <s v="self "/>
    <s v="n"/>
    <s v="n"/>
    <s v="n"/>
    <s v="[n,n,n]"/>
    <s v="n"/>
    <s v="n"/>
    <s v="f"/>
    <s v="[n,n,f]"/>
  </r>
  <r>
    <s v="T136"/>
    <x v="1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137"/>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138"/>
    <x v="1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139"/>
    <x v="1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140"/>
    <x v="1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141"/>
    <x v="1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142"/>
    <x v="10"/>
    <s v="Abuse of virtualization mechanisms"/>
    <s v="These are threats related to the virtualisation of the IT infrastructure, network and underlying functions."/>
    <s v=" Tampering, Denial of Service"/>
    <s v="self, source(connects)"/>
    <s v="n"/>
    <s v="n"/>
    <s v="n"/>
    <s v="[n,n,n]"/>
    <s v="n"/>
    <s v="p"/>
    <s v="p"/>
    <s v="[n,p,p]"/>
  </r>
  <r>
    <s v="T143"/>
    <x v="10"/>
    <s v="Manipulation of software"/>
    <s v="Hardware or even software can be modified to compromise the system"/>
    <s v=" Tampering, Denial of Service"/>
    <s v="self"/>
    <s v="n"/>
    <s v="n"/>
    <s v="n"/>
    <s v="[n,n,n]"/>
    <s v="n"/>
    <s v="p"/>
    <s v="p"/>
    <s v="[n,p,p]"/>
  </r>
  <r>
    <s v="T144"/>
    <x v="1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45"/>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46"/>
    <x v="1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47"/>
    <x v="10"/>
    <s v="Eavesdropping"/>
    <s v="Attackers eavesdrop on sensitive data on control and bearer plane"/>
    <s v="Spoofing, Tampering"/>
    <s v="self, source(uses)"/>
    <s v="n"/>
    <s v="n"/>
    <s v="n"/>
    <s v="[n,n,n]"/>
    <s v="p"/>
    <s v="p"/>
    <s v="n"/>
    <s v="[p,p,n]"/>
  </r>
  <r>
    <s v="T148"/>
    <x v="1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9"/>
    <x v="1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0"/>
    <x v="1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51"/>
    <x v="1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52"/>
    <x v="1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53"/>
    <x v="1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54"/>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155"/>
    <x v="1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156"/>
    <x v="1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157"/>
    <x v="10"/>
    <s v="Manipulation of hardware and software"/>
    <s v="Hardware or even software can be modified to compromise the system"/>
    <s v=" Tampering, Denial of Service"/>
    <s v="self"/>
    <s v="n"/>
    <s v="n"/>
    <s v="n"/>
    <s v="[n,n,n]"/>
    <s v="n"/>
    <s v="p"/>
    <s v="p"/>
    <s v="[n,p,p]"/>
  </r>
  <r>
    <s v="T158"/>
    <x v="1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159"/>
    <x v="1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60"/>
    <x v="1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61"/>
    <x v="1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162"/>
    <x v="10"/>
    <s v="Improper use of the interface"/>
    <s v="As the gateway between devices and the 5G network, attackers can use the open interfaces from a gNodeB to attack the network, including the radio baseband."/>
    <s v="Spoofing"/>
    <s v="self"/>
    <s v="n"/>
    <s v="n"/>
    <s v="n"/>
    <s v="[n,n,n]"/>
    <s v="p"/>
    <s v="n"/>
    <s v="n"/>
    <s v="[p,n,n]"/>
  </r>
  <r>
    <s v="T163"/>
    <x v="10"/>
    <s v="Traffic Modification"/>
    <s v="Attackers modify information during transit in user plane N3 (SIP header modification, RTP spoofing)"/>
    <s v="Tampering"/>
    <s v="source(uses)"/>
    <s v="n"/>
    <s v="n"/>
    <s v="n"/>
    <s v="[n,n,n]"/>
    <s v="n"/>
    <s v="p"/>
    <s v="n"/>
    <s v="[n,p,n]"/>
  </r>
  <r>
    <s v="T164"/>
    <x v="10"/>
    <s v="Jamming"/>
    <s v="An attack that attempts to interfere with the reception of broadcast communications."/>
    <s v="Denial of Service"/>
    <s v="self"/>
    <s v="n"/>
    <s v="p"/>
    <s v="n"/>
    <s v="[n,p,n]"/>
    <s v="n"/>
    <s v="p"/>
    <s v="p"/>
    <s v="[n,p,p]"/>
  </r>
  <r>
    <s v="T165"/>
    <x v="10"/>
    <s v="Eavesdropping"/>
    <s v="Attackers eavesdrop on sensitive data on control and bearer plane"/>
    <s v="Spoofing, Tampering"/>
    <s v="target(connects)"/>
    <s v="n"/>
    <s v="n"/>
    <s v="n"/>
    <s v="[n,n,n]"/>
    <s v="p"/>
    <s v="p"/>
    <s v="n"/>
    <s v="[p,p,n]"/>
  </r>
  <r>
    <s v="T166"/>
    <x v="10"/>
    <s v="Resource Starvation"/>
    <s v="Resource starvation at cRAN VNFs by additional vFirewall functions during DDOS attack"/>
    <s v="Denial of Service"/>
    <s v="self"/>
    <s v="n"/>
    <s v="n"/>
    <s v="n"/>
    <s v="[n,n,n]"/>
    <s v="n"/>
    <s v="n"/>
    <s v="p"/>
    <s v="[n,n,p]"/>
  </r>
  <r>
    <s v="T167"/>
    <x v="1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168"/>
    <x v="1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169"/>
    <x v="10"/>
    <s v="Unauthorized access to Network Traffic"/>
    <s v="An attacker can obtain network information"/>
    <s v="Information Disclosure"/>
    <s v="target(connects)"/>
    <s v="n"/>
    <s v="n"/>
    <s v="n"/>
    <s v="[n,n,n]"/>
    <s v="p"/>
    <s v="n"/>
    <s v="n"/>
    <s v="[p,n,n]"/>
  </r>
  <r>
    <s v="T170"/>
    <x v="10"/>
    <s v="Physical Attacks"/>
    <s v="Sabotage of network hardware or Terrorist attacks or Unauthorized physical access to base station"/>
    <s v="Spoofing, Denial of Service"/>
    <s v="self"/>
    <s v="n"/>
    <s v="n"/>
    <s v="n"/>
    <s v="[n,n,n]"/>
    <s v="p"/>
    <s v="p"/>
    <s v="p"/>
    <s v="[p,p,p]"/>
  </r>
  <r>
    <s v="T171"/>
    <x v="10"/>
    <s v="Network slicing specific"/>
    <s v="Misuse of resources and function or Side-channel attacks"/>
    <s v="Information Disclosure"/>
    <s v="self"/>
    <s v="n"/>
    <s v="n"/>
    <s v="n"/>
    <s v="[n,n,n]"/>
    <s v="p"/>
    <s v="n"/>
    <s v="n"/>
    <s v="[p,n,n]"/>
  </r>
  <r>
    <s v="T172"/>
    <x v="10"/>
    <s v="Signaling Threats"/>
    <s v="Storms or Frauds"/>
    <s v="Denial of Service"/>
    <s v="self"/>
    <s v="n"/>
    <s v="n"/>
    <s v="n"/>
    <s v="[n,n,n]"/>
    <s v="n"/>
    <s v="p"/>
    <s v="p"/>
    <s v="[n,p,p]"/>
  </r>
  <r>
    <s v="T173"/>
    <x v="10"/>
    <s v="Message Insertion "/>
    <s v=" These types of attacks are possible in 5G networks to initiate DoS_x000a_attacks. For instance, false flow table updates can be used to overload SDN devices."/>
    <s v="Denial of Service"/>
    <s v="self"/>
    <s v="n"/>
    <s v="n"/>
    <s v="n"/>
    <s v="[n,n,n]"/>
    <s v="n"/>
    <s v="n"/>
    <s v="p"/>
    <s v="[n,n,p]"/>
  </r>
  <r>
    <s v="T174"/>
    <x v="1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175"/>
    <x v="1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176"/>
    <x v="1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177"/>
    <x v="10"/>
    <s v="Abuse of virtualization mechanisms"/>
    <s v="These are threats related to the virtualisation of the IT infrastructure, network and underlying functions."/>
    <s v=" Tampering"/>
    <s v="self"/>
    <s v="n"/>
    <s v="n"/>
    <s v="n"/>
    <s v="[n,n,n]"/>
    <s v="p"/>
    <s v="p"/>
    <s v="n"/>
    <s v="[p,p,n]"/>
  </r>
  <r>
    <s v="T178"/>
    <x v="10"/>
    <s v="Manipulation of software"/>
    <s v="Hardware or even software can be modified to compromise the system"/>
    <s v=" Tampering, Denial of Service"/>
    <s v="self"/>
    <s v="n"/>
    <s v="n"/>
    <s v="n"/>
    <s v="[n,n,n]"/>
    <s v="n"/>
    <s v="p"/>
    <s v="p"/>
    <s v="[n,p,p]"/>
  </r>
  <r>
    <s v="T179"/>
    <x v="1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180"/>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181"/>
    <x v="1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82"/>
    <x v="1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183"/>
    <x v="1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184"/>
    <x v="10"/>
    <s v="Information Leakage"/>
    <s v="Network traffic, Cloud computing, Misuse of security audit tools, Security keys theft, Unauthorized access to user plane data, Unauthorized access to signalling data"/>
    <s v="Information Disclosure"/>
    <s v="self"/>
    <s v="n"/>
    <s v="n"/>
    <s v="n"/>
    <s v="[n,n,n]"/>
    <s v="p"/>
    <s v="p"/>
    <s v="n"/>
    <s v="[p,p,n]"/>
  </r>
  <r>
    <s v="T185"/>
    <x v="10"/>
    <s v="Eavesdropping"/>
    <s v="Attackers eavesdrop on sensitive data "/>
    <s v="Spoofing, Tampering"/>
    <s v="self, source(uses)"/>
    <s v="n"/>
    <s v="n"/>
    <s v="n"/>
    <s v="[n,n,n]"/>
    <s v="p"/>
    <s v="p"/>
    <s v="n"/>
    <s v="[p,p,n]"/>
  </r>
  <r>
    <s v="T186"/>
    <x v="1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187"/>
    <x v="1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188"/>
    <x v="1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189"/>
    <x v="11"/>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0"/>
    <x v="11"/>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191"/>
    <x v="11"/>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192"/>
    <x v="11"/>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193"/>
    <x v="11"/>
    <s v="Manipulation of software"/>
    <s v="These are threats related to the virtualisation of the IT infrastructure, network and underlying functions."/>
    <s v=" Tampering, Denial of Service"/>
    <s v="self"/>
    <s v="n"/>
    <s v="n"/>
    <s v="n"/>
    <s v="[n,n,n]"/>
    <s v="n"/>
    <s v="p"/>
    <s v="p"/>
    <s v="[n,p,p]"/>
  </r>
  <r>
    <s v="T194"/>
    <x v="1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195"/>
    <x v="12"/>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196"/>
    <x v="12"/>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197"/>
    <x v="1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98"/>
    <x v="12"/>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99"/>
    <x v="12"/>
    <s v="Abuse of virtualization mechanisms"/>
    <s v="These are threats related to the virtualisation of the IT infrastructure, network and underlying functions."/>
    <s v=" Tampering, Denial of Service"/>
    <s v="self, source(hosts)"/>
    <s v="n"/>
    <s v="n"/>
    <s v="n"/>
    <s v="[n,n,n]"/>
    <s v="n"/>
    <s v="p"/>
    <s v="p"/>
    <s v="[n,p,p]"/>
  </r>
  <r>
    <s v="T200"/>
    <x v="12"/>
    <s v="Manipulation of hardware and software"/>
    <s v="These are threats related to the virtualisation of the IT infrastructure, network and underlying functions."/>
    <s v=" Tampering, Denial of Service"/>
    <s v="self"/>
    <s v="n"/>
    <s v="n"/>
    <s v="n"/>
    <s v="[n,n,n]"/>
    <s v="n"/>
    <s v="p"/>
    <s v="p"/>
    <s v="[n,p,p]"/>
  </r>
  <r>
    <s v="T201"/>
    <x v="12"/>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02"/>
    <x v="12"/>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03"/>
    <x v="12"/>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204"/>
    <x v="12"/>
    <s v="Illegal access to API"/>
    <s v="Some third party applications can access illegally to API and perform DOS attacks to API."/>
    <s v="Denial of Service"/>
    <s v="self, source(uses)"/>
    <s v="n"/>
    <s v="n"/>
    <s v="n"/>
    <s v="[n,n,n]"/>
    <s v="p"/>
    <s v="n"/>
    <s v="p"/>
    <s v="[p,n,p]"/>
  </r>
  <r>
    <s v="T205"/>
    <x v="12"/>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206"/>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07"/>
    <x v="1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08"/>
    <x v="1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09"/>
    <x v="1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0"/>
    <x v="13"/>
    <s v="Manipulation of hardware and software"/>
    <s v="Hardware or even software can be modified to compromise the system"/>
    <s v=" Tampering, Denial of Service"/>
    <s v="self"/>
    <s v="n"/>
    <s v="n"/>
    <s v="n"/>
    <s v="[n,n,n]"/>
    <s v="n"/>
    <s v="p"/>
    <s v="p"/>
    <s v="[n,p,p]"/>
  </r>
  <r>
    <s v="T211"/>
    <x v="13"/>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212"/>
    <x v="13"/>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213"/>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14"/>
    <x v="14"/>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215"/>
    <x v="1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216"/>
    <x v="1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17"/>
    <x v="1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8"/>
    <x v="14"/>
    <s v="Manipulation of hardware and software"/>
    <s v="Hardware or even software can be modified to compromise the system"/>
    <s v=" Tampering, Denial of Service"/>
    <s v="self"/>
    <s v="n"/>
    <s v="n"/>
    <s v="n"/>
    <s v="[n,n,n]"/>
    <s v="n"/>
    <s v="p"/>
    <s v="p"/>
    <s v="[n,p,p]"/>
  </r>
  <r>
    <s v="T219"/>
    <x v="14"/>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220"/>
    <x v="14"/>
    <s v="Slice Threft"/>
    <s v="An attacker can obtain the control of a slice"/>
    <s v="Denial of Service"/>
    <s v="self"/>
    <s v="n"/>
    <s v="n"/>
    <s v="n"/>
    <s v="[n,n,n]"/>
    <s v="n"/>
    <s v="n"/>
    <s v="p"/>
    <s v="[n,n,p]"/>
  </r>
  <r>
    <s v="T221"/>
    <x v="14"/>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222"/>
    <x v="15"/>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223"/>
    <x v="15"/>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224"/>
    <x v="15"/>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225"/>
    <x v="15"/>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226"/>
    <x v="15"/>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227"/>
    <x v="15"/>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228"/>
    <x v="15"/>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229"/>
    <x v="15"/>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230"/>
    <x v="15"/>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231"/>
    <x v="15"/>
    <s v="OAuth 2.0 Defect Exploitation"/>
    <s v="NWDAF gains access to other network functions by requesting tokens from NRF, which is vulnerable to man-in-the-middle attacks."/>
    <s v="Elevation of Privileges"/>
    <s v="self, source(uses)"/>
    <s v="n"/>
    <s v="n"/>
    <s v="n"/>
    <s v="[n,n,n]"/>
    <s v="p"/>
    <s v="p"/>
    <s v="n"/>
    <s v="[p,p,n]"/>
  </r>
  <r>
    <s v="T232"/>
    <x v="15"/>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233"/>
    <x v="1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34"/>
    <x v="1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5"/>
    <x v="1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36"/>
    <x v="1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37"/>
    <x v="16"/>
    <s v="Manipulation of hardware and software"/>
    <s v="Hardware or even software can be modified to compromise the system"/>
    <s v=" Tampering, Denial of Service"/>
    <s v="self"/>
    <s v="n"/>
    <s v="n"/>
    <s v="n"/>
    <s v="[n,n,n]"/>
    <s v="n"/>
    <s v="p"/>
    <s v="p"/>
    <s v="[n,p,p]"/>
  </r>
  <r>
    <s v="T238"/>
    <x v="1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9"/>
    <x v="1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40"/>
    <x v="1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41"/>
    <x v="17"/>
    <s v="Manipulation of hardware and software"/>
    <s v="Hardware or even software can be modified to compromise the system"/>
    <s v=" Tampering, Denial of Service"/>
    <s v="self"/>
    <s v="n"/>
    <s v="n"/>
    <s v="n"/>
    <s v="[n,n,n]"/>
    <s v="n"/>
    <s v="p"/>
    <s v="p"/>
    <s v="[n,p,p]"/>
  </r>
  <r>
    <s v="T242"/>
    <x v="17"/>
    <s v="Identity fraud / account or service"/>
    <s v="Injection of messages to perform phishing attacks, fraud."/>
    <s v="spoofing"/>
    <s v="self"/>
    <s v="n"/>
    <s v="n"/>
    <s v="n"/>
    <s v="[n,n,n]"/>
    <s v="p"/>
    <s v="p"/>
    <s v="n"/>
    <s v="[p,p,n]"/>
  </r>
  <r>
    <s v="T243"/>
    <x v="17"/>
    <s v="Data Leakage"/>
    <s v="Unauthorized access to sensitive data on the server (UDR, UDSF) profile, etc.)"/>
    <s v="Information Disclosure"/>
    <s v="self"/>
    <s v="n"/>
    <s v="n"/>
    <s v="n"/>
    <s v="[n,n,n]"/>
    <s v="p"/>
    <s v="n"/>
    <s v="n"/>
    <s v="[p,n,n]"/>
  </r>
  <r>
    <s v="T244"/>
    <x v="17"/>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245"/>
    <x v="18"/>
    <s v="Abuse of virtualization mechanisms"/>
    <s v="These are threats related to the virtualisation of the IT infrastructure, network and underlying functions."/>
    <s v=" Tampering, Denial of Service"/>
    <s v="self"/>
    <s v="n"/>
    <s v="n"/>
    <s v="n"/>
    <s v="[n,n,n]"/>
    <s v="n"/>
    <s v="p"/>
    <s v="p"/>
    <s v="[n,p,p]"/>
  </r>
  <r>
    <s v="T246"/>
    <x v="18"/>
    <s v="Manipulation of hardware and software"/>
    <s v="Hardware or even software can be modified to compromise the system"/>
    <s v=" Tampering, Denial of Service"/>
    <s v="self"/>
    <s v="n"/>
    <s v="n"/>
    <s v="n"/>
    <s v="[n,n,n]"/>
    <s v="n"/>
    <s v="p"/>
    <s v="p"/>
    <s v="[n,p,p]"/>
  </r>
  <r>
    <s v="T247"/>
    <x v="18"/>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48"/>
    <x v="18"/>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49"/>
    <x v="18"/>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250"/>
    <x v="18"/>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251"/>
    <x v="18"/>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252"/>
    <x v="18"/>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253"/>
    <x v="18"/>
    <s v="Signalling data - related"/>
    <s v="No protection or weak protection for signalling data "/>
    <s v="Information Disclosure"/>
    <s v="self"/>
    <s v="n"/>
    <s v="n"/>
    <s v="n"/>
    <s v="[n,n,n]"/>
    <s v="p"/>
    <s v="p"/>
    <s v="n"/>
    <s v="[p,p,n]"/>
  </r>
  <r>
    <s v="T254"/>
    <x v="19"/>
    <s v="Read Injection"/>
    <s v="Execution of an unauthorized Read query"/>
    <s v="I"/>
    <s v="self"/>
    <s v="n"/>
    <s v="n"/>
    <s v="n"/>
    <s v="[n,n,n]"/>
    <s v="p"/>
    <s v="n"/>
    <s v="n"/>
    <s v="[p,n,n]"/>
  </r>
  <r>
    <s v="T255"/>
    <x v="19"/>
    <s v="Insert Injection"/>
    <s v="Execution of an unauthorized Insert query"/>
    <s v="T"/>
    <s v="self"/>
    <s v="n"/>
    <s v="n"/>
    <s v="n"/>
    <s v="[n,n,n]"/>
    <s v="n"/>
    <s v="p"/>
    <s v="n"/>
    <s v="[n,p,n]"/>
  </r>
  <r>
    <s v="T256"/>
    <x v="19"/>
    <s v="Update Injection"/>
    <s v="Execution of an unauthorized Update query"/>
    <s v="T"/>
    <s v="self"/>
    <s v="n"/>
    <s v="n"/>
    <s v="n"/>
    <s v="[n,n,n]"/>
    <s v="p"/>
    <s v="p"/>
    <s v="n"/>
    <s v="[p,p,n]"/>
  </r>
  <r>
    <s v="T257"/>
    <x v="19"/>
    <s v="File Access"/>
    <s v="Unauthorized access to internal DB files"/>
    <s v="I"/>
    <s v="source(hosts),self"/>
    <s v="p"/>
    <s v="n"/>
    <s v="n"/>
    <s v="[p,n,n]"/>
    <s v="p"/>
    <s v="p"/>
    <s v="p"/>
    <s v="[p,p,p]"/>
  </r>
  <r>
    <s v="T258"/>
    <x v="19"/>
    <s v="Read DB Configuration"/>
    <s v="Unauthorized access to DB configuration data_x000a_"/>
    <s v="I"/>
    <s v="self"/>
    <s v="n"/>
    <s v="n"/>
    <s v="n"/>
    <s v="[n,n,n]"/>
    <s v="p"/>
    <s v="n"/>
    <s v="n"/>
    <s v="[p,n,n]"/>
  </r>
  <r>
    <s v="T259"/>
    <x v="19"/>
    <s v="Delete Injection"/>
    <s v="Execution of an unauthorized Read query"/>
    <s v="D"/>
    <s v="self"/>
    <s v="n"/>
    <s v="n"/>
    <s v="n"/>
    <s v="[n,n,n]"/>
    <s v="p"/>
    <s v="p"/>
    <s v="n"/>
    <s v="[p,p,n]"/>
  </r>
  <r>
    <s v="T260"/>
    <x v="19"/>
    <s v="Delete DB FIle"/>
    <s v="Unauthorized deletion of an internal DB file"/>
    <s v="D"/>
    <s v="self"/>
    <s v="p"/>
    <s v="n"/>
    <s v="n"/>
    <s v="[p,n,n]"/>
    <s v="p"/>
    <s v="p"/>
    <s v="n"/>
    <s v="[p,p,n]"/>
  </r>
  <r>
    <s v="T261"/>
    <x v="19"/>
    <s v="Deanonymization"/>
    <s v="Extrapolation of unauthorized data trough computation over acessible data"/>
    <s v="S,I"/>
    <s v="self"/>
    <s v="n"/>
    <s v="n"/>
    <s v="n"/>
    <s v="[n,n,n]"/>
    <s v="p"/>
    <s v="n"/>
    <s v="n"/>
    <s v="[p,n,n]"/>
  </r>
  <r>
    <s v="T262"/>
    <x v="19"/>
    <s v="Change DB"/>
    <s v="Unauhuthroized change of DBMS configuration"/>
    <s v="E"/>
    <s v="self"/>
    <s v="n"/>
    <s v="n"/>
    <s v="n"/>
    <s v="[n,n,n]"/>
    <s v="f"/>
    <s v="f"/>
    <s v="n"/>
    <s v="[f,f,n]_x000a_"/>
  </r>
  <r>
    <s v="T263"/>
    <x v="19"/>
    <s v="Unauthorized remote"/>
    <s v="Unauthorized remote access to the DBMS"/>
    <s v="S"/>
    <s v="self"/>
    <s v="n"/>
    <s v="n"/>
    <s v="n"/>
    <s v="[n,n,n]"/>
    <s v="p"/>
    <s v="n"/>
    <s v="n"/>
    <s v="[p,n,n]"/>
  </r>
  <r>
    <s v="T264"/>
    <x v="19"/>
    <s v="Remote DoS"/>
    <s v="Made the DBMS unaccessible to remote clients"/>
    <s v="D"/>
    <s v="self"/>
    <s v="n"/>
    <s v="n"/>
    <s v="n"/>
    <s v="[n,n,n]"/>
    <s v="n"/>
    <s v="n"/>
    <s v="p"/>
    <s v="[n,n,p]"/>
  </r>
  <r>
    <s v="T265"/>
    <x v="19"/>
    <s v="Local DoS"/>
    <s v="Made the DBMS unaccessible to local clients"/>
    <s v="D"/>
    <s v="self"/>
    <s v="n"/>
    <s v="n"/>
    <s v="n"/>
    <s v="[n,n,n]"/>
    <s v="n"/>
    <s v="n"/>
    <s v="p"/>
    <s v="[n,n,p]"/>
  </r>
  <r>
    <s v="T266"/>
    <x v="19"/>
    <s v="Data DoS"/>
    <s v="Made the DBMS impossible to access to data in DBs"/>
    <s v="D"/>
    <s v="self"/>
    <s v="n"/>
    <s v="n"/>
    <s v="n"/>
    <s v="[n,n,n]"/>
    <s v="n"/>
    <s v="n"/>
    <s v="p"/>
    <s v="[n,n,p]"/>
  </r>
  <r>
    <s v="T267"/>
    <x v="19"/>
    <s v="Crash"/>
    <s v="Made the DBMS no more in execution"/>
    <s v="D,I"/>
    <s v="self"/>
    <s v="n"/>
    <s v="n"/>
    <s v="n"/>
    <s v="[n,n,n]"/>
    <s v="n"/>
    <s v="n"/>
    <s v="f"/>
    <s v="[n,n,f]"/>
  </r>
  <r>
    <s v="T268"/>
    <x v="19"/>
    <s v="Code Injection"/>
    <s v="Execute code through the DBMS and with DBMS user"/>
    <s v="S,E"/>
    <s v="source(host)"/>
    <s v="n"/>
    <s v="n"/>
    <s v="n"/>
    <s v="[n,n,n]"/>
    <s v="n"/>
    <s v="f"/>
    <s v="n"/>
    <s v="[n,f,n]"/>
  </r>
  <r>
    <s v="T269"/>
    <x v="20"/>
    <s v="CommunicationLock"/>
    <s v="An attacker can make the MQTT communication un-available"/>
    <s v="D"/>
    <s v="self,source(uses)"/>
    <s v="p"/>
    <s v="n"/>
    <s v="n"/>
    <s v="[p,n,n]"/>
    <s v="n"/>
    <s v="n"/>
    <s v="f"/>
    <s v="[n,n,f]"/>
  </r>
  <r>
    <s v="T270"/>
    <x v="20"/>
    <s v="Eavesdropping (Global)"/>
    <s v="n adversary retrieve data accessing communicationamong multiple assets communicating through MQT"/>
    <s v="I"/>
    <s v="source(uses),self"/>
    <s v="n"/>
    <s v="n"/>
    <s v="n"/>
    <s v="[n,n,n]"/>
    <s v="f"/>
    <s v="n"/>
    <s v="n"/>
    <s v="[f,n,n]"/>
  </r>
  <r>
    <s v="T271"/>
    <x v="20"/>
    <s v="Action Spoofing"/>
    <s v="An attacker can access to reserved topic, to publish orreceive messages."/>
    <s v="S"/>
    <s v="self, source(uses)"/>
    <s v="p"/>
    <s v="n"/>
    <s v="n"/>
    <s v="[p,n,n]"/>
    <s v="f"/>
    <s v="f"/>
    <s v="n"/>
    <s v="[f,f,n]"/>
  </r>
  <r>
    <s v="T272"/>
    <x v="20"/>
    <s v="Message Tampering"/>
    <s v="An adversary intercept and modify the packets’ contentsent using the asset"/>
    <s v="T"/>
    <s v="self, source(uses)"/>
    <s v="p"/>
    <s v="n"/>
    <s v="n"/>
    <s v="[p,n,n]"/>
    <s v="p"/>
    <s v="n"/>
    <s v="n"/>
    <s v="[p,n,n]"/>
  </r>
  <r>
    <s v="T273"/>
    <x v="20"/>
    <s v="Data Leakage"/>
    <s v="An adversary can access to local data of the asse"/>
    <s v="I"/>
    <s v="source(uses),self"/>
    <s v="p"/>
    <s v="n"/>
    <s v="n"/>
    <s v="[p,n,n,]"/>
    <s v="f"/>
    <s v="n"/>
    <s v="n"/>
    <s v="[f,n,n]"/>
  </r>
  <r>
    <s v="T274"/>
    <x v="2"/>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275"/>
    <x v="2"/>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276"/>
    <x v="2"/>
    <s v="Improper Network Isolation"/>
    <s v="Attack from host applications communicating with VMs. This includes attacks that exploit vulnerabilities caused by improper network isolation and improper configuration to application privileges of the host machine"/>
    <s v="Spoofing, Elevation of Privileges"/>
    <s v="self, target(connects)"/>
    <s v="n"/>
    <s v="n"/>
    <s v="n"/>
    <s v="[n,n,n]"/>
    <s v="p"/>
    <s v="n"/>
    <s v="n"/>
    <s v="[p,n,n]"/>
  </r>
  <r>
    <s v="T277"/>
    <x v="2"/>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78"/>
    <x v="2"/>
    <s v="Crash"/>
    <s v="An Adversary is able to stop with a failure the full VM, causing, eventually, a lost of data."/>
    <s v="D"/>
    <s v="self, target(hosts)"/>
    <s v="n"/>
    <s v="n"/>
    <s v="n"/>
    <s v="[n,n,n]"/>
    <s v="n"/>
    <s v="p"/>
    <s v="f"/>
    <s v="[n,p,f]"/>
  </r>
  <r>
    <s v="T279"/>
    <x v="2"/>
    <s v="Authentication Abuse"/>
    <s v="An Adversy is able to access the VM abusing the authentication system."/>
    <s v="S"/>
    <s v="self, target(hosts)"/>
    <s v="n"/>
    <s v="n"/>
    <s v="n"/>
    <s v="[n,n,n]"/>
    <s v="p"/>
    <s v="p"/>
    <s v="n"/>
    <s v="[p,p,n]"/>
  </r>
  <r>
    <s v="T280"/>
    <x v="2"/>
    <s v="Authorization Abuse"/>
    <s v="An adversary is able to circumvent the authorization controls accessing data and services that should be not accessible to him."/>
    <s v="S"/>
    <s v="self, target(hosts)"/>
    <s v="n"/>
    <s v="n"/>
    <s v="n"/>
    <s v="[n,n,n]"/>
    <s v="p"/>
    <s v="p"/>
    <s v="n"/>
    <s v="[p,p,n]"/>
  </r>
  <r>
    <s v="T281"/>
    <x v="2"/>
    <s v="Elevation of privileges"/>
    <s v="An Adversary is able to change its privileges in access to the system services and data"/>
    <s v="E"/>
    <s v="self, target(hosts)"/>
    <s v="n"/>
    <s v="n"/>
    <s v="n"/>
    <s v="[n,n,n]"/>
    <s v="f"/>
    <s v="f"/>
    <s v="n"/>
    <s v="[f,f,n]"/>
  </r>
  <r>
    <s v="T282"/>
    <x v="2"/>
    <s v="Excessive Resource Consuption"/>
    <s v="An Adversary is able to enahnce the amount of resources consumed by the VM"/>
    <s v="D"/>
    <s v="self, target(hosts)"/>
    <s v="p"/>
    <s v="p"/>
    <s v="n"/>
    <s v="[p,p,n]"/>
    <s v=","/>
    <s v=","/>
    <s v="]"/>
    <s v="n,n,p]"/>
  </r>
  <r>
    <s v="T283"/>
    <x v="2"/>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84"/>
    <x v="2"/>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85"/>
    <x v="2"/>
    <s v="Denial of Service"/>
    <s v="Some of thee services and functionalities of the VM are no more available"/>
    <s v="D"/>
    <s v="self, target(hosts)"/>
    <s v="p"/>
    <s v="p"/>
    <s v="n"/>
    <s v="[p,p,n] "/>
    <s v="n"/>
    <s v="n"/>
    <s v="p"/>
    <s v="[n,n,p]"/>
  </r>
  <r>
    <s v="T286"/>
    <x v="2"/>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7"/>
    <x v="2"/>
    <s v="Unauthorized Code Execution"/>
    <s v="An adversary is able to execute codes and/or commands wihtout having an explicit authorization to do this (e.g. code injection, ..)"/>
    <s v="S,E"/>
    <s v="self, target(hosts)"/>
    <s v="n"/>
    <s v="n"/>
    <s v="n"/>
    <s v="[n,n,n]"/>
    <s v="p"/>
    <s v="p"/>
    <s v="n"/>
    <s v="[p,p,n]"/>
  </r>
  <r>
    <s v="T288"/>
    <x v="2"/>
    <s v="Scanning"/>
    <s v="An advserary is able to undestand your (mostly public) configuration"/>
    <s v="I"/>
    <s v="self, target(hosts)"/>
    <s v="p"/>
    <s v="p"/>
    <s v="n"/>
    <s v="[p,p,n]"/>
    <s v="n"/>
    <s v="n"/>
    <s v="n"/>
    <s v="[n,n,n]"/>
  </r>
  <r>
    <s v="T289"/>
    <x v="21"/>
    <s v="Resource Exhaustion"/>
    <s v="Made (authorized) requests in order to exhaust the thread/process pool of the web server"/>
    <s v="D"/>
    <s v="source(hosts),self"/>
    <s v="n"/>
    <s v="n"/>
    <s v="n"/>
    <s v="[n,n,n]"/>
    <s v="n"/>
    <s v="n"/>
    <s v="p"/>
    <s v="[n,n,p]"/>
  </r>
  <r>
    <s v="T290"/>
    <x v="21"/>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91"/>
    <x v="21"/>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92"/>
    <x v="21"/>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93"/>
    <x v="21"/>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94"/>
    <x v="21"/>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95"/>
    <x v="21"/>
    <s v="Functionality Misuse"/>
    <s v="An adversary leverages a legitimate capability of an application in such a way as to achieve a negative technical impact."/>
    <s v="S,T,I"/>
    <s v="self, source(uses), source(hosts)"/>
    <s v="n"/>
    <s v="n"/>
    <s v="n"/>
    <s v="[n,n,n]"/>
    <s v="p"/>
    <s v="p"/>
    <s v="p"/>
    <s v="[p,p,p]"/>
  </r>
  <r>
    <s v="T296"/>
    <x v="21"/>
    <s v="Web Communication Channel Manipualtion"/>
    <s v="The Web (HTTP based) communication channels is under control (and/or modified) ny an adversary"/>
    <s v="S"/>
    <s v="self, source(uses)"/>
    <s v="n"/>
    <s v="n"/>
    <s v="n"/>
    <s v="[n,n,n]"/>
    <s v="f"/>
    <s v="f"/>
    <s v="f"/>
    <s v="[f,f,f]"/>
  </r>
  <r>
    <s v="T297"/>
    <x v="21"/>
    <s v="System Manipulation"/>
    <s v="An adversary is able to apply a change in the confoguration of he Web Server"/>
    <s v="S,E"/>
    <s v="self,source(hosts)"/>
    <s v="n"/>
    <s v="n"/>
    <s v="n"/>
    <s v="[n,n,n]"/>
    <s v="f"/>
    <s v="f"/>
    <s v="f"/>
    <s v="[f,f,f]"/>
  </r>
  <r>
    <s v="T298"/>
    <x v="22"/>
    <s v="Read Injection"/>
    <s v="Execution of an unauthorized Read query"/>
    <s v="I"/>
    <s v="self"/>
    <s v="n"/>
    <s v="n"/>
    <s v="n"/>
    <s v="[n,n,n]"/>
    <s v="p"/>
    <s v="n"/>
    <s v="n"/>
    <s v="[p,n,n]"/>
  </r>
  <r>
    <s v="T299"/>
    <x v="22"/>
    <s v="Insert Injection"/>
    <s v="Execution of an unauthorized Insert query"/>
    <s v="T"/>
    <s v="self"/>
    <s v="n"/>
    <s v="n"/>
    <s v="n"/>
    <s v="[n,n,n]"/>
    <s v="n"/>
    <s v="p"/>
    <s v="n"/>
    <s v="[n,p,n]"/>
  </r>
  <r>
    <s v="T300"/>
    <x v="22"/>
    <s v="Update Injection"/>
    <s v="Execution of an unauthorized Update query"/>
    <s v="T"/>
    <s v="self"/>
    <s v="n"/>
    <s v="n"/>
    <s v="n"/>
    <s v="[n,n,n]"/>
    <s v="p"/>
    <s v="p"/>
    <s v="n"/>
    <s v="[p,p,n]"/>
  </r>
  <r>
    <s v="T301"/>
    <x v="22"/>
    <s v="File Access"/>
    <s v="Unauthorized access to internal DB files"/>
    <s v="I"/>
    <s v="source(hosts),self"/>
    <s v="p"/>
    <s v="n"/>
    <s v="n"/>
    <s v="[p,n,n]"/>
    <s v="p"/>
    <s v="p"/>
    <s v="p"/>
    <s v="[p,p,p]"/>
  </r>
  <r>
    <s v="T302"/>
    <x v="22"/>
    <s v="Read DB Configuration"/>
    <s v="Unauthorized access to DB configuration data_x000a_"/>
    <s v="I"/>
    <s v="self"/>
    <s v="n"/>
    <s v="n"/>
    <s v="n"/>
    <s v="[n,n,n]"/>
    <s v="p"/>
    <s v="n"/>
    <s v="n"/>
    <s v="[p,n,n]"/>
  </r>
  <r>
    <s v="T303"/>
    <x v="22"/>
    <s v="Delete Injection"/>
    <s v="Execution of an unauthorized Read query"/>
    <s v="D"/>
    <s v="self"/>
    <s v="n"/>
    <s v="n"/>
    <s v="n"/>
    <s v="[n,n,n]"/>
    <s v="p"/>
    <s v="p"/>
    <s v="n"/>
    <s v="[p,p,n]"/>
  </r>
  <r>
    <s v="T304"/>
    <x v="22"/>
    <s v="Delete DB FIle"/>
    <s v="Unauthorized deletion of an internal DB file"/>
    <s v="D"/>
    <s v="self"/>
    <s v="p"/>
    <s v="n"/>
    <s v="n"/>
    <s v="[p,n,n]"/>
    <s v="p"/>
    <s v="p"/>
    <s v="n"/>
    <s v="[p,p,n]"/>
  </r>
  <r>
    <s v="T305"/>
    <x v="22"/>
    <s v="Deanonymization"/>
    <s v="Extrapolation of unauthorized data trough computation over acessible data"/>
    <s v="S,I"/>
    <s v="self"/>
    <s v="n"/>
    <s v="n"/>
    <s v="n"/>
    <s v="[n,n,n]"/>
    <s v="p"/>
    <s v="n"/>
    <s v="n"/>
    <s v="[p,n,n]"/>
  </r>
  <r>
    <s v="T306"/>
    <x v="22"/>
    <s v="Change DB"/>
    <s v="Unauhuthroized change of DBMS configuration"/>
    <s v="E"/>
    <s v="self"/>
    <s v="n"/>
    <s v="n"/>
    <s v="n"/>
    <s v="[n,n,n]"/>
    <s v="f"/>
    <s v="f"/>
    <s v="n"/>
    <s v="[f,f,n]_x000a_"/>
  </r>
  <r>
    <s v="T307"/>
    <x v="22"/>
    <s v="Unauthorized remote"/>
    <s v="Unauthorized remote access to the DBMS"/>
    <s v="S"/>
    <s v="self"/>
    <s v="n"/>
    <s v="n"/>
    <s v="n"/>
    <s v="[n,n,n]"/>
    <s v="p"/>
    <s v="n"/>
    <s v="n"/>
    <s v="[p,n,n]"/>
  </r>
  <r>
    <s v="T308"/>
    <x v="22"/>
    <s v="Remote DoS"/>
    <s v="Made the DBMS unaccessible to remote clients"/>
    <s v="D"/>
    <s v="self"/>
    <s v="n"/>
    <s v="n"/>
    <s v="n"/>
    <s v="[n,n,n]"/>
    <s v="n"/>
    <s v="n"/>
    <s v="p"/>
    <s v="[n,n,p]"/>
  </r>
  <r>
    <s v="T309"/>
    <x v="22"/>
    <s v="Local DoS"/>
    <s v="Made the DBMS unaccessible to local clients"/>
    <s v="D"/>
    <s v="self"/>
    <s v="n"/>
    <s v="n"/>
    <s v="n"/>
    <s v="[n,n,n]"/>
    <s v="n"/>
    <s v="n"/>
    <s v="p"/>
    <s v="[n,n,p]"/>
  </r>
  <r>
    <s v="T310"/>
    <x v="22"/>
    <s v="Data DoS"/>
    <s v="Made the DBMS impossible to access to data in DBs"/>
    <s v="D"/>
    <s v="self"/>
    <s v="n"/>
    <s v="n"/>
    <s v="n"/>
    <s v="[n,n,n]"/>
    <s v="n"/>
    <s v="n"/>
    <s v="p"/>
    <s v="[n,n,p]"/>
  </r>
  <r>
    <s v="T311"/>
    <x v="22"/>
    <s v="Crash"/>
    <s v="Made the DBMS no more in execution"/>
    <s v="D,I"/>
    <s v="self"/>
    <s v="n"/>
    <s v="n"/>
    <s v="n"/>
    <s v="[n,n,n]"/>
    <s v="n"/>
    <s v="n"/>
    <s v="f"/>
    <s v="[n,n,f]"/>
  </r>
  <r>
    <s v="T312"/>
    <x v="22"/>
    <s v="Code Injection"/>
    <s v="Execute code through the DBMS and with DBMS user"/>
    <s v="S,E"/>
    <s v="source(host)"/>
    <s v="n"/>
    <s v="n"/>
    <s v="n"/>
    <s v="[n,n,n]"/>
    <s v="n"/>
    <s v="f"/>
    <s v="n"/>
    <s v="[n,f,n]"/>
  </r>
  <r>
    <s v="T313"/>
    <x v="0"/>
    <s v="Node Replication"/>
    <s v="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
    <s v="S"/>
    <s v="self"/>
    <s v="n"/>
    <s v="n"/>
    <s v="n"/>
    <s v="[n,n,n]"/>
    <s v="f"/>
    <s v="p"/>
    <s v="n"/>
    <s v="[f,p,n]"/>
  </r>
  <r>
    <s v="T314"/>
    <x v="0"/>
    <s v="Tampering/Physical Access"/>
    <s v="Attackers can physically access edge nodes, tamper the circuit can lead the system into improper working conditions"/>
    <s v="T,D,I"/>
    <s v="self"/>
    <s v="n"/>
    <s v="n"/>
    <s v="n"/>
    <s v="[n,n,n]"/>
    <s v="n"/>
    <s v="p"/>
    <s v="n"/>
    <s v="[n,p,n]"/>
  </r>
  <r>
    <s v="T315"/>
    <x v="0"/>
    <s v="Inessential Logging Attacks"/>
    <s v="If log files are not encrypted, this type of attacks can lead to damage in edge systems. Therefore, system and infrastructure developers must log events, such as application errors and attempts of unsuccessful/successful authorization/authentication"/>
    <s v="I"/>
    <s v="self"/>
    <s v="n"/>
    <s v="n"/>
    <s v="n"/>
    <s v="[n,n,n]"/>
    <s v="p"/>
    <s v="n"/>
    <s v="n"/>
    <s v="[p,n,n]"/>
  </r>
  <r>
    <s v="T316"/>
    <x v="0"/>
    <s v="Location exposure"/>
    <s v="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
    <s v="I"/>
    <s v="self"/>
    <s v="n"/>
    <s v="n"/>
    <s v="n"/>
    <s v="[n,n,n]"/>
    <s v="p"/>
    <s v="n"/>
    <s v="n"/>
    <s v="[p,n,n]"/>
  </r>
  <r>
    <s v="T317"/>
    <x v="0"/>
    <s v="Snooping on Buffered Information"/>
    <s v="An edge node stores lots of information in volatile memory as non volatile memory such as hard disk for short period of time. These buffered information could hold sensitive information of a client device. Adversaries can look into these buffer systems"/>
    <s v="I"/>
    <s v="self"/>
    <s v="n"/>
    <s v="n"/>
    <s v="n"/>
    <s v="[n,n,n]"/>
    <s v="p"/>
    <s v="n"/>
    <s v="n"/>
    <s v="[p,n,n]"/>
  </r>
  <r>
    <s v="T318"/>
    <x v="0"/>
    <s v="Memory Accusation"/>
    <s v="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
    <s v="I"/>
    <s v="self"/>
    <s v="n"/>
    <s v="n"/>
    <s v="n"/>
    <s v="[n,n,n]"/>
    <s v="p"/>
    <s v="n"/>
    <s v="n"/>
    <s v="[p,n,n]"/>
  </r>
  <r>
    <s v="T319"/>
    <x v="0"/>
    <s v="Memory Tampering"/>
    <s v="An attacker can acquire memory and read information from it using any kind of memory accusation tool. With proper security privilege they can access storage memory blocks and tamper the stored data."/>
    <s v="I"/>
    <s v="self"/>
    <s v="n"/>
    <s v="n"/>
    <s v="n"/>
    <s v="[n,n,n]"/>
    <s v="n"/>
    <s v="p"/>
    <s v="n"/>
    <s v="[n,p,n]"/>
  </r>
  <r>
    <s v="T320"/>
    <x v="0"/>
    <s v="Physical Destruction"/>
    <s v="An edge  node can be physically damaged by the adversaries"/>
    <s v="D"/>
    <s v="self"/>
    <s v="n"/>
    <s v="n"/>
    <s v="n"/>
    <s v="[n,n,n]"/>
    <s v="n"/>
    <s v="n"/>
    <s v="p"/>
    <s v="[n,n,p]"/>
  </r>
  <r>
    <s v="T321"/>
    <x v="0"/>
    <s v="Hardware Based Attack"/>
    <s v="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
    <s v="E,D"/>
    <s v="self"/>
    <s v="n"/>
    <s v="n"/>
    <s v="n"/>
    <s v="[n,n,n]"/>
    <s v="p"/>
    <s v="p"/>
    <s v="p"/>
    <s v="[p,p,p]"/>
  </r>
  <r>
    <s v="T322"/>
    <x v="23"/>
    <s v="Firmware Tampering"/>
    <s v="An attacker can inject malicious code, alter existing code, or introduce backdoors into the firmware. This can lead to a range of harmful outcomes, such as disabling security features, gaining persistent access to the device, or even bricking the device, rendering it inoperable."/>
    <s v="T"/>
    <s v="self"/>
    <m/>
    <m/>
    <m/>
    <m/>
    <s v=""/>
    <s v=""/>
    <s v=""/>
    <m/>
  </r>
  <r>
    <s v="T323"/>
    <x v="23"/>
    <s v="Firmware Data Leakage "/>
    <s v="Through firmware vulnerabilities or intentional backdoors, sensitive data leaks to unauthorized parties, leading to severe privacy and security breaches."/>
    <s v="R, I"/>
    <s v="self"/>
    <m/>
    <m/>
    <m/>
    <m/>
    <s v=""/>
    <s v=""/>
    <s v=""/>
    <m/>
  </r>
  <r>
    <s v="T324"/>
    <x v="23"/>
    <s v="Malicious Code Injection"/>
    <s v="An attacker can inject malicious code into the firmware, which can persist through system reboots, creating a persistent threat that is hard to detect and remove."/>
    <s v="T, E"/>
    <s v="self"/>
    <m/>
    <m/>
    <m/>
    <m/>
    <s v=""/>
    <s v=""/>
    <s v=""/>
    <m/>
  </r>
  <r>
    <s v="T325"/>
    <x v="23"/>
    <s v="Firmware Bugs"/>
    <s v="A bug in the firmware can be exploited by the attacker, who can gain unauthorized access or control over the firmware, bypassing all security measures."/>
    <s v="E"/>
    <s v="self"/>
    <m/>
    <m/>
    <m/>
    <m/>
    <s v=""/>
    <s v=""/>
    <s v=""/>
    <m/>
  </r>
  <r>
    <s v="T326"/>
    <x v="23"/>
    <s v="Unauthorized Modifications"/>
    <s v="An attacker gains access to the firmware and modifies it to disable key security features, introduce backdoors, or change the behavior of the device in dangerous ways."/>
    <s v="T, I"/>
    <s v="self"/>
    <m/>
    <m/>
    <m/>
    <m/>
    <s v=""/>
    <s v=""/>
    <s v=""/>
    <m/>
  </r>
  <r>
    <s v="T327"/>
    <x v="23"/>
    <s v="Boot Process Vulnerabilites"/>
    <s v="A vulnerability in the boot process allows an attacker to execute arbitrary code during system startup, even before security measures like Secure Boot can take effect."/>
    <s v="T, D"/>
    <s v="self"/>
    <m/>
    <m/>
    <m/>
    <m/>
    <s v=""/>
    <s v=""/>
    <s v=""/>
    <m/>
  </r>
  <r>
    <s v="T328"/>
    <x v="23"/>
    <s v="Firmware Rootkits"/>
    <s v="An attacker embeds a rootkit in the firmware, which hides its presence from traditional security software, making it particularly insidious and hard to detect."/>
    <s v="I, D"/>
    <s v="self"/>
    <m/>
    <m/>
    <m/>
    <m/>
    <s v=""/>
    <s v=""/>
    <s v=""/>
    <m/>
  </r>
  <r>
    <s v="T329"/>
    <x v="23"/>
    <s v="Supply Chain Attacks"/>
    <s v="During manufacturing or distribution, an attacker compromises the firmware, leading to widespread vulnerabilities across many devices once they reach end users."/>
    <s v="T, I"/>
    <s v="self"/>
    <m/>
    <m/>
    <m/>
    <m/>
    <s v=""/>
    <s v=""/>
    <s v=""/>
    <m/>
  </r>
  <r>
    <s v="T330"/>
    <x v="23"/>
    <s v="Privilege Escalation"/>
    <s v="An attacker can exploit firmware vulnerabilities to gain higher-level permissions, bypassing security controls and gaining full access to the device."/>
    <s v="E"/>
    <s v="self"/>
    <m/>
    <m/>
    <m/>
    <m/>
    <s v=""/>
    <s v=""/>
    <s v=""/>
    <m/>
  </r>
  <r>
    <s v="T331"/>
    <x v="23"/>
    <s v="Denial of Service"/>
    <s v="An attacker can exploit firmware vulnerabilities to launch DoS attacks, disrupting the normal functioning of the device and making it unavailable to legitimate users."/>
    <s v="D"/>
    <s v="self"/>
    <m/>
    <m/>
    <m/>
    <m/>
    <s v=""/>
    <s v=""/>
    <s v=""/>
    <m/>
  </r>
  <r>
    <s v="T332"/>
    <x v="23"/>
    <s v="Backdoor Installation"/>
    <s v="An attacker can insert backdoors into the firmware, allowing them to maintain persistent access to the device and its data."/>
    <s v="T, I"/>
    <s v="self"/>
    <m/>
    <m/>
    <m/>
    <m/>
    <s v=""/>
    <s v=""/>
    <s v=""/>
    <m/>
  </r>
  <r>
    <s v="T333"/>
    <x v="23"/>
    <s v="Firmware Downgrade Attacks"/>
    <s v="An attacker can force the firmware to revert to an older, vulnerable version, bypassing security improvements made in later updates."/>
    <s v="T, R"/>
    <s v="self"/>
    <m/>
    <m/>
    <m/>
    <m/>
    <s v=""/>
    <s v=""/>
    <s v=""/>
    <m/>
  </r>
  <r>
    <s v="T334"/>
    <x v="23"/>
    <s v="Scanning"/>
    <s v="An advserary is able to undestand your (mostly public) configuration"/>
    <s v="I"/>
    <s v="self, target(hosts)"/>
    <s v="p"/>
    <s v="p"/>
    <s v="n"/>
    <s v="[p,p,n]"/>
    <s v="n"/>
    <s v="n"/>
    <s v="n"/>
    <s v="[n,n,n]"/>
  </r>
  <r>
    <s v="T335"/>
    <x v="23"/>
    <s v="Denial of Service"/>
    <s v="Some of thee services and functionalities of the VM are no more available"/>
    <s v="D"/>
    <s v="self, target(hosts)"/>
    <s v="p"/>
    <s v="p"/>
    <s v="n"/>
    <s v="[p,p,n] "/>
    <s v="n"/>
    <s v="n"/>
    <s v="p"/>
    <s v="[n,n,p]"/>
  </r>
  <r>
    <s v="T336"/>
    <x v="23"/>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37"/>
    <x v="23"/>
    <s v="Unauthorized Code Execution"/>
    <s v="An adversary is able to execute codes and/or commands wihtout having an explicit authorization to do this (e.g. code injection, ..)"/>
    <s v="S,E"/>
    <s v="self, target(hosts)"/>
    <s v="n"/>
    <s v="n"/>
    <s v="n"/>
    <s v="[n,n,n]"/>
    <s v="p"/>
    <s v="p"/>
    <s v="n"/>
    <s v="[p,p,n]"/>
  </r>
  <r>
    <s v="T338"/>
    <x v="23"/>
    <s v="Elevation of privileges"/>
    <s v="An Adversary is able to change its privileges in access to the system services and data"/>
    <s v="E"/>
    <s v="self, target(hosts)"/>
    <s v="n"/>
    <s v="n"/>
    <s v="n"/>
    <s v="[n,n,n]"/>
    <s v="f"/>
    <s v="f"/>
    <s v="n"/>
    <s v="[f,f,n]"/>
  </r>
  <r>
    <s v="T339"/>
    <x v="23"/>
    <s v="Poisoning"/>
    <s v="corruptibility of communication caches and the support data structure, such as routing or naming tables"/>
    <s v="S,T,D"/>
    <s v="self"/>
    <s v="n"/>
    <s v="n"/>
    <s v="n"/>
    <s v="[n,n,n]"/>
    <s v="p"/>
    <s v="p"/>
    <s v="p"/>
    <s v="[p,p,p]"/>
  </r>
  <r>
    <s v="T340"/>
    <x v="23"/>
    <s v="Data Breach"/>
    <s v="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
    <s v="I"/>
    <s v="self, target(hosts)"/>
    <s v="n"/>
    <s v="n"/>
    <s v="n"/>
    <s v="[n,n,n]"/>
    <s v="p"/>
    <s v="n"/>
    <s v="n"/>
    <s v="[p,n,n]"/>
  </r>
  <r>
    <s v="T341"/>
    <x v="24"/>
    <s v="Code Injection"/>
    <s v="Attackers can inject malicious code into the microcontroller, compromising its functionality and potentially gaining unauthorized access."/>
    <s v="T, E"/>
    <s v="self"/>
    <m/>
    <m/>
    <m/>
    <m/>
    <s v=""/>
    <s v=""/>
    <s v=""/>
    <m/>
  </r>
  <r>
    <s v="T342"/>
    <x v="24"/>
    <s v="Firmware Corruption"/>
    <s v="Malicious alterations to the firmware can disrupt the microcontroller's normal operations, leading to unpredictable behavior and potential system failures."/>
    <s v="T"/>
    <s v="self"/>
    <m/>
    <m/>
    <m/>
    <m/>
    <s v=""/>
    <s v=""/>
    <s v=""/>
    <m/>
  </r>
  <r>
    <s v="T343"/>
    <x v="24"/>
    <s v="Unauthorized Access"/>
    <s v="Attackers exploit vulnerabilities to gain access to the microcontroller without proper authentication, potentially leading to unauthorized control over the device."/>
    <s v="S"/>
    <s v="self"/>
    <m/>
    <m/>
    <m/>
    <m/>
    <s v=""/>
    <s v=""/>
    <s v=""/>
    <m/>
  </r>
  <r>
    <s v="T344"/>
    <x v="24"/>
    <s v="Information Leakage"/>
    <s v="Vulnerabilities within the microcontroller may be exploited to extract sensitive data, which can then be used for malicious purposes._x0009_"/>
    <s v="I"/>
    <s v="self"/>
    <m/>
    <m/>
    <m/>
    <m/>
    <s v=""/>
    <s v=""/>
    <s v=""/>
    <m/>
  </r>
  <r>
    <s v="T345"/>
    <x v="24"/>
    <s v="Denial of Service"/>
    <s v="By exploiting certain vulnerabilities, attackers can render the microcontroller non-functional, preventing legitimate users from accessing its services._x0009_"/>
    <s v="D"/>
    <s v="self"/>
    <m/>
    <m/>
    <m/>
    <m/>
    <s v=""/>
    <s v=""/>
    <s v=""/>
    <m/>
  </r>
  <r>
    <s v="T346"/>
    <x v="24"/>
    <s v="Side-Channel Attacks"/>
    <s v="These attacks utilize physical characteristics, such as power consumption or electromagnetic emissions, to derive confidential information from the microcontroller."/>
    <s v="I"/>
    <s v="self"/>
    <m/>
    <m/>
    <m/>
    <m/>
    <s v=""/>
    <s v=""/>
    <s v=""/>
    <m/>
  </r>
  <r>
    <s v="T347"/>
    <x v="24"/>
    <s v="Firmware Downgrade Attacks"/>
    <s v="Attackers may force the microcontroller to revert to an outdated and vulnerable firmware version, thereby circumventing security enhancements implemented in later versions._x0009_"/>
    <s v="T, R"/>
    <s v="self"/>
    <m/>
    <m/>
    <m/>
    <m/>
    <s v=""/>
    <s v=""/>
    <s v=""/>
    <m/>
  </r>
  <r>
    <s v="T348"/>
    <x v="24"/>
    <s v="Physical Access Attacks"/>
    <s v="With physical access, attackers can directly manipulate or replace the microcontroller's firmware or hardware components, leading to severe security breaches._x0009_"/>
    <s v="T, E"/>
    <s v="self"/>
    <m/>
    <m/>
    <m/>
    <m/>
    <s v=""/>
    <s v=""/>
    <s v=""/>
    <m/>
  </r>
  <r>
    <s v="T349"/>
    <x v="24"/>
    <s v="Malicious Firmware Updates"/>
    <s v="Unverified or unauthorized firmware updates can introduce malicious code into the microcontroller, compromising its security and functionality._x0009_"/>
    <s v="T, I"/>
    <s v="self"/>
    <m/>
    <m/>
    <m/>
    <m/>
    <s v=""/>
    <s v=""/>
    <s v=""/>
    <m/>
  </r>
  <r>
    <s v="T350"/>
    <x v="24"/>
    <s v="Fault Injection Attacks_x0009_"/>
    <s v="By inducing faults, attackers can manipulate the microcontroller's behavior to extract sensitive information or cause it to malfunction._x0009_"/>
    <s v="T, D"/>
    <s v="self"/>
    <m/>
    <m/>
    <m/>
    <m/>
    <s v=""/>
    <s v=""/>
    <s v=""/>
    <m/>
  </r>
  <r>
    <s v="T351"/>
    <x v="24"/>
    <s v="Replay Attacks"/>
    <s v="Attackers capture and replay legitimate communications to the microcontroller, potentially resulting in unauthorized actions being performed._x0009_"/>
    <s v="R"/>
    <s v="self"/>
    <m/>
    <m/>
    <m/>
    <m/>
    <s v=""/>
    <s v=""/>
    <s v=""/>
    <m/>
  </r>
  <r>
    <s v="T352"/>
    <x v="24"/>
    <s v="Microcontroller Cloning"/>
    <s v="By replicating a legitimate microcontroller, attackers can bypass security mechanisms and create counterfeit devices that can be used maliciously._x0009_"/>
    <s v="S, I"/>
    <s v="self"/>
    <m/>
    <m/>
    <m/>
    <m/>
    <s v=""/>
    <s v=""/>
    <s v=""/>
    <m/>
  </r>
  <r>
    <s v="T353"/>
    <x v="24"/>
    <s v="Supply Chain Attacks"/>
    <s v="Compromised microcontrollers may be introduced during manufacturing or distribution, leading to widespread vulnerabilities once these devices are deployed._x0009_"/>
    <s v="T, I"/>
    <s v="self"/>
    <m/>
    <m/>
    <m/>
    <m/>
    <s v=""/>
    <s v=""/>
    <s v=""/>
    <m/>
  </r>
  <r>
    <s v="T354"/>
    <x v="24"/>
    <s v="Privilege Escalation"/>
    <s v="Attackers exploit vulnerabilities to elevate their privileges within the microcontroller, gaining unauthorized access to higher-level functions and data._x0009_"/>
    <s v="E"/>
    <s v="self"/>
    <m/>
    <m/>
    <m/>
    <m/>
    <s v=""/>
    <s v=""/>
    <s v=""/>
    <m/>
  </r>
  <r>
    <s v="T355"/>
    <x v="25"/>
    <s v="Hardware Trojan"/>
    <s v="An attacker can introduce malicious modifications to the hardware components of the SOC during manufacturing or supply chain processes._x0009_"/>
    <s v="T"/>
    <s v="self"/>
    <m/>
    <m/>
    <m/>
    <m/>
    <s v=""/>
    <s v=""/>
    <s v=""/>
    <m/>
  </r>
  <r>
    <s v="T356"/>
    <x v="25"/>
    <s v="Side-Channel Attacks"/>
    <s v="These attacks exploit physical leakages, such as power consumption or electromagnetic emissions, to extract sensitive information from the SOC._x0009_"/>
    <s v="I"/>
    <s v="self"/>
    <m/>
    <m/>
    <m/>
    <m/>
    <s v=""/>
    <s v=""/>
    <s v=""/>
    <m/>
  </r>
  <r>
    <s v="T357"/>
    <x v="25"/>
    <s v="Fault Injection Attacks_x0009_"/>
    <s v="An attacker can induce faults in the SOC to disrupt its normal operation and extract sensitive information._x0009_"/>
    <s v="T, D"/>
    <s v="self"/>
    <m/>
    <m/>
    <m/>
    <m/>
    <s v=""/>
    <s v=""/>
    <s v=""/>
    <m/>
  </r>
  <r>
    <s v="T358"/>
    <x v="25"/>
    <s v="Physical Tampering"/>
    <s v="Attackers with physical access can directly manipulate or replace the SOC's hardware components, leading to severe security breaches._x0009_"/>
    <s v="T, E"/>
    <s v="self"/>
    <m/>
    <m/>
    <m/>
    <m/>
    <s v=""/>
    <s v=""/>
    <s v=""/>
    <m/>
  </r>
  <r>
    <s v="T359"/>
    <x v="25"/>
    <s v="Supply Chain Attacks"/>
    <s v="An attacker can compromise the SOC during the manufacturing or distribution process, leading to widespread vulnerabilities._x0009_"/>
    <s v="T, I"/>
    <s v="self"/>
    <m/>
    <m/>
    <m/>
    <m/>
    <s v=""/>
    <s v=""/>
    <s v=""/>
    <m/>
  </r>
  <r>
    <s v="T360"/>
    <x v="25"/>
    <s v="Privilege Escalation"/>
    <s v="Attackers exploit vulnerabilities to gain higher-level permissions on the SOC, bypassing security controls._x0009_"/>
    <s v="E"/>
    <s v="self"/>
    <m/>
    <m/>
    <m/>
    <m/>
    <s v=""/>
    <s v=""/>
    <s v=""/>
    <m/>
  </r>
  <r>
    <s v="T361"/>
    <x v="25"/>
    <s v="Cache Attacks"/>
    <s v="An attacker can exploit vulnerabilities in the cache memory of the SOC to extract sensitive information._x0009_"/>
    <s v="I"/>
    <s v="self"/>
    <m/>
    <m/>
    <m/>
    <m/>
    <s v=""/>
    <s v=""/>
    <s v=""/>
    <m/>
  </r>
  <r>
    <s v="T362"/>
    <x v="25"/>
    <s v="Timing Attacks"/>
    <s v="By analyzing the time taken by the SOC to perform certain operations, sensitive information can be inferred._x0009_"/>
    <s v="I"/>
    <s v="self"/>
    <m/>
    <m/>
    <m/>
    <m/>
    <s v=""/>
    <s v=""/>
    <s v=""/>
    <m/>
  </r>
  <r>
    <s v="T363"/>
    <x v="25"/>
    <s v="Reverse Engineering"/>
    <s v="Examining the SOC to understand its design and functionality, which may lead to the discovery of exploitable vulnerabilities._x0009_"/>
    <s v="I"/>
    <s v="self"/>
    <m/>
    <m/>
    <m/>
    <m/>
    <s v=""/>
    <s v=""/>
    <s v=""/>
    <m/>
  </r>
  <r>
    <s v="T364"/>
    <x v="25"/>
    <s v="Microarchitectural Attacks"/>
    <s v="Weaknesses in the microarchitecture can be targeted to gain unauthorized access or extract confidential information._x0009_"/>
    <s v="I"/>
    <s v="self"/>
    <m/>
    <m/>
    <m/>
    <m/>
    <s v=""/>
    <s v=""/>
    <s v=""/>
    <m/>
  </r>
  <r>
    <s v="T365"/>
    <x v="25"/>
    <s v="Network-on-Chip Attacks"/>
    <s v="Exploiting vulnerabilities in the on-chip communication network to intercept or alter data._x0009_"/>
    <s v="I"/>
    <s v="self"/>
    <m/>
    <m/>
    <m/>
    <m/>
    <s v=""/>
    <s v=""/>
    <s v=""/>
    <m/>
  </r>
  <r>
    <s v="T366"/>
    <x v="25"/>
    <s v="Non-Volatile Memory Attacks"/>
    <s v="Vulnerabilities in the non-volatile memory components of the SOC can be used to extract or modify data._x0009_"/>
    <s v="I"/>
    <s v="self"/>
    <m/>
    <m/>
    <m/>
    <m/>
    <s v=""/>
    <s v=""/>
    <s v=""/>
    <m/>
  </r>
  <r>
    <s v="T367"/>
    <x v="25"/>
    <s v="Hardware Based Malware"/>
    <s v="Malicious code embedded in the hardware components of the SOC can be activated to perform unauthorized actions._x0009_"/>
    <s v="T, I"/>
    <s v="self"/>
    <m/>
    <m/>
    <m/>
    <m/>
    <s v=""/>
    <s v=""/>
    <s v=""/>
    <m/>
  </r>
  <r>
    <s v="T368"/>
    <x v="25"/>
    <s v="Malformed firmware Injection"/>
    <s v="An attacker can inject malicous code into a modified firmware and insert it into the SOC, in order to compromise its security and functionality"/>
    <s v="T, I"/>
    <s v="self"/>
    <m/>
    <m/>
    <m/>
    <m/>
    <s v=""/>
    <s v=""/>
    <s v=""/>
    <m/>
  </r>
  <r>
    <s v="T369"/>
    <x v="25"/>
    <s v="Firmware Exfiltration"/>
    <s v="An attacker can extract firmware from the SOC, gaining access to sensitive code and data which can be used for further attacks or reverse engineering._x0009_"/>
    <s v="I"/>
    <s v="self"/>
    <m/>
    <m/>
    <m/>
    <m/>
    <s v=""/>
    <s v=""/>
    <s v=""/>
    <m/>
  </r>
  <r>
    <s v="T370"/>
    <x v="25"/>
    <s v="Firmware Bricking"/>
    <s v="Malicious actions or firmware flaws can render the device inoperable, a condition known as 'bricking,' which can be very difficult to recover from."/>
    <s v="T, D"/>
    <s v="self"/>
    <m/>
    <m/>
    <m/>
    <m/>
    <s v=""/>
    <s v=""/>
    <s v=""/>
    <m/>
  </r>
  <r>
    <s v="T371"/>
    <x v="25"/>
    <s v="Unauthorized Firmware Updates"/>
    <s v="An attacker can perform unauthorized firmware updates, potentially introducing malicious code or backdoors into the system."/>
    <s v="T, I"/>
    <s v="self"/>
    <m/>
    <m/>
    <m/>
    <m/>
    <s v=""/>
    <s v=""/>
    <s v=""/>
    <m/>
  </r>
  <r>
    <s v="T372"/>
    <x v="25"/>
    <s v="Side-Channel Attacks"/>
    <s v="These attacks exploit information gained from the physical implementation of the device, such as timing or power consumption, to extract sensitive information."/>
    <s v="I"/>
    <s v="self"/>
    <m/>
    <m/>
    <m/>
    <m/>
    <s v=""/>
    <s v=""/>
    <s v=""/>
    <m/>
  </r>
  <r>
    <s v="T373"/>
    <x v="25"/>
    <s v="Physical Access Attacks"/>
    <s v="Attackers with physical access to the device can directly manipulate or replace the firmware, leading to severe security breaches."/>
    <s v="T, E"/>
    <s v="self"/>
    <m/>
    <m/>
    <m/>
    <m/>
    <s v=""/>
    <s v=""/>
    <s v=""/>
    <m/>
  </r>
  <r>
    <s v="T374"/>
    <x v="25"/>
    <s v="Excessive Resource Consuption"/>
    <s v="An Adversary is able to enahnce the amount of resources consumed by the SOC."/>
    <s v="D"/>
    <s v="self, target(hosts)"/>
    <s v="p"/>
    <s v="p"/>
    <s v="n"/>
    <s v="[p,p,n]"/>
    <s v=","/>
    <s v=","/>
    <s v="]"/>
    <s v="n,n,p]"/>
  </r>
  <r>
    <s v="T375"/>
    <x v="26"/>
    <s v="Session Fixation"/>
    <s v="An attacker can fixate a session ID, tricking the user into using a known session ID, enabling session hijacking._x0009_"/>
    <s v="T, I"/>
    <m/>
    <m/>
    <m/>
    <m/>
    <m/>
    <s v=""/>
    <s v=""/>
    <s v=""/>
    <m/>
  </r>
  <r>
    <s v="T376"/>
    <x v="26"/>
    <s v="Session Sidejacking"/>
    <s v="Intercepting and using session cookies to gain unauthorized access to the user's session._x0009_"/>
    <s v="I"/>
    <m/>
    <m/>
    <m/>
    <m/>
    <m/>
    <s v=""/>
    <s v=""/>
    <s v=""/>
    <m/>
  </r>
  <r>
    <s v="T377"/>
    <x v="26"/>
    <s v="Reusing Session Ids"/>
    <s v="An attacker can reuse previously captured session IDs to gain unauthorized access to the user's session._x0009_"/>
    <s v="I"/>
    <m/>
    <m/>
    <m/>
    <m/>
    <m/>
    <s v=""/>
    <s v=""/>
    <s v=""/>
    <m/>
  </r>
  <r>
    <s v="T378"/>
    <x v="26"/>
    <s v="Man-in-the-Middle Attack"/>
    <s v="Intercepting communication between the user and the server to hijack the session and gain unauthorized access._x0009_"/>
    <s v="T, I"/>
    <m/>
    <m/>
    <m/>
    <m/>
    <m/>
    <s v=""/>
    <s v=""/>
    <s v=""/>
    <m/>
  </r>
  <r>
    <s v="T379"/>
    <x v="26"/>
    <s v="Cross-Site Scripting"/>
    <s v="Injecting malicious scripts into web pages viewed by other users, allowing for session hijacking._x0009_"/>
    <s v="T, I"/>
    <m/>
    <m/>
    <m/>
    <m/>
    <m/>
    <s v=""/>
    <s v=""/>
    <s v=""/>
    <m/>
  </r>
  <r>
    <s v="T380"/>
    <x v="26"/>
    <s v="Phishing Attack"/>
    <s v="An attacker tricks the user into providing session credentials, which can then be used to hijack the session._x0009_"/>
    <s v="T, I"/>
    <m/>
    <m/>
    <m/>
    <m/>
    <m/>
    <s v=""/>
    <s v=""/>
    <s v=""/>
    <m/>
  </r>
  <r>
    <s v="T381"/>
    <x v="26"/>
    <s v="Browser Exploits"/>
    <s v="Exploiting vulnerabilities in the browser to hijack active sessions and gain unauthorized access._x0009_"/>
    <s v="T, I"/>
    <m/>
    <m/>
    <m/>
    <m/>
    <m/>
    <s v=""/>
    <s v=""/>
    <s v=""/>
    <m/>
  </r>
  <r>
    <s v="T382"/>
    <x v="27"/>
    <s v="Poisoning"/>
    <s v="corruptibility of communication caches and the support data structure, such as routing or naming tables"/>
    <s v="S,T,D"/>
    <s v="self"/>
    <s v="n"/>
    <s v="n"/>
    <s v="n"/>
    <s v="[n,n,n]"/>
    <s v="p"/>
    <s v="p"/>
    <s v="p"/>
    <s v="[p,p,p]"/>
  </r>
  <r>
    <s v="T383"/>
    <x v="27"/>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384"/>
    <x v="27"/>
    <s v="Crash"/>
    <s v="An Adversary is able to stop with a failure the full VM, causing, eventually, a lost of data."/>
    <s v="D"/>
    <s v="self, target(hosts)"/>
    <s v="n"/>
    <s v="n"/>
    <s v="n"/>
    <s v="[n,n,n]"/>
    <s v="n"/>
    <s v="p"/>
    <s v="f"/>
    <s v="[n,p,f]"/>
  </r>
  <r>
    <s v="T385"/>
    <x v="27"/>
    <s v="Authentication Abuse"/>
    <s v="An Adversy is able to access the OS abusing the authentication system."/>
    <s v="S"/>
    <s v="self, target(hosts)"/>
    <s v="n"/>
    <s v="n"/>
    <s v="n"/>
    <s v="[n,n,n]"/>
    <s v="p"/>
    <s v="p"/>
    <s v="n"/>
    <s v="[p,p,n]"/>
  </r>
  <r>
    <s v="T386"/>
    <x v="27"/>
    <s v="Authorization Abuse"/>
    <s v="An adversary is able to circumvent the authorization controls accessing data and services that should be not accessible to him."/>
    <s v="S"/>
    <s v="self, target(hosts)"/>
    <s v="n"/>
    <s v="n"/>
    <s v="n"/>
    <s v="[n,n,n]"/>
    <s v="p"/>
    <s v="p"/>
    <s v="n"/>
    <s v="[p,p,n]"/>
  </r>
  <r>
    <s v="T387"/>
    <x v="27"/>
    <s v="Elevation of privileges"/>
    <s v="An Adversary is able to change its privileges in access to the system services and data"/>
    <s v="E"/>
    <s v="self, target(hosts)"/>
    <s v="n"/>
    <s v="n"/>
    <s v="n"/>
    <s v="[n,n,n]"/>
    <s v="f"/>
    <s v="f"/>
    <s v="n"/>
    <s v="[f,f,n]"/>
  </r>
  <r>
    <s v="T388"/>
    <x v="27"/>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389"/>
    <x v="27"/>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390"/>
    <x v="27"/>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91"/>
    <x v="27"/>
    <s v="Unauthorized Code Execution"/>
    <s v="An adversary is able to execute codes and/or commands wihtout having an explicit authorization to do this (e.g. code injection, ..)"/>
    <s v="S,E"/>
    <s v="self, target(hosts)"/>
    <s v="n"/>
    <s v="n"/>
    <s v="n"/>
    <s v="[n,n,n]"/>
    <s v="p"/>
    <s v="p"/>
    <s v="n"/>
    <s v="[p,p,n]"/>
  </r>
  <r>
    <s v="T392"/>
    <x v="27"/>
    <s v="Scanning"/>
    <s v="An advserary is able to undestand your (mostly public) configuration"/>
    <s v="I"/>
    <s v="self, target(hosts)"/>
    <s v="p"/>
    <s v="p"/>
    <s v="n"/>
    <s v="[p,p,n]"/>
    <s v="n"/>
    <s v="n"/>
    <s v="n"/>
    <s v="[n,n,n]"/>
  </r>
  <r>
    <m/>
    <x v="28"/>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31" firstHeaderRow="1" firstDataRow="1" firstDataCol="1"/>
  <pivotFields count="14">
    <pivotField showAll="0"/>
    <pivotField axis="axisRow" showAll="0">
      <items count="30">
        <item x="0"/>
        <item x="1"/>
        <item x="3"/>
        <item x="4"/>
        <item x="5"/>
        <item x="6"/>
        <item x="7"/>
        <item x="8"/>
        <item x="9"/>
        <item x="10"/>
        <item x="11"/>
        <item x="12"/>
        <item x="13"/>
        <item x="14"/>
        <item x="15"/>
        <item x="16"/>
        <item x="17"/>
        <item x="18"/>
        <item x="19"/>
        <item x="20"/>
        <item x="2"/>
        <item x="21"/>
        <item x="28"/>
        <item x="22"/>
        <item x="23"/>
        <item x="24"/>
        <item x="25"/>
        <item x="26"/>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Z393" totalsRowShown="0" dataDxfId="46">
  <autoFilter ref="A1:Z393" xr:uid="{DEFAB213-4389-184E-911C-CDCC8CABBD38}">
    <filterColumn colId="1">
      <filters>
        <filter val="Network"/>
        <filter val="Network.Core"/>
        <filter val="Network.WiFi"/>
      </filters>
    </filterColumn>
  </autoFilter>
  <sortState xmlns:xlrd2="http://schemas.microsoft.com/office/spreadsheetml/2017/richdata2" ref="A255:R269">
    <sortCondition ref="B1:B313"/>
  </sortState>
  <tableColumns count="26">
    <tableColumn id="16" xr3:uid="{DE426BDB-E154-EE46-B7B3-5B538C8AEC32}" name="TID" dataDxfId="45">
      <calculatedColumnFormula>CONCATENATE("T",ROW(A2)-1)</calculatedColumnFormula>
    </tableColumn>
    <tableColumn id="1" xr3:uid="{A0AE63DC-99F7-7D4F-B824-AB7765893284}" name="Asset" dataDxfId="44"/>
    <tableColumn id="2" xr3:uid="{0FA38BFF-C67B-0C43-B1BA-F6338DBFB0C8}" name="Threat" dataDxfId="43"/>
    <tableColumn id="3" xr3:uid="{BFC77F7C-F096-8345-97EA-317816ED869D}" name="Description" dataDxfId="42"/>
    <tableColumn id="4" xr3:uid="{258F3B86-1461-D64A-AE3B-CEAC97B2B533}" name="STRIDE" dataDxfId="41"/>
    <tableColumn id="6" xr3:uid="{0FD06C95-5962-AC4D-B9EF-4DBB5728E736}" name="Compromised" dataDxfId="40"/>
    <tableColumn id="7" xr3:uid="{9E5B99AD-1F1D-B44C-ABDF-6F7E9177F3DE}" name="PreC" dataDxfId="39"/>
    <tableColumn id="8" xr3:uid="{D4F97A81-E528-2841-B4DE-321362F90F65}" name="PreI" dataDxfId="38"/>
    <tableColumn id="9" xr3:uid="{018427D6-D385-3447-B4A4-95003B3341F6}" name="PreA" dataDxfId="37"/>
    <tableColumn id="10" xr3:uid="{8334AC57-4A09-5744-9484-073ECEE2E513}" name="PreCondition" dataDxfId="36"/>
    <tableColumn id="12" xr3:uid="{DDBE315D-E051-2C47-A765-EE1DB2E118EA}" name="PostC" dataDxfId="35">
      <calculatedColumnFormula>MID(N2,2,1)</calculatedColumnFormula>
    </tableColumn>
    <tableColumn id="13" xr3:uid="{243C1B9B-76C9-0345-B727-4F11FD75DF6B}" name="PostI" dataDxfId="34">
      <calculatedColumnFormula>MID(N2,4,1)</calculatedColumnFormula>
    </tableColumn>
    <tableColumn id="14" xr3:uid="{DD688DAA-2C9A-C247-AEC4-CBDADE9B2B2E}" name="PostA" dataDxfId="33">
      <calculatedColumnFormula>MID(N2,6,1)</calculatedColumnFormula>
    </tableColumn>
    <tableColumn id="15" xr3:uid="{CEE151EC-4E5B-0C41-8586-5A2D7E483661}" name="PostCondition" dataDxfId="32"/>
    <tableColumn id="5" xr3:uid="{62EC5D77-1F78-1645-8697-BC5450583418}" name="CapecMeta" dataDxfId="31"/>
    <tableColumn id="11" xr3:uid="{0DCD762C-4EE7-8141-BC05-9DB756A5BEF2}" name="CapecStandard" dataDxfId="30"/>
    <tableColumn id="17" xr3:uid="{9EF317BA-855B-6E4A-9EC7-E1FB88A1FD56}" name="CapecDetailed" dataDxfId="29"/>
    <tableColumn id="18" xr3:uid="{9BF6197D-4CF5-4941-A460-18823EEFB2E7}" name="Commento" dataDxfId="28"/>
    <tableColumn id="19" xr3:uid="{4E106333-B2F2-854F-8909-BDA76541486C}" name="EasyOfDiscovery" dataDxfId="27"/>
    <tableColumn id="20" xr3:uid="{26286A57-235B-A44B-AAFF-E8D9279C7EAB}" name="EasyOfExploit" dataDxfId="26"/>
    <tableColumn id="21" xr3:uid="{6088A77B-9AE7-FC43-B8D2-8124F04F4966}" name="Awareness" dataDxfId="25"/>
    <tableColumn id="22" xr3:uid="{43A03F59-6FA9-9042-8827-24DA8B39A638}" name="IntrusionDetection" dataDxfId="24"/>
    <tableColumn id="23" xr3:uid="{EE03774C-2528-044B-9C91-949839BF17A2}" name="LossOfConfidentiality" dataDxfId="23"/>
    <tableColumn id="24" xr3:uid="{36CB38AC-7E6B-CF43-BEA4-7AA1AF6DBF5B}" name="LossOfIntegrity" dataDxfId="22"/>
    <tableColumn id="25" xr3:uid="{C9DB648E-D4DF-8843-84E3-2B7BF8914D88}" name="LossOfAvailability" dataDxfId="21"/>
    <tableColumn id="26" xr3:uid="{68CE36E8-F49A-E24B-91BA-2BD1D505BD3F}" name="LossOfAccountability" dataDxfId="2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3" totalsRowShown="0">
  <autoFilter ref="A1:E3"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9" totalsRowShown="0" headerRowDxfId="19" dataDxfId="18">
  <autoFilter ref="A1:J19" xr:uid="{5ECAFCE9-964F-A04C-B050-422AACCFD3F5}"/>
  <tableColumns count="10">
    <tableColumn id="1" xr3:uid="{6405AD35-9222-B34C-A112-EC4FDEAC5BE2}" name="ToolID" dataDxfId="17">
      <calculatedColumnFormula>ROW(Tabella4[[#This Row],[Name]])-1</calculatedColumnFormula>
    </tableColumn>
    <tableColumn id="4" xr3:uid="{94F8DBBB-A826-8B4A-8C87-395122CA233A}" name="Name" dataDxfId="16"/>
    <tableColumn id="2" xr3:uid="{FB636F07-AAD2-AE48-87BB-965F92F829C2}" name="CapecID" dataDxfId="15"/>
    <tableColumn id="6" xr3:uid="{1E4A4CA6-7FF1-6543-A718-93EC7B5F1624}" name="CypherQuery" dataDxfId="14"/>
    <tableColumn id="3" xr3:uid="{52487567-ED26-B840-ABFD-DB1BF72A83C9}" name="Command" dataDxfId="13"/>
    <tableColumn id="5" xr3:uid="{0296B95F-6562-0746-B0C6-FE3564F6272C}" name="Description" dataDxfId="12"/>
    <tableColumn id="7" xr3:uid="{FF0722DB-3140-904D-9B8E-A0C7B3C1FFEF}" name="PhaseID" dataDxfId="11"/>
    <tableColumn id="8" xr3:uid="{2C7E754F-9F49-044B-9F1A-B62738B70258}" name="IsExecutable" dataDxfId="10"/>
    <tableColumn id="9" xr3:uid="{6A4595CA-3FDC-EC4F-B8F1-4344144E8149}" name="ReportParser" dataDxfId="9"/>
    <tableColumn id="10" xr3:uid="{1CDFEE20-E2A1-E348-BB9C-16F2A7D9AEC0}" name="AllowedReportExtensions" dataDxfId="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037B431-E5E9-4345-9A10-37A06B737CAB}" name="Tabella68" displayName="Tabella68" ref="A1:F58" totalsRowShown="0" headerRowDxfId="7">
  <autoFilter ref="A1:F58" xr:uid="{A037B431-E5E9-4345-9A10-37A06B737CAB}"/>
  <sortState xmlns:xlrd2="http://schemas.microsoft.com/office/spreadsheetml/2017/richdata2" ref="A2:F49">
    <sortCondition ref="B1:B49"/>
  </sortState>
  <tableColumns count="6">
    <tableColumn id="1" xr3:uid="{D611E479-DCCF-E14E-B5F5-E57008CBAD7F}" name="ID" dataDxfId="6">
      <calculatedColumnFormula>ROW()-1</calculatedColumnFormula>
    </tableColumn>
    <tableColumn id="2" xr3:uid="{94A836F9-6C2C-A043-AE6B-3ECFFFFE1886}" name="Primary Label"/>
    <tableColumn id="3" xr3:uid="{2208C82E-4D88-AB43-B729-2723048E8C5F}" name="Secondary Label"/>
    <tableColumn id="4" xr3:uid="{4D7B2DB5-6985-1F48-A512-521FBA7E49FB}" name="Name" dataDxfId="5"/>
    <tableColumn id="5" xr3:uid="{CED550A2-8E0E-444C-880D-C3F4157F54D0}" name="Description"/>
    <tableColumn id="6" xr3:uid="{6F8A28F7-D582-DC43-AB49-C7A68DB42102}" name="Color"/>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5C8C10-AEFF-EC40-A532-8A6068F85FE9}" name="Tabella47" displayName="Tabella47" ref="A1:F27" totalsRowShown="0" headerRowDxfId="4">
  <autoFilter ref="A1:F27" xr:uid="{81D798B1-3050-3D44-9131-4DC8BDF4C892}"/>
  <tableColumns count="6">
    <tableColumn id="1" xr3:uid="{1E46DA32-A6DF-3046-B8F8-DD24DAA5D820}" name="ID">
      <calculatedColumnFormula>ROW()-1</calculatedColumnFormula>
    </tableColumn>
    <tableColumn id="2" xr3:uid="{684DBC68-C9C3-B949-A0F1-A115164DBC82}" name="Name"/>
    <tableColumn id="6" xr3:uid="{468A37B4-3758-4346-A602-148DBEB8F4EE}" name="Extended Name"/>
    <tableColumn id="3" xr3:uid="{F337A244-F011-3B47-B1EC-89EC7E0090E9}" name="Description" dataDxfId="3"/>
    <tableColumn id="4" xr3:uid="{8E3D87EC-36AF-0B42-94C6-3BF7B051EAD7}" name="Layer"/>
    <tableColumn id="5" xr3:uid="{B8EF3EC6-4BC4-9343-9C93-23EEDB189F94}" name="Relationship"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393"/>
  <sheetViews>
    <sheetView zoomScaleNormal="115" workbookViewId="0">
      <pane ySplit="1" topLeftCell="A127" activePane="bottomLeft" state="frozen"/>
      <selection pane="bottomLeft" activeCell="B136" sqref="B13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23" max="23" width="19.33203125" customWidth="1"/>
  </cols>
  <sheetData>
    <row r="1" spans="1:26">
      <c r="A1" t="s">
        <v>0</v>
      </c>
      <c r="B1" t="s">
        <v>1</v>
      </c>
      <c r="C1" t="s">
        <v>2</v>
      </c>
      <c r="D1" t="s">
        <v>3</v>
      </c>
      <c r="E1" t="s">
        <v>4</v>
      </c>
      <c r="F1" t="s">
        <v>5</v>
      </c>
      <c r="G1" t="s">
        <v>6</v>
      </c>
      <c r="H1" t="s">
        <v>7</v>
      </c>
      <c r="I1" t="s">
        <v>8</v>
      </c>
      <c r="J1" t="s">
        <v>1305</v>
      </c>
      <c r="K1" t="s">
        <v>10</v>
      </c>
      <c r="L1" t="s">
        <v>11</v>
      </c>
      <c r="M1" t="s">
        <v>12</v>
      </c>
      <c r="N1" t="s">
        <v>13</v>
      </c>
      <c r="O1" s="23" t="s">
        <v>14</v>
      </c>
      <c r="P1" s="23" t="s">
        <v>15</v>
      </c>
      <c r="Q1" s="23" t="s">
        <v>16</v>
      </c>
      <c r="R1" s="23" t="s">
        <v>17</v>
      </c>
      <c r="S1" t="s">
        <v>1355</v>
      </c>
      <c r="T1" t="s">
        <v>1356</v>
      </c>
      <c r="U1" t="s">
        <v>1357</v>
      </c>
      <c r="V1" t="s">
        <v>1358</v>
      </c>
      <c r="W1" t="s">
        <v>1359</v>
      </c>
      <c r="X1" t="s">
        <v>1360</v>
      </c>
      <c r="Y1" t="s">
        <v>1361</v>
      </c>
      <c r="Z1" t="s">
        <v>1362</v>
      </c>
    </row>
    <row r="2" spans="1:26" ht="48" hidden="1">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0"/>
      <c r="T2" s="20"/>
      <c r="U2" s="20"/>
      <c r="V2" s="20"/>
      <c r="W2" s="20"/>
      <c r="X2" s="20"/>
      <c r="Y2" s="20"/>
      <c r="Z2" s="20"/>
    </row>
    <row r="3" spans="1:26" ht="32" hidden="1">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0"/>
      <c r="T3" s="20"/>
      <c r="U3" s="20"/>
      <c r="V3" s="20"/>
      <c r="W3" s="20"/>
      <c r="X3" s="20"/>
      <c r="Y3" s="20"/>
      <c r="Z3" s="20"/>
    </row>
    <row r="4" spans="1:26" ht="80" hidden="1">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0"/>
      <c r="T4" s="20"/>
      <c r="U4" s="20"/>
      <c r="V4" s="20"/>
      <c r="W4" s="20"/>
      <c r="X4" s="20"/>
      <c r="Y4" s="20"/>
      <c r="Z4" s="20"/>
    </row>
    <row r="5" spans="1:26" ht="32" hidden="1">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0"/>
      <c r="T5" s="20"/>
      <c r="U5" s="20"/>
      <c r="V5" s="20"/>
      <c r="W5" s="20"/>
      <c r="X5" s="20"/>
      <c r="Y5" s="20"/>
      <c r="Z5" s="20"/>
    </row>
    <row r="6" spans="1:26" ht="48" hidden="1">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0"/>
      <c r="T6" s="20"/>
      <c r="U6" s="20"/>
      <c r="V6" s="20"/>
      <c r="W6" s="20"/>
      <c r="X6" s="20"/>
      <c r="Y6" s="20"/>
      <c r="Z6" s="20"/>
    </row>
    <row r="7" spans="1:26" ht="48" hidden="1">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0"/>
      <c r="T7" s="20"/>
      <c r="U7" s="20"/>
      <c r="V7" s="20"/>
      <c r="W7" s="20"/>
      <c r="X7" s="20"/>
      <c r="Y7" s="20"/>
      <c r="Z7" s="20"/>
    </row>
    <row r="8" spans="1:26" ht="48" hidden="1">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0"/>
      <c r="T8" s="20"/>
      <c r="U8" s="20"/>
      <c r="V8" s="20"/>
      <c r="W8" s="20"/>
      <c r="X8" s="20"/>
      <c r="Y8" s="20"/>
      <c r="Z8" s="20"/>
    </row>
    <row r="9" spans="1:26" ht="16" hidden="1">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0"/>
      <c r="T9" s="20"/>
      <c r="U9" s="20"/>
      <c r="V9" s="20"/>
      <c r="W9" s="20"/>
      <c r="X9" s="20"/>
      <c r="Y9" s="20"/>
      <c r="Z9" s="20"/>
    </row>
    <row r="10" spans="1:26" ht="32" hidden="1">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0"/>
      <c r="T10" s="20"/>
      <c r="U10" s="20"/>
      <c r="V10" s="20"/>
      <c r="W10" s="20"/>
      <c r="X10" s="20"/>
      <c r="Y10" s="20"/>
      <c r="Z10" s="20"/>
    </row>
    <row r="11" spans="1:26" ht="32" hidden="1">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0"/>
      <c r="T11" s="20"/>
      <c r="U11" s="20"/>
      <c r="V11" s="20"/>
      <c r="W11" s="20"/>
      <c r="X11" s="20"/>
      <c r="Y11" s="20"/>
      <c r="Z11" s="20"/>
    </row>
    <row r="12" spans="1:26" ht="48" hidden="1">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0"/>
      <c r="T12" s="20"/>
      <c r="U12" s="20"/>
      <c r="V12" s="20"/>
      <c r="W12" s="20"/>
      <c r="X12" s="20"/>
      <c r="Y12" s="20"/>
      <c r="Z12" s="20"/>
    </row>
    <row r="13" spans="1:26" ht="64" hidden="1">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0"/>
      <c r="T13" s="20"/>
      <c r="U13" s="20"/>
      <c r="V13" s="20"/>
      <c r="W13" s="20"/>
      <c r="X13" s="20"/>
      <c r="Y13" s="20"/>
      <c r="Z13" s="20"/>
    </row>
    <row r="14" spans="1:26" ht="48" hidden="1">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0"/>
      <c r="T14" s="20"/>
      <c r="U14" s="20"/>
      <c r="V14" s="20"/>
      <c r="W14" s="20"/>
      <c r="X14" s="20"/>
      <c r="Y14" s="20"/>
      <c r="Z14" s="20"/>
    </row>
    <row r="15" spans="1:26" ht="80" hidden="1">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0"/>
      <c r="T15" s="20"/>
      <c r="U15" s="20"/>
      <c r="V15" s="20"/>
      <c r="W15" s="20"/>
      <c r="X15" s="20"/>
      <c r="Y15" s="20"/>
      <c r="Z15" s="20"/>
    </row>
    <row r="16" spans="1:26" ht="32" hidden="1">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0"/>
      <c r="T16" s="20"/>
      <c r="U16" s="20"/>
      <c r="V16" s="20"/>
      <c r="W16" s="20"/>
      <c r="X16" s="20"/>
      <c r="Y16" s="20"/>
      <c r="Z16" s="20"/>
    </row>
    <row r="17" spans="1:26" ht="32" hidden="1">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0"/>
      <c r="T17" s="20"/>
      <c r="U17" s="20"/>
      <c r="V17" s="20"/>
      <c r="W17" s="20"/>
      <c r="X17" s="20"/>
      <c r="Y17" s="20"/>
      <c r="Z17" s="20"/>
    </row>
    <row r="18" spans="1:26" ht="48" hidden="1">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0"/>
      <c r="T18" s="20"/>
      <c r="U18" s="20"/>
      <c r="V18" s="20"/>
      <c r="W18" s="20"/>
      <c r="X18" s="20"/>
      <c r="Y18" s="20"/>
      <c r="Z18" s="20"/>
    </row>
    <row r="19" spans="1:26" ht="32" hidden="1">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0"/>
      <c r="T19" s="20"/>
      <c r="U19" s="20"/>
      <c r="V19" s="20"/>
      <c r="W19" s="20"/>
      <c r="X19" s="20"/>
      <c r="Y19" s="20"/>
      <c r="Z19" s="20"/>
    </row>
    <row r="20" spans="1:26" ht="48" hidden="1">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0"/>
      <c r="T20" s="20"/>
      <c r="U20" s="20"/>
      <c r="V20" s="20"/>
      <c r="W20" s="20"/>
      <c r="X20" s="20"/>
      <c r="Y20" s="20"/>
      <c r="Z20" s="20"/>
    </row>
    <row r="21" spans="1:26" ht="48" hidden="1">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0"/>
      <c r="T21" s="20"/>
      <c r="U21" s="20"/>
      <c r="V21" s="20"/>
      <c r="W21" s="20"/>
      <c r="X21" s="20"/>
      <c r="Y21" s="20"/>
      <c r="Z21" s="20"/>
    </row>
    <row r="22" spans="1:26" ht="48" hidden="1">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0"/>
      <c r="T22" s="20"/>
      <c r="U22" s="20"/>
      <c r="V22" s="20"/>
      <c r="W22" s="20"/>
      <c r="X22" s="20"/>
      <c r="Y22" s="20"/>
      <c r="Z22" s="20"/>
    </row>
    <row r="23" spans="1:26" ht="48" hidden="1">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0"/>
      <c r="T23" s="20"/>
      <c r="U23" s="20"/>
      <c r="V23" s="20"/>
      <c r="W23" s="20"/>
      <c r="X23" s="20"/>
      <c r="Y23" s="20"/>
      <c r="Z23" s="20"/>
    </row>
    <row r="24" spans="1:26" ht="48" hidden="1">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20"/>
      <c r="T24" s="20"/>
      <c r="U24" s="20"/>
      <c r="V24" s="20"/>
      <c r="W24" s="20"/>
      <c r="X24" s="20"/>
      <c r="Y24" s="20"/>
      <c r="Z24" s="20"/>
    </row>
    <row r="25" spans="1:26" ht="48" hidden="1">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0"/>
      <c r="T25" s="20"/>
      <c r="U25" s="20"/>
      <c r="V25" s="20"/>
      <c r="W25" s="20"/>
      <c r="X25" s="20"/>
      <c r="Y25" s="20"/>
      <c r="Z25" s="20"/>
    </row>
    <row r="26" spans="1:26" ht="48" hidden="1">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0"/>
      <c r="T26" s="20"/>
      <c r="U26" s="20"/>
      <c r="V26" s="20"/>
      <c r="W26" s="20"/>
      <c r="X26" s="20"/>
      <c r="Y26" s="20"/>
      <c r="Z26" s="20"/>
    </row>
    <row r="27" spans="1:26" ht="64" hidden="1">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0"/>
      <c r="T27" s="20"/>
      <c r="U27" s="20"/>
      <c r="V27" s="20"/>
      <c r="W27" s="20"/>
      <c r="X27" s="20"/>
      <c r="Y27" s="20"/>
      <c r="Z27" s="20"/>
    </row>
    <row r="28" spans="1:26" ht="32" hidden="1">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0"/>
      <c r="T28" s="20"/>
      <c r="U28" s="20"/>
      <c r="V28" s="20"/>
      <c r="W28" s="20"/>
      <c r="X28" s="20"/>
      <c r="Y28" s="20"/>
      <c r="Z28" s="20"/>
    </row>
    <row r="29" spans="1:26" ht="48" hidden="1">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0"/>
      <c r="T29" s="20"/>
      <c r="U29" s="20"/>
      <c r="V29" s="20"/>
      <c r="W29" s="20"/>
      <c r="X29" s="20"/>
      <c r="Y29" s="20"/>
      <c r="Z29" s="20"/>
    </row>
    <row r="30" spans="1:26" ht="48" hidden="1">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0"/>
      <c r="T30" s="20"/>
      <c r="U30" s="20"/>
      <c r="V30" s="20"/>
      <c r="W30" s="20"/>
      <c r="X30" s="20"/>
      <c r="Y30" s="20"/>
      <c r="Z30" s="20"/>
    </row>
    <row r="31" spans="1:26" ht="32" hidden="1">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0"/>
      <c r="T31" s="20"/>
      <c r="U31" s="20"/>
      <c r="V31" s="20"/>
      <c r="W31" s="20"/>
      <c r="X31" s="20"/>
      <c r="Y31" s="20"/>
      <c r="Z31" s="20"/>
    </row>
    <row r="32" spans="1:26" ht="48" hidden="1">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0"/>
      <c r="T32" s="20"/>
      <c r="U32" s="20"/>
      <c r="V32" s="20"/>
      <c r="W32" s="20"/>
      <c r="X32" s="20"/>
      <c r="Y32" s="20"/>
      <c r="Z32" s="20"/>
    </row>
    <row r="33" spans="1:26" ht="32" hidden="1">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0"/>
      <c r="T33" s="20"/>
      <c r="U33" s="20"/>
      <c r="V33" s="20"/>
      <c r="W33" s="20"/>
      <c r="X33" s="20"/>
      <c r="Y33" s="20"/>
      <c r="Z33" s="20"/>
    </row>
    <row r="34" spans="1:26" ht="32" hidden="1">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0"/>
      <c r="T34" s="20"/>
      <c r="U34" s="20"/>
      <c r="V34" s="20"/>
      <c r="W34" s="20"/>
      <c r="X34" s="20"/>
      <c r="Y34" s="20"/>
      <c r="Z34" s="20"/>
    </row>
    <row r="35" spans="1:26" ht="48" hidden="1">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0"/>
      <c r="T35" s="20"/>
      <c r="U35" s="20"/>
      <c r="V35" s="20"/>
      <c r="W35" s="20"/>
      <c r="X35" s="20"/>
      <c r="Y35" s="20"/>
      <c r="Z35" s="20"/>
    </row>
    <row r="36" spans="1:26" ht="32" hidden="1">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0"/>
      <c r="T36" s="20"/>
      <c r="U36" s="20"/>
      <c r="V36" s="20"/>
      <c r="W36" s="20"/>
      <c r="X36" s="20"/>
      <c r="Y36" s="20"/>
      <c r="Z36" s="20"/>
    </row>
    <row r="37" spans="1:26" ht="16" hidden="1">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0"/>
      <c r="T37" s="20"/>
      <c r="U37" s="20"/>
      <c r="V37" s="20"/>
      <c r="W37" s="20"/>
      <c r="X37" s="20"/>
      <c r="Y37" s="20"/>
      <c r="Z37" s="20"/>
    </row>
    <row r="38" spans="1:26" ht="16" hidden="1">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0"/>
      <c r="T38" s="20"/>
      <c r="U38" s="20"/>
      <c r="V38" s="20"/>
      <c r="W38" s="20"/>
      <c r="X38" s="20"/>
      <c r="Y38" s="20"/>
      <c r="Z38" s="20"/>
    </row>
    <row r="39" spans="1:26" ht="32" hidden="1">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0"/>
      <c r="T39" s="20"/>
      <c r="U39" s="20"/>
      <c r="V39" s="20"/>
      <c r="W39" s="20"/>
      <c r="X39" s="20"/>
      <c r="Y39" s="20"/>
      <c r="Z39" s="20"/>
    </row>
    <row r="40" spans="1:26" ht="32" hidden="1">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0"/>
      <c r="T40" s="20"/>
      <c r="U40" s="20"/>
      <c r="V40" s="20"/>
      <c r="W40" s="20"/>
      <c r="X40" s="20"/>
      <c r="Y40" s="20"/>
      <c r="Z40" s="20"/>
    </row>
    <row r="41" spans="1:26" ht="48" hidden="1">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0"/>
      <c r="T41" s="20"/>
      <c r="U41" s="20"/>
      <c r="V41" s="20"/>
      <c r="W41" s="20"/>
      <c r="X41" s="20"/>
      <c r="Y41" s="20"/>
      <c r="Z41" s="20"/>
    </row>
    <row r="42" spans="1:26" ht="48" hidden="1">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0"/>
      <c r="T42" s="20"/>
      <c r="U42" s="20"/>
      <c r="V42" s="20"/>
      <c r="W42" s="20"/>
      <c r="X42" s="20"/>
      <c r="Y42" s="20"/>
      <c r="Z42" s="20"/>
    </row>
    <row r="43" spans="1:26" ht="16" hidden="1">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0"/>
      <c r="T43" s="20"/>
      <c r="U43" s="20"/>
      <c r="V43" s="20"/>
      <c r="W43" s="20"/>
      <c r="X43" s="20"/>
      <c r="Y43" s="20"/>
      <c r="Z43" s="20"/>
    </row>
    <row r="44" spans="1:26" ht="48" hidden="1">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0"/>
      <c r="T44" s="20"/>
      <c r="U44" s="20"/>
      <c r="V44" s="20"/>
      <c r="W44" s="20"/>
      <c r="X44" s="20"/>
      <c r="Y44" s="20"/>
      <c r="Z44" s="20"/>
    </row>
    <row r="45" spans="1:26" ht="48" hidden="1">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0"/>
      <c r="T45" s="20"/>
      <c r="U45" s="20"/>
      <c r="V45" s="20"/>
      <c r="W45" s="20"/>
      <c r="X45" s="20"/>
      <c r="Y45" s="20"/>
      <c r="Z45" s="20"/>
    </row>
    <row r="46" spans="1:26" ht="32" hidden="1">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0"/>
      <c r="T46" s="20"/>
      <c r="U46" s="20"/>
      <c r="V46" s="20"/>
      <c r="W46" s="20"/>
      <c r="X46" s="20"/>
      <c r="Y46" s="20"/>
      <c r="Z46" s="20"/>
    </row>
    <row r="47" spans="1:26" ht="32" hidden="1">
      <c r="A47" s="20" t="str">
        <f t="shared" si="0"/>
        <v>T46</v>
      </c>
      <c r="B47" s="20" t="s">
        <v>640</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1293</v>
      </c>
      <c r="P47" s="57" t="s">
        <v>1291</v>
      </c>
      <c r="Q47" s="57" t="s">
        <v>1292</v>
      </c>
      <c r="R47" s="24"/>
      <c r="S47" s="20"/>
      <c r="T47" s="20"/>
      <c r="U47" s="20"/>
      <c r="V47" s="20"/>
      <c r="W47" s="20"/>
      <c r="X47" s="20"/>
      <c r="Y47" s="20"/>
      <c r="Z47" s="20"/>
    </row>
    <row r="48" spans="1:26" ht="48" hidden="1">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0"/>
      <c r="T48" s="20"/>
      <c r="U48" s="20"/>
      <c r="V48" s="20"/>
      <c r="W48" s="20"/>
      <c r="X48" s="20"/>
      <c r="Y48" s="20"/>
      <c r="Z48" s="20"/>
    </row>
    <row r="49" spans="1:26" ht="32" hidden="1">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0"/>
      <c r="T49" s="20"/>
      <c r="U49" s="20"/>
      <c r="V49" s="20"/>
      <c r="W49" s="20"/>
      <c r="X49" s="20"/>
      <c r="Y49" s="20"/>
      <c r="Z49" s="20"/>
    </row>
    <row r="50" spans="1:26" ht="32" hidden="1">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0"/>
      <c r="T50" s="20"/>
      <c r="U50" s="20"/>
      <c r="V50" s="20"/>
      <c r="W50" s="20"/>
      <c r="X50" s="20"/>
      <c r="Y50" s="20"/>
      <c r="Z50" s="20"/>
    </row>
    <row r="51" spans="1:26" ht="32" hidden="1">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0"/>
      <c r="T51" s="20"/>
      <c r="U51" s="20"/>
      <c r="V51" s="20"/>
      <c r="W51" s="20"/>
      <c r="X51" s="20"/>
      <c r="Y51" s="20"/>
      <c r="Z51" s="20"/>
    </row>
    <row r="52" spans="1:26" ht="32" hidden="1">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0"/>
      <c r="T52" s="20"/>
      <c r="U52" s="20"/>
      <c r="V52" s="20"/>
      <c r="W52" s="20"/>
      <c r="X52" s="20"/>
      <c r="Y52" s="20"/>
      <c r="Z52" s="20"/>
    </row>
    <row r="53" spans="1:26" ht="48" hidden="1">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0"/>
      <c r="T53" s="20"/>
      <c r="U53" s="20"/>
      <c r="V53" s="20"/>
      <c r="W53" s="20"/>
      <c r="X53" s="20"/>
      <c r="Y53" s="20"/>
      <c r="Z53" s="20"/>
    </row>
    <row r="54" spans="1:26" ht="32" hidden="1">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0"/>
      <c r="T54" s="20"/>
      <c r="U54" s="20"/>
      <c r="V54" s="20"/>
      <c r="W54" s="20"/>
      <c r="X54" s="20"/>
      <c r="Y54" s="20"/>
      <c r="Z54" s="20"/>
    </row>
    <row r="55" spans="1:26" ht="48" hidden="1">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0"/>
      <c r="T55" s="20"/>
      <c r="U55" s="20"/>
      <c r="V55" s="20"/>
      <c r="W55" s="20"/>
      <c r="X55" s="20"/>
      <c r="Y55" s="20"/>
      <c r="Z55" s="20"/>
    </row>
    <row r="56" spans="1:26" ht="32" hidden="1">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0"/>
      <c r="T56" s="20"/>
      <c r="U56" s="20"/>
      <c r="V56" s="20"/>
      <c r="W56" s="20"/>
      <c r="X56" s="20"/>
      <c r="Y56" s="20"/>
      <c r="Z56" s="20"/>
    </row>
    <row r="57" spans="1:26" ht="80" hidden="1">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0"/>
      <c r="T57" s="20"/>
      <c r="U57" s="20"/>
      <c r="V57" s="20"/>
      <c r="W57" s="20"/>
      <c r="X57" s="20"/>
      <c r="Y57" s="20"/>
      <c r="Z57" s="20"/>
    </row>
    <row r="58" spans="1:26" ht="32" hidden="1">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0"/>
      <c r="T58" s="20"/>
      <c r="U58" s="20"/>
      <c r="V58" s="20"/>
      <c r="W58" s="20"/>
      <c r="X58" s="20"/>
      <c r="Y58" s="20"/>
      <c r="Z58" s="20"/>
    </row>
    <row r="59" spans="1:26" ht="32" hidden="1">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0"/>
      <c r="T59" s="20"/>
      <c r="U59" s="20"/>
      <c r="V59" s="20"/>
      <c r="W59" s="20"/>
      <c r="X59" s="20"/>
      <c r="Y59" s="20"/>
      <c r="Z59" s="20"/>
    </row>
    <row r="60" spans="1:26" ht="64" hidden="1">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0"/>
      <c r="T60" s="20"/>
      <c r="U60" s="20"/>
      <c r="V60" s="20"/>
      <c r="W60" s="20"/>
      <c r="X60" s="20"/>
      <c r="Y60" s="20"/>
      <c r="Z60" s="20"/>
    </row>
    <row r="61" spans="1:26" ht="395" hidden="1">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0"/>
      <c r="T61" s="20"/>
      <c r="U61" s="20"/>
      <c r="V61" s="20"/>
      <c r="W61" s="20"/>
      <c r="X61" s="20"/>
      <c r="Y61" s="20"/>
      <c r="Z61" s="20"/>
    </row>
    <row r="62" spans="1:26" ht="80" hidden="1">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0"/>
      <c r="T62" s="20"/>
      <c r="U62" s="20"/>
      <c r="V62" s="20"/>
      <c r="W62" s="20"/>
      <c r="X62" s="20"/>
      <c r="Y62" s="20"/>
      <c r="Z62" s="20"/>
    </row>
    <row r="63" spans="1:26" ht="240" hidden="1">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0"/>
      <c r="T63" s="20"/>
      <c r="U63" s="20"/>
      <c r="V63" s="20"/>
      <c r="W63" s="20"/>
      <c r="X63" s="20"/>
      <c r="Y63" s="20"/>
      <c r="Z63" s="20"/>
    </row>
    <row r="64" spans="1:26" ht="48" hidden="1">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0"/>
      <c r="T64" s="20"/>
      <c r="U64" s="20"/>
      <c r="V64" s="20"/>
      <c r="W64" s="20"/>
      <c r="X64" s="20"/>
      <c r="Y64" s="20"/>
      <c r="Z64" s="20"/>
    </row>
    <row r="65" spans="1:26" ht="96" hidden="1">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20"/>
      <c r="T65" s="20"/>
      <c r="U65" s="20"/>
      <c r="V65" s="20"/>
      <c r="W65" s="20"/>
      <c r="X65" s="20"/>
      <c r="Y65" s="20"/>
      <c r="Z65" s="20"/>
    </row>
    <row r="66" spans="1:26" ht="256" hidden="1">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0"/>
      <c r="T66" s="20"/>
      <c r="U66" s="20"/>
      <c r="V66" s="20"/>
      <c r="W66" s="20"/>
      <c r="X66" s="20"/>
      <c r="Y66" s="20"/>
      <c r="Z66" s="20"/>
    </row>
    <row r="67" spans="1:26" ht="16" hidden="1">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0"/>
      <c r="T67" s="20"/>
      <c r="U67" s="20"/>
      <c r="V67" s="20"/>
      <c r="W67" s="20"/>
      <c r="X67" s="20"/>
      <c r="Y67" s="20"/>
      <c r="Z67" s="20"/>
    </row>
    <row r="68" spans="1:26" ht="112" hidden="1">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20"/>
      <c r="T68" s="20"/>
      <c r="U68" s="20"/>
      <c r="V68" s="20"/>
      <c r="W68" s="20"/>
      <c r="X68" s="20"/>
      <c r="Y68" s="20"/>
      <c r="Z68" s="20"/>
    </row>
    <row r="69" spans="1:26" ht="144" hidden="1">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0"/>
      <c r="T69" s="20"/>
      <c r="U69" s="20"/>
      <c r="V69" s="20"/>
      <c r="W69" s="20"/>
      <c r="X69" s="20"/>
      <c r="Y69" s="20"/>
      <c r="Z69" s="20"/>
    </row>
    <row r="70" spans="1:26" ht="96" hidden="1">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0"/>
      <c r="T70" s="20"/>
      <c r="U70" s="20"/>
      <c r="V70" s="20"/>
      <c r="W70" s="20"/>
      <c r="X70" s="20"/>
      <c r="Y70" s="20"/>
      <c r="Z70" s="20"/>
    </row>
    <row r="71" spans="1:26" ht="48" hidden="1">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20"/>
      <c r="T71" s="20"/>
      <c r="U71" s="20"/>
      <c r="V71" s="20"/>
      <c r="W71" s="20"/>
      <c r="X71" s="20"/>
      <c r="Y71" s="20"/>
      <c r="Z71" s="20"/>
    </row>
    <row r="72" spans="1:26" ht="48" hidden="1">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0"/>
      <c r="T72" s="20"/>
      <c r="U72" s="20"/>
      <c r="V72" s="20"/>
      <c r="W72" s="20"/>
      <c r="X72" s="20"/>
      <c r="Y72" s="20"/>
      <c r="Z72" s="20"/>
    </row>
    <row r="73" spans="1:26" ht="48" hidden="1">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0"/>
      <c r="T73" s="20"/>
      <c r="U73" s="20"/>
      <c r="V73" s="20"/>
      <c r="W73" s="20"/>
      <c r="X73" s="20"/>
      <c r="Y73" s="20"/>
      <c r="Z73" s="20"/>
    </row>
    <row r="74" spans="1:26" ht="32" hidden="1">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0"/>
      <c r="T74" s="20"/>
      <c r="U74" s="20"/>
      <c r="V74" s="20"/>
      <c r="W74" s="20"/>
      <c r="X74" s="20"/>
      <c r="Y74" s="20"/>
      <c r="Z74" s="20"/>
    </row>
    <row r="75" spans="1:26" ht="80" hidden="1">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0"/>
      <c r="T75" s="20"/>
      <c r="U75" s="20"/>
      <c r="V75" s="20"/>
      <c r="W75" s="20"/>
      <c r="X75" s="20"/>
      <c r="Y75" s="20"/>
      <c r="Z75" s="20"/>
    </row>
    <row r="76" spans="1:26" ht="160" hidden="1">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0"/>
      <c r="T76" s="20"/>
      <c r="U76" s="20"/>
      <c r="V76" s="20"/>
      <c r="W76" s="20"/>
      <c r="X76" s="20"/>
      <c r="Y76" s="20"/>
      <c r="Z76" s="20"/>
    </row>
    <row r="77" spans="1:26" ht="128" hidden="1">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0"/>
      <c r="T77" s="20"/>
      <c r="U77" s="20"/>
      <c r="V77" s="20"/>
      <c r="W77" s="20"/>
      <c r="X77" s="20"/>
      <c r="Y77" s="20"/>
      <c r="Z77" s="20"/>
    </row>
    <row r="78" spans="1:26" ht="80" hidden="1">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20"/>
      <c r="T78" s="20"/>
      <c r="U78" s="20"/>
      <c r="V78" s="20"/>
      <c r="W78" s="20"/>
      <c r="X78" s="20"/>
      <c r="Y78" s="20"/>
      <c r="Z78" s="20"/>
    </row>
    <row r="79" spans="1:26" ht="96" hidden="1">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20"/>
      <c r="T79" s="20"/>
      <c r="U79" s="20"/>
      <c r="V79" s="20"/>
      <c r="W79" s="20"/>
      <c r="X79" s="20"/>
      <c r="Y79" s="20"/>
      <c r="Z79" s="20"/>
    </row>
    <row r="80" spans="1:26" ht="96" hidden="1">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0"/>
      <c r="T80" s="20"/>
      <c r="U80" s="20"/>
      <c r="V80" s="20"/>
      <c r="W80" s="20"/>
      <c r="X80" s="20"/>
      <c r="Y80" s="20"/>
      <c r="Z80" s="20"/>
    </row>
    <row r="81" spans="1:26" ht="240" hidden="1">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0"/>
      <c r="T81" s="20"/>
      <c r="U81" s="20"/>
      <c r="V81" s="20"/>
      <c r="W81" s="20"/>
      <c r="X81" s="20"/>
      <c r="Y81" s="20"/>
      <c r="Z81" s="20"/>
    </row>
    <row r="82" spans="1:26" ht="32" hidden="1">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0"/>
      <c r="T82" s="20"/>
      <c r="U82" s="20"/>
      <c r="V82" s="20"/>
      <c r="W82" s="20"/>
      <c r="X82" s="20"/>
      <c r="Y82" s="20"/>
      <c r="Z82" s="20"/>
    </row>
    <row r="83" spans="1:26" ht="16" hidden="1">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0"/>
      <c r="T83" s="20"/>
      <c r="U83" s="20"/>
      <c r="V83" s="20"/>
      <c r="W83" s="20"/>
      <c r="X83" s="20"/>
      <c r="Y83" s="20"/>
      <c r="Z83" s="20"/>
    </row>
    <row r="84" spans="1:26" ht="16" hidden="1">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0"/>
      <c r="T84" s="20"/>
      <c r="U84" s="20"/>
      <c r="V84" s="20"/>
      <c r="W84" s="20"/>
      <c r="X84" s="20"/>
      <c r="Y84" s="20"/>
      <c r="Z84" s="20"/>
    </row>
    <row r="85" spans="1:26" ht="96" hidden="1">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0"/>
      <c r="T85" s="20"/>
      <c r="U85" s="20"/>
      <c r="V85" s="20"/>
      <c r="W85" s="20"/>
      <c r="X85" s="20"/>
      <c r="Y85" s="20"/>
      <c r="Z85" s="20"/>
    </row>
    <row r="86" spans="1:26" ht="64" hidden="1">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0"/>
      <c r="T86" s="20"/>
      <c r="U86" s="20"/>
      <c r="V86" s="20"/>
      <c r="W86" s="20"/>
      <c r="X86" s="20"/>
      <c r="Y86" s="20"/>
      <c r="Z86" s="20"/>
    </row>
    <row r="87" spans="1:26" ht="32" hidden="1">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0"/>
      <c r="T87" s="20"/>
      <c r="U87" s="20"/>
      <c r="V87" s="20"/>
      <c r="W87" s="20"/>
      <c r="X87" s="20"/>
      <c r="Y87" s="20"/>
      <c r="Z87" s="20"/>
    </row>
    <row r="88" spans="1:26" ht="16" hidden="1">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0"/>
      <c r="T88" s="20"/>
      <c r="U88" s="20"/>
      <c r="V88" s="20"/>
      <c r="W88" s="20"/>
      <c r="X88" s="20"/>
      <c r="Y88" s="20"/>
      <c r="Z88" s="20"/>
    </row>
    <row r="89" spans="1:26" ht="32" hidden="1">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0"/>
      <c r="T89" s="20"/>
      <c r="U89" s="20"/>
      <c r="V89" s="20"/>
      <c r="W89" s="20"/>
      <c r="X89" s="20"/>
      <c r="Y89" s="20"/>
      <c r="Z89" s="20"/>
    </row>
    <row r="90" spans="1:26" ht="48" hidden="1">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0"/>
      <c r="T90" s="20"/>
      <c r="U90" s="20"/>
      <c r="V90" s="20"/>
      <c r="W90" s="20"/>
      <c r="X90" s="20"/>
      <c r="Y90" s="20"/>
      <c r="Z90" s="20"/>
    </row>
    <row r="91" spans="1:26" ht="96" hidden="1">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0"/>
      <c r="T91" s="20"/>
      <c r="U91" s="20"/>
      <c r="V91" s="20"/>
      <c r="W91" s="20"/>
      <c r="X91" s="20"/>
      <c r="Y91" s="20"/>
      <c r="Z91" s="20"/>
    </row>
    <row r="92" spans="1:26" ht="64" hidden="1">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0"/>
      <c r="T92" s="20"/>
      <c r="U92" s="20"/>
      <c r="V92" s="20"/>
      <c r="W92" s="20"/>
      <c r="X92" s="20"/>
      <c r="Y92" s="20"/>
      <c r="Z92" s="20"/>
    </row>
    <row r="93" spans="1:26" ht="48" hidden="1">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0"/>
      <c r="T93" s="20"/>
      <c r="U93" s="20"/>
      <c r="V93" s="20"/>
      <c r="W93" s="20"/>
      <c r="X93" s="20"/>
      <c r="Y93" s="20"/>
      <c r="Z93" s="20"/>
    </row>
    <row r="94" spans="1:26" ht="32" hidden="1">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0"/>
      <c r="T94" s="20"/>
      <c r="U94" s="20"/>
      <c r="V94" s="20"/>
      <c r="W94" s="20"/>
      <c r="X94" s="20"/>
      <c r="Y94" s="20"/>
      <c r="Z94" s="20"/>
    </row>
    <row r="95" spans="1:26" ht="32" hidden="1">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0"/>
      <c r="T95" s="20"/>
      <c r="U95" s="20"/>
      <c r="V95" s="20"/>
      <c r="W95" s="20"/>
      <c r="X95" s="20"/>
      <c r="Y95" s="20"/>
      <c r="Z95" s="20"/>
    </row>
    <row r="96" spans="1:26" ht="32" hidden="1">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0"/>
      <c r="T96" s="20"/>
      <c r="U96" s="20"/>
      <c r="V96" s="20"/>
      <c r="W96" s="20"/>
      <c r="X96" s="20"/>
      <c r="Y96" s="20"/>
      <c r="Z96" s="20"/>
    </row>
    <row r="97" spans="1:26" ht="64" hidden="1">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0"/>
      <c r="T97" s="20"/>
      <c r="U97" s="20"/>
      <c r="V97" s="20"/>
      <c r="W97" s="20"/>
      <c r="X97" s="20"/>
      <c r="Y97" s="20"/>
      <c r="Z97" s="20"/>
    </row>
    <row r="98" spans="1:26" ht="48" hidden="1">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0"/>
      <c r="T98" s="20"/>
      <c r="U98" s="20"/>
      <c r="V98" s="20"/>
      <c r="W98" s="20"/>
      <c r="X98" s="20"/>
      <c r="Y98" s="20"/>
      <c r="Z98" s="20"/>
    </row>
    <row r="99" spans="1:26"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60">
        <v>8</v>
      </c>
      <c r="T99" s="61">
        <v>7</v>
      </c>
      <c r="U99" s="61">
        <v>5</v>
      </c>
      <c r="V99" s="61">
        <v>4</v>
      </c>
      <c r="W99" s="61">
        <v>9</v>
      </c>
      <c r="X99" s="61">
        <v>2</v>
      </c>
      <c r="Y99" s="61">
        <v>3</v>
      </c>
      <c r="Z99" s="61">
        <v>2</v>
      </c>
    </row>
    <row r="100" spans="1:26"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60">
        <v>6</v>
      </c>
      <c r="T100" s="61">
        <v>6</v>
      </c>
      <c r="U100" s="61">
        <v>4</v>
      </c>
      <c r="V100" s="61">
        <v>5</v>
      </c>
      <c r="W100" s="61">
        <v>2</v>
      </c>
      <c r="X100" s="61">
        <v>6</v>
      </c>
      <c r="Y100" s="61">
        <v>8</v>
      </c>
      <c r="Z100" s="61">
        <v>3</v>
      </c>
    </row>
    <row r="101" spans="1:26"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60">
        <v>7</v>
      </c>
      <c r="T101" s="61">
        <v>5</v>
      </c>
      <c r="U101" s="61">
        <v>5</v>
      </c>
      <c r="V101" s="61">
        <v>6</v>
      </c>
      <c r="W101" s="61">
        <v>3</v>
      </c>
      <c r="X101" s="61">
        <v>8</v>
      </c>
      <c r="Y101" s="61">
        <v>7</v>
      </c>
      <c r="Z101" s="61">
        <v>4</v>
      </c>
    </row>
    <row r="102" spans="1:26"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60">
        <v>6</v>
      </c>
      <c r="T102" s="61">
        <v>6</v>
      </c>
      <c r="U102" s="61">
        <v>4</v>
      </c>
      <c r="V102" s="61">
        <v>5</v>
      </c>
      <c r="W102" s="61">
        <v>3</v>
      </c>
      <c r="X102" s="61">
        <v>6</v>
      </c>
      <c r="Y102" s="61">
        <v>5</v>
      </c>
      <c r="Z102" s="61">
        <v>3</v>
      </c>
    </row>
    <row r="103" spans="1:26"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60">
        <v>5</v>
      </c>
      <c r="T103" s="61">
        <v>7</v>
      </c>
      <c r="U103" s="61">
        <v>6</v>
      </c>
      <c r="V103" s="61">
        <v>6</v>
      </c>
      <c r="W103" s="61">
        <v>3</v>
      </c>
      <c r="X103" s="61">
        <v>8</v>
      </c>
      <c r="Y103" s="61">
        <v>6</v>
      </c>
      <c r="Z103" s="61">
        <v>4</v>
      </c>
    </row>
    <row r="104" spans="1:26"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60">
        <v>4</v>
      </c>
      <c r="T104" s="61">
        <v>6</v>
      </c>
      <c r="U104" s="61">
        <v>3</v>
      </c>
      <c r="V104" s="61">
        <v>6</v>
      </c>
      <c r="W104" s="61">
        <v>2</v>
      </c>
      <c r="X104" s="61">
        <v>5</v>
      </c>
      <c r="Y104" s="61">
        <v>9</v>
      </c>
      <c r="Z104" s="61">
        <v>3</v>
      </c>
    </row>
    <row r="105" spans="1:26"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60">
        <v>5</v>
      </c>
      <c r="T105" s="61">
        <v>5</v>
      </c>
      <c r="U105" s="61">
        <v>4</v>
      </c>
      <c r="V105" s="61">
        <v>6</v>
      </c>
      <c r="W105" s="61">
        <v>2</v>
      </c>
      <c r="X105" s="61">
        <v>7</v>
      </c>
      <c r="Y105" s="61">
        <v>6</v>
      </c>
      <c r="Z105" s="61">
        <v>3</v>
      </c>
    </row>
    <row r="106" spans="1:26"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60">
        <v>7</v>
      </c>
      <c r="T106" s="61">
        <v>6</v>
      </c>
      <c r="U106" s="61">
        <v>5</v>
      </c>
      <c r="V106" s="61">
        <v>4</v>
      </c>
      <c r="W106" s="61">
        <v>9</v>
      </c>
      <c r="X106" s="61">
        <v>4</v>
      </c>
      <c r="Y106" s="61">
        <v>3</v>
      </c>
      <c r="Z106" s="61">
        <v>5</v>
      </c>
    </row>
    <row r="107" spans="1:26"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60">
        <v>6</v>
      </c>
      <c r="T107" s="61">
        <v>6</v>
      </c>
      <c r="U107" s="61">
        <v>5</v>
      </c>
      <c r="V107" s="61">
        <v>5</v>
      </c>
      <c r="W107" s="61">
        <v>8</v>
      </c>
      <c r="X107" s="61">
        <v>7</v>
      </c>
      <c r="Y107" s="61">
        <v>6</v>
      </c>
      <c r="Z107" s="61">
        <v>5</v>
      </c>
    </row>
    <row r="108" spans="1:26"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60">
        <v>5</v>
      </c>
      <c r="T108" s="61">
        <v>6</v>
      </c>
      <c r="U108" s="61">
        <v>5</v>
      </c>
      <c r="V108" s="61">
        <v>6</v>
      </c>
      <c r="W108" s="61">
        <v>3</v>
      </c>
      <c r="X108" s="61">
        <v>4</v>
      </c>
      <c r="Y108" s="61">
        <v>9</v>
      </c>
      <c r="Z108" s="61">
        <v>4</v>
      </c>
    </row>
    <row r="109" spans="1:26"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60">
        <v>7</v>
      </c>
      <c r="T109" s="61">
        <v>6</v>
      </c>
      <c r="U109" s="61">
        <v>5</v>
      </c>
      <c r="V109" s="61">
        <v>6</v>
      </c>
      <c r="W109" s="61">
        <v>5</v>
      </c>
      <c r="X109" s="61">
        <v>7</v>
      </c>
      <c r="Y109" s="61">
        <v>4</v>
      </c>
      <c r="Z109" s="61">
        <v>4</v>
      </c>
    </row>
    <row r="110" spans="1:26"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60">
        <v>5</v>
      </c>
      <c r="T110" s="61">
        <v>6</v>
      </c>
      <c r="U110" s="61">
        <v>4</v>
      </c>
      <c r="V110" s="61">
        <v>5</v>
      </c>
      <c r="W110" s="61">
        <v>3</v>
      </c>
      <c r="X110" s="61">
        <v>5</v>
      </c>
      <c r="Y110" s="61">
        <v>8</v>
      </c>
      <c r="Z110" s="61">
        <v>3</v>
      </c>
    </row>
    <row r="111" spans="1:26"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60">
        <v>6</v>
      </c>
      <c r="T111" s="61">
        <v>5</v>
      </c>
      <c r="U111" s="61">
        <v>5</v>
      </c>
      <c r="V111" s="61">
        <v>4</v>
      </c>
      <c r="W111" s="61">
        <v>8</v>
      </c>
      <c r="X111" s="61">
        <v>2</v>
      </c>
      <c r="Y111" s="61">
        <v>3</v>
      </c>
      <c r="Z111" s="61">
        <v>3</v>
      </c>
    </row>
    <row r="112" spans="1:26"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60">
        <v>6</v>
      </c>
      <c r="T112" s="61">
        <v>6</v>
      </c>
      <c r="U112" s="61">
        <v>4</v>
      </c>
      <c r="V112" s="61">
        <v>5</v>
      </c>
      <c r="W112" s="61">
        <v>3</v>
      </c>
      <c r="X112" s="61">
        <v>7</v>
      </c>
      <c r="Y112" s="61">
        <v>4</v>
      </c>
      <c r="Z112" s="61">
        <v>4</v>
      </c>
    </row>
    <row r="113" spans="1:26"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60">
        <v>6</v>
      </c>
      <c r="T113" s="61">
        <v>6</v>
      </c>
      <c r="U113" s="61">
        <v>4</v>
      </c>
      <c r="V113" s="61">
        <v>5</v>
      </c>
      <c r="W113" s="61">
        <v>4</v>
      </c>
      <c r="X113" s="61">
        <v>8</v>
      </c>
      <c r="Y113" s="61">
        <v>4</v>
      </c>
      <c r="Z113" s="61">
        <v>4</v>
      </c>
    </row>
    <row r="114" spans="1:26"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60">
        <v>7</v>
      </c>
      <c r="T114" s="61">
        <v>5</v>
      </c>
      <c r="U114" s="61">
        <v>4</v>
      </c>
      <c r="V114" s="61">
        <v>5</v>
      </c>
      <c r="W114" s="61">
        <v>9</v>
      </c>
      <c r="X114" s="61">
        <v>6</v>
      </c>
      <c r="Y114" s="61">
        <v>4</v>
      </c>
      <c r="Z114" s="61">
        <v>5</v>
      </c>
    </row>
    <row r="115" spans="1:26"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60">
        <v>6</v>
      </c>
      <c r="T115" s="61">
        <v>5</v>
      </c>
      <c r="U115" s="61">
        <v>4</v>
      </c>
      <c r="V115" s="61">
        <v>5</v>
      </c>
      <c r="W115" s="61">
        <v>8</v>
      </c>
      <c r="X115" s="61">
        <v>5</v>
      </c>
      <c r="Y115" s="61">
        <v>3</v>
      </c>
      <c r="Z115" s="61">
        <v>4</v>
      </c>
    </row>
    <row r="116" spans="1:26"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60">
        <v>5</v>
      </c>
      <c r="T116" s="61">
        <v>7</v>
      </c>
      <c r="U116" s="61">
        <v>5</v>
      </c>
      <c r="V116" s="61">
        <v>6</v>
      </c>
      <c r="W116" s="61">
        <v>3</v>
      </c>
      <c r="X116" s="61">
        <v>8</v>
      </c>
      <c r="Y116" s="61">
        <v>6</v>
      </c>
      <c r="Z116" s="61">
        <v>4</v>
      </c>
    </row>
    <row r="117" spans="1:26"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60">
        <v>5</v>
      </c>
      <c r="T117" s="61">
        <v>7</v>
      </c>
      <c r="U117" s="61">
        <v>5</v>
      </c>
      <c r="V117" s="61">
        <v>6</v>
      </c>
      <c r="W117" s="61">
        <v>4</v>
      </c>
      <c r="X117" s="61">
        <v>8</v>
      </c>
      <c r="Y117" s="61">
        <v>7</v>
      </c>
      <c r="Z117" s="61">
        <v>5</v>
      </c>
    </row>
    <row r="118" spans="1:26"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60">
        <v>6</v>
      </c>
      <c r="T118" s="61">
        <v>6</v>
      </c>
      <c r="U118" s="61">
        <v>4</v>
      </c>
      <c r="V118" s="61">
        <v>5</v>
      </c>
      <c r="W118" s="61">
        <v>8</v>
      </c>
      <c r="X118" s="61">
        <v>3</v>
      </c>
      <c r="Y118" s="61">
        <v>2</v>
      </c>
      <c r="Z118" s="61">
        <v>3</v>
      </c>
    </row>
    <row r="119" spans="1:26"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60">
        <v>4</v>
      </c>
      <c r="T119" s="61">
        <v>6</v>
      </c>
      <c r="U119" s="61">
        <v>5</v>
      </c>
      <c r="V119" s="61">
        <v>6</v>
      </c>
      <c r="W119" s="61">
        <v>4</v>
      </c>
      <c r="X119" s="61">
        <v>9</v>
      </c>
      <c r="Y119" s="61">
        <v>4</v>
      </c>
      <c r="Z119" s="61">
        <v>5</v>
      </c>
    </row>
    <row r="120" spans="1:26"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60">
        <v>7</v>
      </c>
      <c r="T120" s="61">
        <v>6</v>
      </c>
      <c r="U120" s="61">
        <v>5</v>
      </c>
      <c r="V120" s="61">
        <v>4</v>
      </c>
      <c r="W120" s="61">
        <v>8</v>
      </c>
      <c r="X120" s="61">
        <v>5</v>
      </c>
      <c r="Y120" s="61">
        <v>4</v>
      </c>
      <c r="Z120" s="61">
        <v>3</v>
      </c>
    </row>
    <row r="121" spans="1:26"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60">
        <v>5</v>
      </c>
      <c r="T121" s="61">
        <v>7</v>
      </c>
      <c r="U121" s="61">
        <v>5</v>
      </c>
      <c r="V121" s="61">
        <v>6</v>
      </c>
      <c r="W121" s="61">
        <v>2</v>
      </c>
      <c r="X121" s="61">
        <v>3</v>
      </c>
      <c r="Y121" s="61">
        <v>9</v>
      </c>
      <c r="Z121" s="61">
        <v>3</v>
      </c>
    </row>
    <row r="122" spans="1:26"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60">
        <v>5</v>
      </c>
      <c r="T122" s="61">
        <v>7</v>
      </c>
      <c r="U122" s="61">
        <v>4</v>
      </c>
      <c r="V122" s="61">
        <v>5</v>
      </c>
      <c r="W122" s="61">
        <v>2</v>
      </c>
      <c r="X122" s="61">
        <v>3</v>
      </c>
      <c r="Y122" s="61">
        <v>8</v>
      </c>
      <c r="Z122" s="61">
        <v>3</v>
      </c>
    </row>
    <row r="123" spans="1:26"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60">
        <v>6</v>
      </c>
      <c r="T123" s="61">
        <v>6</v>
      </c>
      <c r="U123" s="61">
        <v>5</v>
      </c>
      <c r="V123" s="61">
        <v>6</v>
      </c>
      <c r="W123" s="61">
        <v>3</v>
      </c>
      <c r="X123" s="61">
        <v>4</v>
      </c>
      <c r="Y123" s="61">
        <v>9</v>
      </c>
      <c r="Z123" s="61">
        <v>4</v>
      </c>
    </row>
    <row r="124" spans="1:26"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60">
        <v>6</v>
      </c>
      <c r="T124" s="61">
        <v>6</v>
      </c>
      <c r="U124" s="61">
        <v>5</v>
      </c>
      <c r="V124" s="61">
        <v>6</v>
      </c>
      <c r="W124" s="61">
        <v>3</v>
      </c>
      <c r="X124" s="61">
        <v>4</v>
      </c>
      <c r="Y124" s="61">
        <v>9</v>
      </c>
      <c r="Z124" s="61">
        <v>4</v>
      </c>
    </row>
    <row r="125" spans="1:26"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60">
        <v>6</v>
      </c>
      <c r="T125" s="61">
        <v>8</v>
      </c>
      <c r="U125" s="61">
        <v>5</v>
      </c>
      <c r="V125" s="61">
        <v>7</v>
      </c>
      <c r="W125" s="61">
        <v>5</v>
      </c>
      <c r="X125" s="61">
        <v>9</v>
      </c>
      <c r="Y125" s="61">
        <v>6</v>
      </c>
      <c r="Z125" s="61">
        <v>4</v>
      </c>
    </row>
    <row r="126" spans="1:26"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61"/>
      <c r="T126" s="61"/>
      <c r="U126" s="61"/>
      <c r="V126" s="61"/>
      <c r="W126" s="61"/>
      <c r="X126" s="61"/>
      <c r="Y126" s="61"/>
      <c r="Z126" s="61"/>
    </row>
    <row r="127" spans="1:26"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61"/>
      <c r="T127" s="61"/>
      <c r="U127" s="61"/>
      <c r="V127" s="61"/>
      <c r="W127" s="61"/>
      <c r="X127" s="61"/>
      <c r="Y127" s="61"/>
      <c r="Z127" s="61"/>
    </row>
    <row r="128" spans="1:26"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61"/>
      <c r="T128" s="61"/>
      <c r="U128" s="61"/>
      <c r="V128" s="61"/>
      <c r="W128" s="61"/>
      <c r="X128" s="61"/>
      <c r="Y128" s="61"/>
      <c r="Z128" s="61"/>
    </row>
    <row r="129" spans="1:26"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61"/>
      <c r="T129" s="61"/>
      <c r="U129" s="61"/>
      <c r="V129" s="61"/>
      <c r="W129" s="61"/>
      <c r="X129" s="61"/>
      <c r="Y129" s="61"/>
      <c r="Z129" s="61"/>
    </row>
    <row r="130" spans="1:26"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61"/>
      <c r="T130" s="61"/>
      <c r="U130" s="61"/>
      <c r="V130" s="61"/>
      <c r="W130" s="61"/>
      <c r="X130" s="61"/>
      <c r="Y130" s="61"/>
      <c r="Z130" s="61"/>
    </row>
    <row r="131" spans="1:26"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61"/>
      <c r="T131" s="61"/>
      <c r="U131" s="61"/>
      <c r="V131" s="61"/>
      <c r="W131" s="61"/>
      <c r="X131" s="61"/>
      <c r="Y131" s="61"/>
      <c r="Z131" s="61"/>
    </row>
    <row r="132" spans="1:26"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61"/>
      <c r="T132" s="61"/>
      <c r="U132" s="61"/>
      <c r="V132" s="61"/>
      <c r="W132" s="61"/>
      <c r="X132" s="61"/>
      <c r="Y132" s="61"/>
      <c r="Z132" s="61"/>
    </row>
    <row r="133" spans="1:26"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61"/>
      <c r="T133" s="61"/>
      <c r="U133" s="61"/>
      <c r="V133" s="61"/>
      <c r="W133" s="61"/>
      <c r="X133" s="61"/>
      <c r="Y133" s="61"/>
      <c r="Z133" s="61"/>
    </row>
    <row r="134" spans="1:26"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61"/>
      <c r="T134" s="61"/>
      <c r="U134" s="61"/>
      <c r="V134" s="61"/>
      <c r="W134" s="61"/>
      <c r="X134" s="61"/>
      <c r="Y134" s="61"/>
      <c r="Z134" s="61"/>
    </row>
    <row r="135" spans="1:26"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61"/>
      <c r="T135" s="61"/>
      <c r="U135" s="61"/>
      <c r="V135" s="61"/>
      <c r="W135" s="61"/>
      <c r="X135" s="61"/>
      <c r="Y135" s="61"/>
      <c r="Z135" s="61"/>
    </row>
    <row r="136" spans="1:26"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61"/>
      <c r="T136" s="61"/>
      <c r="U136" s="61"/>
      <c r="V136" s="61"/>
      <c r="W136" s="61"/>
      <c r="X136" s="61"/>
      <c r="Y136" s="61"/>
      <c r="Z136" s="61"/>
    </row>
    <row r="137" spans="1:26" ht="96" hidden="1">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61"/>
      <c r="T137" s="61"/>
      <c r="U137" s="61"/>
      <c r="V137" s="61"/>
      <c r="W137" s="61"/>
      <c r="X137" s="61"/>
      <c r="Y137" s="61"/>
      <c r="Z137" s="61"/>
    </row>
    <row r="138" spans="1:26" ht="80" hidden="1">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61"/>
      <c r="T138" s="61"/>
      <c r="U138" s="61"/>
      <c r="V138" s="61"/>
      <c r="W138" s="61"/>
      <c r="X138" s="61"/>
      <c r="Y138" s="61"/>
      <c r="Z138" s="61"/>
    </row>
    <row r="139" spans="1:26" ht="96" hidden="1">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61"/>
      <c r="T139" s="61"/>
      <c r="U139" s="61"/>
      <c r="V139" s="61"/>
      <c r="W139" s="61"/>
      <c r="X139" s="61"/>
      <c r="Y139" s="61"/>
      <c r="Z139" s="61"/>
    </row>
    <row r="140" spans="1:26" ht="48" hidden="1">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61"/>
      <c r="T140" s="61"/>
      <c r="U140" s="61"/>
      <c r="V140" s="61"/>
      <c r="W140" s="61"/>
      <c r="X140" s="61"/>
      <c r="Y140" s="61"/>
      <c r="Z140" s="61"/>
    </row>
    <row r="141" spans="1:26" ht="80" hidden="1">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61"/>
      <c r="T141" s="61"/>
      <c r="U141" s="61"/>
      <c r="V141" s="61"/>
      <c r="W141" s="61"/>
      <c r="X141" s="61"/>
      <c r="Y141" s="61"/>
      <c r="Z141" s="61"/>
    </row>
    <row r="142" spans="1:26" ht="48" hidden="1">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61"/>
      <c r="T142" s="61"/>
      <c r="U142" s="61"/>
      <c r="V142" s="61"/>
      <c r="W142" s="61"/>
      <c r="X142" s="61"/>
      <c r="Y142" s="61"/>
      <c r="Z142" s="61"/>
    </row>
    <row r="143" spans="1:26" ht="32" hidden="1">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61"/>
      <c r="T143" s="61"/>
      <c r="U143" s="61"/>
      <c r="V143" s="61"/>
      <c r="W143" s="61"/>
      <c r="X143" s="61"/>
      <c r="Y143" s="61"/>
      <c r="Z143" s="61"/>
    </row>
    <row r="144" spans="1:26" ht="32" hidden="1">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61"/>
      <c r="T144" s="61"/>
      <c r="U144" s="61"/>
      <c r="V144" s="61"/>
      <c r="W144" s="61"/>
      <c r="X144" s="61"/>
      <c r="Y144" s="61"/>
      <c r="Z144" s="61"/>
    </row>
    <row r="145" spans="1:26" ht="80" hidden="1">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61"/>
      <c r="T145" s="61"/>
      <c r="U145" s="61"/>
      <c r="V145" s="61"/>
      <c r="W145" s="61"/>
      <c r="X145" s="61"/>
      <c r="Y145" s="61"/>
      <c r="Z145" s="61"/>
    </row>
    <row r="146" spans="1:26" ht="64" hidden="1">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61"/>
      <c r="T146" s="61"/>
      <c r="U146" s="61"/>
      <c r="V146" s="61"/>
      <c r="W146" s="61"/>
      <c r="X146" s="61"/>
      <c r="Y146" s="61"/>
      <c r="Z146" s="61"/>
    </row>
    <row r="147" spans="1:26" ht="64" hidden="1">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61"/>
      <c r="T147" s="61"/>
      <c r="U147" s="61"/>
      <c r="V147" s="61"/>
      <c r="W147" s="61"/>
      <c r="X147" s="61"/>
      <c r="Y147" s="61"/>
      <c r="Z147" s="61"/>
    </row>
    <row r="148" spans="1:26" ht="32" hidden="1">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61"/>
      <c r="T148" s="61"/>
      <c r="U148" s="61"/>
      <c r="V148" s="61"/>
      <c r="W148" s="61"/>
      <c r="X148" s="61"/>
      <c r="Y148" s="61"/>
      <c r="Z148" s="61"/>
    </row>
    <row r="149" spans="1:26" ht="64" hidden="1">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61"/>
      <c r="T149" s="61"/>
      <c r="U149" s="61"/>
      <c r="V149" s="61"/>
      <c r="W149" s="61"/>
      <c r="X149" s="61"/>
      <c r="Y149" s="61"/>
      <c r="Z149" s="61"/>
    </row>
    <row r="150" spans="1:26" ht="112" hidden="1">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61"/>
      <c r="T150" s="61"/>
      <c r="U150" s="61"/>
      <c r="V150" s="61"/>
      <c r="W150" s="61"/>
      <c r="X150" s="61"/>
      <c r="Y150" s="61"/>
      <c r="Z150" s="61"/>
    </row>
    <row r="151" spans="1:26" ht="64" hidden="1">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61"/>
      <c r="T151" s="61"/>
      <c r="U151" s="61"/>
      <c r="V151" s="61"/>
      <c r="W151" s="61"/>
      <c r="X151" s="61"/>
      <c r="Y151" s="61"/>
      <c r="Z151" s="61"/>
    </row>
    <row r="152" spans="1:26" ht="96" hidden="1">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61"/>
      <c r="T152" s="61"/>
      <c r="U152" s="61"/>
      <c r="V152" s="61"/>
      <c r="W152" s="61"/>
      <c r="X152" s="61"/>
      <c r="Y152" s="61"/>
      <c r="Z152" s="61"/>
    </row>
    <row r="153" spans="1:26" ht="160" hidden="1">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61"/>
      <c r="T153" s="61"/>
      <c r="U153" s="61"/>
      <c r="V153" s="61"/>
      <c r="W153" s="61"/>
      <c r="X153" s="61"/>
      <c r="Y153" s="61"/>
      <c r="Z153" s="61"/>
    </row>
    <row r="154" spans="1:26" ht="96" hidden="1">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61"/>
      <c r="T154" s="61"/>
      <c r="U154" s="61"/>
      <c r="V154" s="61"/>
      <c r="W154" s="61"/>
      <c r="X154" s="61"/>
      <c r="Y154" s="61"/>
      <c r="Z154" s="61"/>
    </row>
    <row r="155" spans="1:26" ht="80" hidden="1">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61"/>
      <c r="T155" s="61"/>
      <c r="U155" s="61"/>
      <c r="V155" s="61"/>
      <c r="W155" s="61"/>
      <c r="X155" s="61"/>
      <c r="Y155" s="61"/>
      <c r="Z155" s="61"/>
    </row>
    <row r="156" spans="1:26" ht="96" hidden="1">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61"/>
      <c r="T156" s="61"/>
      <c r="U156" s="61"/>
      <c r="V156" s="61"/>
      <c r="W156" s="61"/>
      <c r="X156" s="61"/>
      <c r="Y156" s="61"/>
      <c r="Z156" s="61"/>
    </row>
    <row r="157" spans="1:26" ht="48" hidden="1">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61"/>
      <c r="T157" s="61"/>
      <c r="U157" s="61"/>
      <c r="V157" s="61"/>
      <c r="W157" s="61"/>
      <c r="X157" s="61"/>
      <c r="Y157" s="61"/>
      <c r="Z157" s="61"/>
    </row>
    <row r="158" spans="1:26" ht="32" hidden="1">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61"/>
      <c r="T158" s="61"/>
      <c r="U158" s="61"/>
      <c r="V158" s="61"/>
      <c r="W158" s="61"/>
      <c r="X158" s="61"/>
      <c r="Y158" s="61"/>
      <c r="Z158" s="61"/>
    </row>
    <row r="159" spans="1:26" ht="80" hidden="1">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61"/>
      <c r="T159" s="61"/>
      <c r="U159" s="61"/>
      <c r="V159" s="61"/>
      <c r="W159" s="61"/>
      <c r="X159" s="61"/>
      <c r="Y159" s="61"/>
      <c r="Z159" s="61"/>
    </row>
    <row r="160" spans="1:26" ht="80" hidden="1">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61"/>
      <c r="T160" s="61"/>
      <c r="U160" s="61"/>
      <c r="V160" s="61"/>
      <c r="W160" s="61"/>
      <c r="X160" s="61"/>
      <c r="Y160" s="61"/>
      <c r="Z160" s="61"/>
    </row>
    <row r="161" spans="1:26" ht="64" hidden="1">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61"/>
      <c r="T161" s="61"/>
      <c r="U161" s="61"/>
      <c r="V161" s="61"/>
      <c r="W161" s="61"/>
      <c r="X161" s="61"/>
      <c r="Y161" s="61"/>
      <c r="Z161" s="61"/>
    </row>
    <row r="162" spans="1:26" ht="64" hidden="1">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61"/>
      <c r="T162" s="61"/>
      <c r="U162" s="61"/>
      <c r="V162" s="61"/>
      <c r="W162" s="61"/>
      <c r="X162" s="61"/>
      <c r="Y162" s="61"/>
      <c r="Z162" s="61"/>
    </row>
    <row r="163" spans="1:26" ht="48" hidden="1">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61"/>
      <c r="T163" s="61"/>
      <c r="U163" s="61"/>
      <c r="V163" s="61"/>
      <c r="W163" s="61"/>
      <c r="X163" s="61"/>
      <c r="Y163" s="61"/>
      <c r="Z163" s="61"/>
    </row>
    <row r="164" spans="1:26" ht="32" hidden="1">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61"/>
      <c r="T164" s="61"/>
      <c r="U164" s="61"/>
      <c r="V164" s="61"/>
      <c r="W164" s="61"/>
      <c r="X164" s="61"/>
      <c r="Y164" s="61"/>
      <c r="Z164" s="61"/>
    </row>
    <row r="165" spans="1:26" ht="32" hidden="1">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61"/>
      <c r="T165" s="61"/>
      <c r="U165" s="61"/>
      <c r="V165" s="61"/>
      <c r="W165" s="61"/>
      <c r="X165" s="61"/>
      <c r="Y165" s="61"/>
      <c r="Z165" s="61"/>
    </row>
    <row r="166" spans="1:26" ht="32" hidden="1">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61"/>
      <c r="T166" s="61"/>
      <c r="U166" s="61"/>
      <c r="V166" s="61"/>
      <c r="W166" s="61"/>
      <c r="X166" s="61"/>
      <c r="Y166" s="61"/>
      <c r="Z166" s="61"/>
    </row>
    <row r="167" spans="1:26" ht="32" hidden="1">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61"/>
      <c r="T167" s="61"/>
      <c r="U167" s="61"/>
      <c r="V167" s="61"/>
      <c r="W167" s="61"/>
      <c r="X167" s="61"/>
      <c r="Y167" s="61"/>
      <c r="Z167" s="61"/>
    </row>
    <row r="168" spans="1:26" ht="64" hidden="1">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61"/>
      <c r="T168" s="61"/>
      <c r="U168" s="61"/>
      <c r="V168" s="61"/>
      <c r="W168" s="61"/>
      <c r="X168" s="61"/>
      <c r="Y168" s="61"/>
      <c r="Z168" s="61"/>
    </row>
    <row r="169" spans="1:26" ht="48" hidden="1">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61"/>
      <c r="T169" s="61"/>
      <c r="U169" s="61"/>
      <c r="V169" s="61"/>
      <c r="W169" s="61"/>
      <c r="X169" s="61"/>
      <c r="Y169" s="61"/>
      <c r="Z169" s="61"/>
    </row>
    <row r="170" spans="1:26" ht="32" hidden="1">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61"/>
      <c r="T170" s="61"/>
      <c r="U170" s="61"/>
      <c r="V170" s="61"/>
      <c r="W170" s="61"/>
      <c r="X170" s="61"/>
      <c r="Y170" s="61"/>
      <c r="Z170" s="61"/>
    </row>
    <row r="171" spans="1:26" ht="32" hidden="1">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61"/>
      <c r="T171" s="61"/>
      <c r="U171" s="61"/>
      <c r="V171" s="61"/>
      <c r="W171" s="61"/>
      <c r="X171" s="61"/>
      <c r="Y171" s="61"/>
      <c r="Z171" s="61"/>
    </row>
    <row r="172" spans="1:26" ht="16" hidden="1">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61"/>
      <c r="T172" s="61"/>
      <c r="U172" s="61"/>
      <c r="V172" s="61"/>
      <c r="W172" s="61"/>
      <c r="X172" s="61"/>
      <c r="Y172" s="61"/>
      <c r="Z172" s="61"/>
    </row>
    <row r="173" spans="1:26" ht="16" hidden="1">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61"/>
      <c r="T173" s="61"/>
      <c r="U173" s="61"/>
      <c r="V173" s="61"/>
      <c r="W173" s="61"/>
      <c r="X173" s="61"/>
      <c r="Y173" s="61"/>
      <c r="Z173" s="61"/>
    </row>
    <row r="174" spans="1:26" ht="64" hidden="1">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61"/>
      <c r="T174" s="61"/>
      <c r="U174" s="61"/>
      <c r="V174" s="61"/>
      <c r="W174" s="61"/>
      <c r="X174" s="61"/>
      <c r="Y174" s="61"/>
      <c r="Z174" s="61"/>
    </row>
    <row r="175" spans="1:26" ht="64" hidden="1">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61"/>
      <c r="T175" s="61"/>
      <c r="U175" s="61"/>
      <c r="V175" s="61"/>
      <c r="W175" s="61"/>
      <c r="X175" s="61"/>
      <c r="Y175" s="61"/>
      <c r="Z175" s="61"/>
    </row>
    <row r="176" spans="1:26" ht="80" hidden="1">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61"/>
      <c r="T176" s="61"/>
      <c r="U176" s="61"/>
      <c r="V176" s="61"/>
      <c r="W176" s="61"/>
      <c r="X176" s="61"/>
      <c r="Y176" s="61"/>
      <c r="Z176" s="61"/>
    </row>
    <row r="177" spans="1:26" ht="48" hidden="1">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61"/>
      <c r="T177" s="61"/>
      <c r="U177" s="61"/>
      <c r="V177" s="61"/>
      <c r="W177" s="61"/>
      <c r="X177" s="61"/>
      <c r="Y177" s="61"/>
      <c r="Z177" s="61"/>
    </row>
    <row r="178" spans="1:26" ht="32" hidden="1">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61"/>
      <c r="T178" s="61"/>
      <c r="U178" s="61"/>
      <c r="V178" s="61"/>
      <c r="W178" s="61"/>
      <c r="X178" s="61"/>
      <c r="Y178" s="61"/>
      <c r="Z178" s="61"/>
    </row>
    <row r="179" spans="1:26" ht="32" hidden="1">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61"/>
      <c r="T179" s="61"/>
      <c r="U179" s="61"/>
      <c r="V179" s="61"/>
      <c r="W179" s="61"/>
      <c r="X179" s="61"/>
      <c r="Y179" s="61"/>
      <c r="Z179" s="61"/>
    </row>
    <row r="180" spans="1:26" ht="80" hidden="1">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61"/>
      <c r="T180" s="61"/>
      <c r="U180" s="61"/>
      <c r="V180" s="61"/>
      <c r="W180" s="61"/>
      <c r="X180" s="61"/>
      <c r="Y180" s="61"/>
      <c r="Z180" s="61"/>
    </row>
    <row r="181" spans="1:26" ht="64" hidden="1">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61"/>
      <c r="T181" s="61"/>
      <c r="U181" s="61"/>
      <c r="V181" s="61"/>
      <c r="W181" s="61"/>
      <c r="X181" s="61"/>
      <c r="Y181" s="61"/>
      <c r="Z181" s="61"/>
    </row>
    <row r="182" spans="1:26" ht="64" hidden="1">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61"/>
      <c r="T182" s="61"/>
      <c r="U182" s="61"/>
      <c r="V182" s="61"/>
      <c r="W182" s="61"/>
      <c r="X182" s="61"/>
      <c r="Y182" s="61"/>
      <c r="Z182" s="61"/>
    </row>
    <row r="183" spans="1:26" ht="144" hidden="1">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61"/>
      <c r="T183" s="61"/>
      <c r="U183" s="61"/>
      <c r="V183" s="61"/>
      <c r="W183" s="61"/>
      <c r="X183" s="61"/>
      <c r="Y183" s="61"/>
      <c r="Z183" s="61"/>
    </row>
    <row r="184" spans="1:26" ht="96" hidden="1">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61"/>
      <c r="T184" s="61"/>
      <c r="U184" s="61"/>
      <c r="V184" s="61"/>
      <c r="W184" s="61"/>
      <c r="X184" s="61"/>
      <c r="Y184" s="61"/>
      <c r="Z184" s="61"/>
    </row>
    <row r="185" spans="1:26" ht="48" hidden="1">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61"/>
      <c r="T185" s="61"/>
      <c r="U185" s="61"/>
      <c r="V185" s="61"/>
      <c r="W185" s="61"/>
      <c r="X185" s="61"/>
      <c r="Y185" s="61"/>
      <c r="Z185" s="61"/>
    </row>
    <row r="186" spans="1:26" ht="16" hidden="1">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61"/>
      <c r="T186" s="61"/>
      <c r="U186" s="61"/>
      <c r="V186" s="61"/>
      <c r="W186" s="61"/>
      <c r="X186" s="61"/>
      <c r="Y186" s="61"/>
      <c r="Z186" s="61"/>
    </row>
    <row r="187" spans="1:26" ht="144" hidden="1">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61"/>
      <c r="T187" s="61"/>
      <c r="U187" s="61"/>
      <c r="V187" s="61"/>
      <c r="W187" s="61"/>
      <c r="X187" s="61"/>
      <c r="Y187" s="61"/>
      <c r="Z187" s="61"/>
    </row>
    <row r="188" spans="1:26" ht="128" hidden="1">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61"/>
      <c r="T188" s="61"/>
      <c r="U188" s="61"/>
      <c r="V188" s="61"/>
      <c r="W188" s="61"/>
      <c r="X188" s="61"/>
      <c r="Y188" s="61"/>
      <c r="Z188" s="61"/>
    </row>
    <row r="189" spans="1:26" ht="128" hidden="1">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61"/>
      <c r="T189" s="61"/>
      <c r="U189" s="61"/>
      <c r="V189" s="61"/>
      <c r="W189" s="61"/>
      <c r="X189" s="61"/>
      <c r="Y189" s="61"/>
      <c r="Z189" s="61"/>
    </row>
    <row r="190" spans="1:26" ht="96" hidden="1">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61"/>
      <c r="T190" s="61"/>
      <c r="U190" s="61"/>
      <c r="V190" s="61"/>
      <c r="W190" s="61"/>
      <c r="X190" s="61"/>
      <c r="Y190" s="61"/>
      <c r="Z190" s="61"/>
    </row>
    <row r="191" spans="1:26" ht="80" hidden="1">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61"/>
      <c r="T191" s="61"/>
      <c r="U191" s="61"/>
      <c r="V191" s="61"/>
      <c r="W191" s="61"/>
      <c r="X191" s="61"/>
      <c r="Y191" s="61"/>
      <c r="Z191" s="61"/>
    </row>
    <row r="192" spans="1:26" ht="80" hidden="1">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61"/>
      <c r="T192" s="61"/>
      <c r="U192" s="61"/>
      <c r="V192" s="61"/>
      <c r="W192" s="61"/>
      <c r="X192" s="61"/>
      <c r="Y192" s="61"/>
      <c r="Z192" s="61"/>
    </row>
    <row r="193" spans="1:26" ht="48" hidden="1">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61"/>
      <c r="T193" s="61"/>
      <c r="U193" s="61"/>
      <c r="V193" s="61"/>
      <c r="W193" s="61"/>
      <c r="X193" s="61"/>
      <c r="Y193" s="61"/>
      <c r="Z193" s="61"/>
    </row>
    <row r="194" spans="1:26" ht="32" hidden="1">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61"/>
      <c r="T194" s="61"/>
      <c r="U194" s="61"/>
      <c r="V194" s="61"/>
      <c r="W194" s="61"/>
      <c r="X194" s="61"/>
      <c r="Y194" s="61"/>
      <c r="Z194" s="61"/>
    </row>
    <row r="195" spans="1:26" ht="80" hidden="1">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61"/>
      <c r="T195" s="61"/>
      <c r="U195" s="61"/>
      <c r="V195" s="61"/>
      <c r="W195" s="61"/>
      <c r="X195" s="61"/>
      <c r="Y195" s="61"/>
      <c r="Z195" s="61"/>
    </row>
    <row r="196" spans="1:26" ht="96" hidden="1">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61"/>
      <c r="T196" s="61"/>
      <c r="U196" s="61"/>
      <c r="V196" s="61"/>
      <c r="W196" s="61"/>
      <c r="X196" s="61"/>
      <c r="Y196" s="61"/>
      <c r="Z196" s="61"/>
    </row>
    <row r="197" spans="1:26" ht="48" hidden="1">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61"/>
      <c r="T197" s="61"/>
      <c r="U197" s="61"/>
      <c r="V197" s="61"/>
      <c r="W197" s="61"/>
      <c r="X197" s="61"/>
      <c r="Y197" s="61"/>
      <c r="Z197" s="61"/>
    </row>
    <row r="198" spans="1:26" ht="80" hidden="1">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61"/>
      <c r="T198" s="61"/>
      <c r="U198" s="61"/>
      <c r="V198" s="61"/>
      <c r="W198" s="61"/>
      <c r="X198" s="61"/>
      <c r="Y198" s="61"/>
      <c r="Z198" s="61"/>
    </row>
    <row r="199" spans="1:26" ht="48" hidden="1">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61"/>
      <c r="T199" s="61"/>
      <c r="U199" s="61"/>
      <c r="V199" s="61"/>
      <c r="W199" s="61"/>
      <c r="X199" s="61"/>
      <c r="Y199" s="61"/>
      <c r="Z199" s="61"/>
    </row>
    <row r="200" spans="1:26" ht="32" hidden="1">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61"/>
      <c r="T200" s="61"/>
      <c r="U200" s="61"/>
      <c r="V200" s="61"/>
      <c r="W200" s="61"/>
      <c r="X200" s="61"/>
      <c r="Y200" s="61"/>
      <c r="Z200" s="61"/>
    </row>
    <row r="201" spans="1:26" ht="32" hidden="1">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61"/>
      <c r="T201" s="61"/>
      <c r="U201" s="61"/>
      <c r="V201" s="61"/>
      <c r="W201" s="61"/>
      <c r="X201" s="61"/>
      <c r="Y201" s="61"/>
      <c r="Z201" s="61"/>
    </row>
    <row r="202" spans="1:26" ht="80" hidden="1">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61"/>
      <c r="T202" s="61"/>
      <c r="U202" s="61"/>
      <c r="V202" s="61"/>
      <c r="W202" s="61"/>
      <c r="X202" s="61"/>
      <c r="Y202" s="61"/>
      <c r="Z202" s="61"/>
    </row>
    <row r="203" spans="1:26" ht="64" hidden="1">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61"/>
      <c r="T203" s="61"/>
      <c r="U203" s="61"/>
      <c r="V203" s="61"/>
      <c r="W203" s="61"/>
      <c r="X203" s="61"/>
      <c r="Y203" s="61"/>
      <c r="Z203" s="61"/>
    </row>
    <row r="204" spans="1:26" ht="64" hidden="1">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61"/>
      <c r="T204" s="61"/>
      <c r="U204" s="61"/>
      <c r="V204" s="61"/>
      <c r="W204" s="61"/>
      <c r="X204" s="61"/>
      <c r="Y204" s="61"/>
      <c r="Z204" s="61"/>
    </row>
    <row r="205" spans="1:26" ht="32" hidden="1">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61"/>
      <c r="T205" s="61"/>
      <c r="U205" s="61"/>
      <c r="V205" s="61"/>
      <c r="W205" s="61"/>
      <c r="X205" s="61"/>
      <c r="Y205" s="61"/>
      <c r="Z205" s="61"/>
    </row>
    <row r="206" spans="1:26" ht="80" hidden="1">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61"/>
      <c r="T206" s="61"/>
      <c r="U206" s="61"/>
      <c r="V206" s="61"/>
      <c r="W206" s="61"/>
      <c r="X206" s="61"/>
      <c r="Y206" s="61"/>
      <c r="Z206" s="61"/>
    </row>
    <row r="207" spans="1:26" ht="96" hidden="1">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61"/>
      <c r="T207" s="61"/>
      <c r="U207" s="61"/>
      <c r="V207" s="61"/>
      <c r="W207" s="61"/>
      <c r="X207" s="61"/>
      <c r="Y207" s="61"/>
      <c r="Z207" s="61"/>
    </row>
    <row r="208" spans="1:26" ht="80" hidden="1">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61"/>
      <c r="T208" s="61"/>
      <c r="U208" s="61"/>
      <c r="V208" s="61"/>
      <c r="W208" s="61"/>
      <c r="X208" s="61"/>
      <c r="Y208" s="61"/>
      <c r="Z208" s="61"/>
    </row>
    <row r="209" spans="1:26" ht="80" hidden="1">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61"/>
      <c r="T209" s="61"/>
      <c r="U209" s="61"/>
      <c r="V209" s="61"/>
      <c r="W209" s="61"/>
      <c r="X209" s="61"/>
      <c r="Y209" s="61"/>
      <c r="Z209" s="61"/>
    </row>
    <row r="210" spans="1:26" ht="48" hidden="1">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61"/>
      <c r="T210" s="61"/>
      <c r="U210" s="61"/>
      <c r="V210" s="61"/>
      <c r="W210" s="61"/>
      <c r="X210" s="61"/>
      <c r="Y210" s="61"/>
      <c r="Z210" s="61"/>
    </row>
    <row r="211" spans="1:26" ht="32" hidden="1">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61"/>
      <c r="T211" s="61"/>
      <c r="U211" s="61"/>
      <c r="V211" s="61"/>
      <c r="W211" s="61"/>
      <c r="X211" s="61"/>
      <c r="Y211" s="61"/>
      <c r="Z211" s="61"/>
    </row>
    <row r="212" spans="1:26" ht="144" hidden="1">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61"/>
      <c r="T212" s="61"/>
      <c r="U212" s="61"/>
      <c r="V212" s="61"/>
      <c r="W212" s="61"/>
      <c r="X212" s="61"/>
      <c r="Y212" s="61"/>
      <c r="Z212" s="61"/>
    </row>
    <row r="213" spans="1:26" ht="80" hidden="1">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61"/>
      <c r="T213" s="61"/>
      <c r="U213" s="61"/>
      <c r="V213" s="61"/>
      <c r="W213" s="61"/>
      <c r="X213" s="61"/>
      <c r="Y213" s="61"/>
      <c r="Z213" s="61"/>
    </row>
    <row r="214" spans="1:26" ht="96" hidden="1">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61"/>
      <c r="T214" s="61"/>
      <c r="U214" s="61"/>
      <c r="V214" s="61"/>
      <c r="W214" s="61"/>
      <c r="X214" s="61"/>
      <c r="Y214" s="61"/>
      <c r="Z214" s="61"/>
    </row>
    <row r="215" spans="1:26" ht="96" hidden="1">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61"/>
      <c r="T215" s="61"/>
      <c r="U215" s="61"/>
      <c r="V215" s="61"/>
      <c r="W215" s="61"/>
      <c r="X215" s="61"/>
      <c r="Y215" s="61"/>
      <c r="Z215" s="61"/>
    </row>
    <row r="216" spans="1:26" ht="80" hidden="1">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61"/>
      <c r="T216" s="61"/>
      <c r="U216" s="61"/>
      <c r="V216" s="61"/>
      <c r="W216" s="61"/>
      <c r="X216" s="61"/>
      <c r="Y216" s="61"/>
      <c r="Z216" s="61"/>
    </row>
    <row r="217" spans="1:26" ht="80" hidden="1">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61"/>
      <c r="T217" s="61"/>
      <c r="U217" s="61"/>
      <c r="V217" s="61"/>
      <c r="W217" s="61"/>
      <c r="X217" s="61"/>
      <c r="Y217" s="61"/>
      <c r="Z217" s="61"/>
    </row>
    <row r="218" spans="1:26" ht="48" hidden="1">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61"/>
      <c r="T218" s="61"/>
      <c r="U218" s="61"/>
      <c r="V218" s="61"/>
      <c r="W218" s="61"/>
      <c r="X218" s="61"/>
      <c r="Y218" s="61"/>
      <c r="Z218" s="61"/>
    </row>
    <row r="219" spans="1:26" ht="32" hidden="1">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61"/>
      <c r="T219" s="61"/>
      <c r="U219" s="61"/>
      <c r="V219" s="61"/>
      <c r="W219" s="61"/>
      <c r="X219" s="61"/>
      <c r="Y219" s="61"/>
      <c r="Z219" s="61"/>
    </row>
    <row r="220" spans="1:26" ht="64" hidden="1">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61"/>
      <c r="T220" s="61"/>
      <c r="U220" s="61"/>
      <c r="V220" s="61"/>
      <c r="W220" s="61"/>
      <c r="X220" s="61"/>
      <c r="Y220" s="61"/>
      <c r="Z220" s="61"/>
    </row>
    <row r="221" spans="1:26" ht="16" hidden="1">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61"/>
      <c r="T221" s="61"/>
      <c r="U221" s="61"/>
      <c r="V221" s="61"/>
      <c r="W221" s="61"/>
      <c r="X221" s="61"/>
      <c r="Y221" s="61"/>
      <c r="Z221" s="61"/>
    </row>
    <row r="222" spans="1:26" ht="64" hidden="1">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61"/>
      <c r="T222" s="61"/>
      <c r="U222" s="61"/>
      <c r="V222" s="61"/>
      <c r="W222" s="61"/>
      <c r="X222" s="61"/>
      <c r="Y222" s="61"/>
      <c r="Z222" s="61"/>
    </row>
    <row r="223" spans="1:26" ht="96" hidden="1">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61"/>
      <c r="T223" s="61"/>
      <c r="U223" s="61"/>
      <c r="V223" s="61"/>
      <c r="W223" s="61"/>
      <c r="X223" s="61"/>
      <c r="Y223" s="61"/>
      <c r="Z223" s="61"/>
    </row>
    <row r="224" spans="1:26" ht="80" hidden="1">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61"/>
      <c r="T224" s="61"/>
      <c r="U224" s="61"/>
      <c r="V224" s="61"/>
      <c r="W224" s="61"/>
      <c r="X224" s="61"/>
      <c r="Y224" s="61"/>
      <c r="Z224" s="61"/>
    </row>
    <row r="225" spans="1:26" ht="80" hidden="1">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61"/>
      <c r="T225" s="61"/>
      <c r="U225" s="61"/>
      <c r="V225" s="61"/>
      <c r="W225" s="61"/>
      <c r="X225" s="61"/>
      <c r="Y225" s="61"/>
      <c r="Z225" s="61"/>
    </row>
    <row r="226" spans="1:26" ht="64" hidden="1">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61"/>
      <c r="T226" s="61"/>
      <c r="U226" s="61"/>
      <c r="V226" s="61"/>
      <c r="W226" s="61"/>
      <c r="X226" s="61"/>
      <c r="Y226" s="61"/>
      <c r="Z226" s="61"/>
    </row>
    <row r="227" spans="1:26" ht="80" hidden="1">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61"/>
      <c r="T227" s="61"/>
      <c r="U227" s="61"/>
      <c r="V227" s="61"/>
      <c r="W227" s="61"/>
      <c r="X227" s="61"/>
      <c r="Y227" s="61"/>
      <c r="Z227" s="61"/>
    </row>
    <row r="228" spans="1:26" ht="64" hidden="1">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61"/>
      <c r="T228" s="61"/>
      <c r="U228" s="61"/>
      <c r="V228" s="61"/>
      <c r="W228" s="61"/>
      <c r="X228" s="61"/>
      <c r="Y228" s="61"/>
      <c r="Z228" s="61"/>
    </row>
    <row r="229" spans="1:26" ht="48" hidden="1">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61"/>
      <c r="T229" s="61"/>
      <c r="U229" s="61"/>
      <c r="V229" s="61"/>
      <c r="W229" s="61"/>
      <c r="X229" s="61"/>
      <c r="Y229" s="61"/>
      <c r="Z229" s="61"/>
    </row>
    <row r="230" spans="1:26" ht="80" hidden="1">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61"/>
      <c r="T230" s="61"/>
      <c r="U230" s="61"/>
      <c r="V230" s="61"/>
      <c r="W230" s="61"/>
      <c r="X230" s="61"/>
      <c r="Y230" s="61"/>
      <c r="Z230" s="61"/>
    </row>
    <row r="231" spans="1:26" ht="80" hidden="1">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61"/>
      <c r="T231" s="61"/>
      <c r="U231" s="61"/>
      <c r="V231" s="61"/>
      <c r="W231" s="61"/>
      <c r="X231" s="61"/>
      <c r="Y231" s="61"/>
      <c r="Z231" s="61"/>
    </row>
    <row r="232" spans="1:26" ht="48" hidden="1">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61"/>
      <c r="T232" s="61"/>
      <c r="U232" s="61"/>
      <c r="V232" s="61"/>
      <c r="W232" s="61"/>
      <c r="X232" s="61"/>
      <c r="Y232" s="61"/>
      <c r="Z232" s="61"/>
    </row>
    <row r="233" spans="1:26" ht="96" hidden="1">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61"/>
      <c r="T233" s="61"/>
      <c r="U233" s="61"/>
      <c r="V233" s="61"/>
      <c r="W233" s="61"/>
      <c r="X233" s="61"/>
      <c r="Y233" s="61"/>
      <c r="Z233" s="61"/>
    </row>
    <row r="234" spans="1:26" ht="96" hidden="1">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61"/>
      <c r="T234" s="61"/>
      <c r="U234" s="61"/>
      <c r="V234" s="61"/>
      <c r="W234" s="61"/>
      <c r="X234" s="61"/>
      <c r="Y234" s="61"/>
      <c r="Z234" s="61"/>
    </row>
    <row r="235" spans="1:26" ht="80" hidden="1">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61"/>
      <c r="T235" s="61"/>
      <c r="U235" s="61"/>
      <c r="V235" s="61"/>
      <c r="W235" s="61"/>
      <c r="X235" s="61"/>
      <c r="Y235" s="61"/>
      <c r="Z235" s="61"/>
    </row>
    <row r="236" spans="1:26" ht="80" hidden="1">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61"/>
      <c r="T236" s="61"/>
      <c r="U236" s="61"/>
      <c r="V236" s="61"/>
      <c r="W236" s="61"/>
      <c r="X236" s="61"/>
      <c r="Y236" s="61"/>
      <c r="Z236" s="61"/>
    </row>
    <row r="237" spans="1:26" ht="48" hidden="1">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61"/>
      <c r="T237" s="61"/>
      <c r="U237" s="61"/>
      <c r="V237" s="61"/>
      <c r="W237" s="61"/>
      <c r="X237" s="61"/>
      <c r="Y237" s="61"/>
      <c r="Z237" s="61"/>
    </row>
    <row r="238" spans="1:26" ht="32" hidden="1">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61"/>
      <c r="T238" s="61"/>
      <c r="U238" s="61"/>
      <c r="V238" s="61"/>
      <c r="W238" s="61"/>
      <c r="X238" s="61"/>
      <c r="Y238" s="61"/>
      <c r="Z238" s="61"/>
    </row>
    <row r="239" spans="1:26" ht="80" hidden="1">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61"/>
      <c r="T239" s="61"/>
      <c r="U239" s="61"/>
      <c r="V239" s="61"/>
      <c r="W239" s="61"/>
      <c r="X239" s="61"/>
      <c r="Y239" s="61"/>
      <c r="Z239" s="61"/>
    </row>
    <row r="240" spans="1:26" ht="80" hidden="1">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61"/>
      <c r="T240" s="61"/>
      <c r="U240" s="61"/>
      <c r="V240" s="61"/>
      <c r="W240" s="61"/>
      <c r="X240" s="61"/>
      <c r="Y240" s="61"/>
      <c r="Z240" s="61"/>
    </row>
    <row r="241" spans="1:26" ht="48" hidden="1">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61"/>
      <c r="T241" s="61"/>
      <c r="U241" s="61"/>
      <c r="V241" s="61"/>
      <c r="W241" s="61"/>
      <c r="X241" s="61"/>
      <c r="Y241" s="61"/>
      <c r="Z241" s="61"/>
    </row>
    <row r="242" spans="1:26" ht="32" hidden="1">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61"/>
      <c r="T242" s="61"/>
      <c r="U242" s="61"/>
      <c r="V242" s="61"/>
      <c r="W242" s="61"/>
      <c r="X242" s="61"/>
      <c r="Y242" s="61"/>
      <c r="Z242" s="61"/>
    </row>
    <row r="243" spans="1:26" ht="32" hidden="1">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61"/>
      <c r="T243" s="61"/>
      <c r="U243" s="61"/>
      <c r="V243" s="61"/>
      <c r="W243" s="61"/>
      <c r="X243" s="61"/>
      <c r="Y243" s="61"/>
      <c r="Z243" s="61"/>
    </row>
    <row r="244" spans="1:26" ht="32" hidden="1">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61"/>
      <c r="T244" s="61"/>
      <c r="U244" s="61"/>
      <c r="V244" s="61"/>
      <c r="W244" s="61"/>
      <c r="X244" s="61"/>
      <c r="Y244" s="61"/>
      <c r="Z244" s="61"/>
    </row>
    <row r="245" spans="1:26" ht="80" hidden="1">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61"/>
      <c r="T245" s="61"/>
      <c r="U245" s="61"/>
      <c r="V245" s="61"/>
      <c r="W245" s="61"/>
      <c r="X245" s="61"/>
      <c r="Y245" s="61"/>
      <c r="Z245" s="61"/>
    </row>
    <row r="246" spans="1:26" ht="32" hidden="1">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61"/>
      <c r="T246" s="61"/>
      <c r="U246" s="61"/>
      <c r="V246" s="61"/>
      <c r="W246" s="61"/>
      <c r="X246" s="61"/>
      <c r="Y246" s="61"/>
      <c r="Z246" s="61"/>
    </row>
    <row r="247" spans="1:26" ht="32" hidden="1">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61"/>
      <c r="T247" s="61"/>
      <c r="U247" s="61"/>
      <c r="V247" s="61"/>
      <c r="W247" s="61"/>
      <c r="X247" s="61"/>
      <c r="Y247" s="61"/>
      <c r="Z247" s="61"/>
    </row>
    <row r="248" spans="1:26" ht="80" hidden="1">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61"/>
      <c r="T248" s="61"/>
      <c r="U248" s="61"/>
      <c r="V248" s="61"/>
      <c r="W248" s="61"/>
      <c r="X248" s="61"/>
      <c r="Y248" s="61"/>
      <c r="Z248" s="61"/>
    </row>
    <row r="249" spans="1:26" ht="64" hidden="1">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61"/>
      <c r="T249" s="61"/>
      <c r="U249" s="61"/>
      <c r="V249" s="61"/>
      <c r="W249" s="61"/>
      <c r="X249" s="61"/>
      <c r="Y249" s="61"/>
      <c r="Z249" s="61"/>
    </row>
    <row r="250" spans="1:26" ht="64" hidden="1">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61"/>
      <c r="T250" s="61"/>
      <c r="U250" s="61"/>
      <c r="V250" s="61"/>
      <c r="W250" s="61"/>
      <c r="X250" s="61"/>
      <c r="Y250" s="61"/>
      <c r="Z250" s="61"/>
    </row>
    <row r="251" spans="1:26" ht="96" hidden="1">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61"/>
      <c r="T251" s="61"/>
      <c r="U251" s="61"/>
      <c r="V251" s="61"/>
      <c r="W251" s="61"/>
      <c r="X251" s="61"/>
      <c r="Y251" s="61"/>
      <c r="Z251" s="61"/>
    </row>
    <row r="252" spans="1:26" ht="48" hidden="1">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61"/>
      <c r="T252" s="61"/>
      <c r="U252" s="61"/>
      <c r="V252" s="61"/>
      <c r="W252" s="61"/>
      <c r="X252" s="61"/>
      <c r="Y252" s="61"/>
      <c r="Z252" s="61"/>
    </row>
    <row r="253" spans="1:26" ht="80" hidden="1">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61"/>
      <c r="T253" s="61"/>
      <c r="U253" s="61"/>
      <c r="V253" s="61"/>
      <c r="W253" s="61"/>
      <c r="X253" s="61"/>
      <c r="Y253" s="61"/>
      <c r="Z253" s="61"/>
    </row>
    <row r="254" spans="1:26" ht="16" hidden="1">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61"/>
      <c r="T254" s="61"/>
      <c r="U254" s="61"/>
      <c r="V254" s="61"/>
      <c r="W254" s="61"/>
      <c r="X254" s="61"/>
      <c r="Y254" s="61"/>
      <c r="Z254" s="61"/>
    </row>
    <row r="255" spans="1:26" ht="16" hidden="1">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60">
        <v>6</v>
      </c>
      <c r="T255" s="61">
        <v>5</v>
      </c>
      <c r="U255" s="61">
        <v>5</v>
      </c>
      <c r="V255" s="61">
        <v>4</v>
      </c>
      <c r="W255" s="61">
        <v>8</v>
      </c>
      <c r="X255" s="61">
        <v>2</v>
      </c>
      <c r="Y255" s="61">
        <v>3</v>
      </c>
      <c r="Z255" s="61">
        <v>3</v>
      </c>
    </row>
    <row r="256" spans="1:26" ht="16" hidden="1">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60">
        <v>6</v>
      </c>
      <c r="T256" s="61">
        <v>6</v>
      </c>
      <c r="U256" s="61">
        <v>4</v>
      </c>
      <c r="V256" s="61">
        <v>5</v>
      </c>
      <c r="W256" s="61">
        <v>3</v>
      </c>
      <c r="X256" s="61">
        <v>7</v>
      </c>
      <c r="Y256" s="61">
        <v>4</v>
      </c>
      <c r="Z256" s="61">
        <v>4</v>
      </c>
    </row>
    <row r="257" spans="1:26" ht="16" hidden="1">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60">
        <v>6</v>
      </c>
      <c r="T257" s="61">
        <v>6</v>
      </c>
      <c r="U257" s="61">
        <v>4</v>
      </c>
      <c r="V257" s="61">
        <v>5</v>
      </c>
      <c r="W257" s="61">
        <v>4</v>
      </c>
      <c r="X257" s="61">
        <v>8</v>
      </c>
      <c r="Y257" s="61">
        <v>4</v>
      </c>
      <c r="Z257" s="61">
        <v>4</v>
      </c>
    </row>
    <row r="258" spans="1:26" ht="16" hidden="1">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60">
        <v>7</v>
      </c>
      <c r="T258" s="61">
        <v>5</v>
      </c>
      <c r="U258" s="61">
        <v>4</v>
      </c>
      <c r="V258" s="61">
        <v>5</v>
      </c>
      <c r="W258" s="61">
        <v>9</v>
      </c>
      <c r="X258" s="61">
        <v>6</v>
      </c>
      <c r="Y258" s="61">
        <v>4</v>
      </c>
      <c r="Z258" s="61">
        <v>5</v>
      </c>
    </row>
    <row r="259" spans="1:26" ht="240" hidden="1">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60">
        <v>6</v>
      </c>
      <c r="T259" s="61">
        <v>5</v>
      </c>
      <c r="U259" s="61">
        <v>4</v>
      </c>
      <c r="V259" s="61">
        <v>5</v>
      </c>
      <c r="W259" s="61">
        <v>8</v>
      </c>
      <c r="X259" s="61">
        <v>5</v>
      </c>
      <c r="Y259" s="61">
        <v>3</v>
      </c>
      <c r="Z259" s="61">
        <v>4</v>
      </c>
    </row>
    <row r="260" spans="1:26" ht="16" hidden="1">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60">
        <v>5</v>
      </c>
      <c r="T260" s="61">
        <v>7</v>
      </c>
      <c r="U260" s="61">
        <v>5</v>
      </c>
      <c r="V260" s="61">
        <v>6</v>
      </c>
      <c r="W260" s="61">
        <v>3</v>
      </c>
      <c r="X260" s="61">
        <v>8</v>
      </c>
      <c r="Y260" s="61">
        <v>6</v>
      </c>
      <c r="Z260" s="61">
        <v>4</v>
      </c>
    </row>
    <row r="261" spans="1:26" ht="16" hidden="1">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60">
        <v>5</v>
      </c>
      <c r="T261" s="61">
        <v>7</v>
      </c>
      <c r="U261" s="61">
        <v>5</v>
      </c>
      <c r="V261" s="61">
        <v>6</v>
      </c>
      <c r="W261" s="61">
        <v>4</v>
      </c>
      <c r="X261" s="61">
        <v>8</v>
      </c>
      <c r="Y261" s="61">
        <v>7</v>
      </c>
      <c r="Z261" s="61">
        <v>5</v>
      </c>
    </row>
    <row r="262" spans="1:26" ht="48" hidden="1">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60">
        <v>6</v>
      </c>
      <c r="T262" s="61">
        <v>6</v>
      </c>
      <c r="U262" s="61">
        <v>4</v>
      </c>
      <c r="V262" s="61">
        <v>5</v>
      </c>
      <c r="W262" s="61">
        <v>8</v>
      </c>
      <c r="X262" s="61">
        <v>3</v>
      </c>
      <c r="Y262" s="61">
        <v>2</v>
      </c>
      <c r="Z262" s="61">
        <v>3</v>
      </c>
    </row>
    <row r="263" spans="1:26" ht="32" hidden="1">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60">
        <v>4</v>
      </c>
      <c r="T263" s="61">
        <v>6</v>
      </c>
      <c r="U263" s="61">
        <v>5</v>
      </c>
      <c r="V263" s="61">
        <v>6</v>
      </c>
      <c r="W263" s="61">
        <v>4</v>
      </c>
      <c r="X263" s="61">
        <v>9</v>
      </c>
      <c r="Y263" s="61">
        <v>4</v>
      </c>
      <c r="Z263" s="61">
        <v>5</v>
      </c>
    </row>
    <row r="264" spans="1:26" ht="128" hidden="1">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60">
        <v>7</v>
      </c>
      <c r="T264" s="61">
        <v>6</v>
      </c>
      <c r="U264" s="61">
        <v>5</v>
      </c>
      <c r="V264" s="61">
        <v>4</v>
      </c>
      <c r="W264" s="61">
        <v>8</v>
      </c>
      <c r="X264" s="61">
        <v>5</v>
      </c>
      <c r="Y264" s="61">
        <v>4</v>
      </c>
      <c r="Z264" s="61">
        <v>3</v>
      </c>
    </row>
    <row r="265" spans="1:26" ht="64" hidden="1">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60">
        <v>5</v>
      </c>
      <c r="T265" s="61">
        <v>7</v>
      </c>
      <c r="U265" s="61">
        <v>5</v>
      </c>
      <c r="V265" s="61">
        <v>6</v>
      </c>
      <c r="W265" s="61">
        <v>2</v>
      </c>
      <c r="X265" s="61">
        <v>3</v>
      </c>
      <c r="Y265" s="61">
        <v>9</v>
      </c>
      <c r="Z265" s="61">
        <v>3</v>
      </c>
    </row>
    <row r="266" spans="1:26" ht="48" hidden="1">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60">
        <v>5</v>
      </c>
      <c r="T266" s="61">
        <v>7</v>
      </c>
      <c r="U266" s="61">
        <v>4</v>
      </c>
      <c r="V266" s="61">
        <v>5</v>
      </c>
      <c r="W266" s="61">
        <v>2</v>
      </c>
      <c r="X266" s="61">
        <v>3</v>
      </c>
      <c r="Y266" s="61">
        <v>8</v>
      </c>
      <c r="Z266" s="61">
        <v>3</v>
      </c>
    </row>
    <row r="267" spans="1:26" ht="48" hidden="1">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60">
        <v>6</v>
      </c>
      <c r="T267" s="61">
        <v>6</v>
      </c>
      <c r="U267" s="61">
        <v>5</v>
      </c>
      <c r="V267" s="61">
        <v>6</v>
      </c>
      <c r="W267" s="61">
        <v>3</v>
      </c>
      <c r="X267" s="61">
        <v>4</v>
      </c>
      <c r="Y267" s="61">
        <v>9</v>
      </c>
      <c r="Z267" s="61">
        <v>4</v>
      </c>
    </row>
    <row r="268" spans="1:26" ht="32" hidden="1">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60">
        <v>6</v>
      </c>
      <c r="T268" s="61">
        <v>6</v>
      </c>
      <c r="U268" s="61">
        <v>5</v>
      </c>
      <c r="V268" s="61">
        <v>6</v>
      </c>
      <c r="W268" s="61">
        <v>3</v>
      </c>
      <c r="X268" s="61">
        <v>4</v>
      </c>
      <c r="Y268" s="61">
        <v>9</v>
      </c>
      <c r="Z268" s="61">
        <v>4</v>
      </c>
    </row>
    <row r="269" spans="1:26" ht="32" hidden="1">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60">
        <v>6</v>
      </c>
      <c r="T269" s="61">
        <v>8</v>
      </c>
      <c r="U269" s="61">
        <v>5</v>
      </c>
      <c r="V269" s="61">
        <v>7</v>
      </c>
      <c r="W269" s="61">
        <v>5</v>
      </c>
      <c r="X269" s="61">
        <v>9</v>
      </c>
      <c r="Y269" s="61">
        <v>6</v>
      </c>
      <c r="Z269" s="61">
        <v>4</v>
      </c>
    </row>
    <row r="270" spans="1:26" ht="128" hidden="1">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61"/>
      <c r="T270" s="61"/>
      <c r="U270" s="61"/>
      <c r="V270" s="61"/>
      <c r="W270" s="61"/>
      <c r="X270" s="61"/>
      <c r="Y270" s="61"/>
      <c r="Z270" s="61"/>
    </row>
    <row r="271" spans="1:26" ht="32" hidden="1">
      <c r="A271" s="20" t="str">
        <f t="shared" si="40"/>
        <v>T270</v>
      </c>
      <c r="B271" s="20" t="s">
        <v>618</v>
      </c>
      <c r="C271" s="20" t="s">
        <v>624</v>
      </c>
      <c r="D271" s="20" t="s">
        <v>1620</v>
      </c>
      <c r="E271" s="20" t="s">
        <v>43</v>
      </c>
      <c r="F271" s="20" t="s">
        <v>625</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626</v>
      </c>
      <c r="P271" s="24" t="s">
        <v>627</v>
      </c>
      <c r="Q271" s="24" t="s">
        <v>628</v>
      </c>
      <c r="R271" s="24"/>
      <c r="S271" s="61"/>
      <c r="T271" s="61"/>
      <c r="U271" s="61"/>
      <c r="V271" s="61"/>
      <c r="W271" s="61"/>
      <c r="X271" s="61"/>
      <c r="Y271" s="61"/>
      <c r="Z271" s="61"/>
    </row>
    <row r="272" spans="1:26" ht="96" hidden="1">
      <c r="A272" s="20" t="str">
        <f t="shared" si="40"/>
        <v>T271</v>
      </c>
      <c r="B272" s="20" t="s">
        <v>618</v>
      </c>
      <c r="C272" s="20" t="s">
        <v>629</v>
      </c>
      <c r="D272" s="20" t="s">
        <v>1621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630</v>
      </c>
      <c r="P272" s="24" t="s">
        <v>631</v>
      </c>
      <c r="Q272" s="24" t="s">
        <v>632</v>
      </c>
      <c r="R272" s="24"/>
      <c r="S272" s="61"/>
      <c r="T272" s="61"/>
      <c r="U272" s="61"/>
      <c r="V272" s="61"/>
      <c r="W272" s="61"/>
      <c r="X272" s="61"/>
      <c r="Y272" s="61"/>
      <c r="Z272" s="61"/>
    </row>
    <row r="273" spans="1:26" ht="64" hidden="1">
      <c r="A273" s="20" t="str">
        <f t="shared" si="40"/>
        <v>T272</v>
      </c>
      <c r="B273" s="20" t="s">
        <v>618</v>
      </c>
      <c r="C273" s="20" t="s">
        <v>633</v>
      </c>
      <c r="D273" s="20" t="s">
        <v>1622</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634</v>
      </c>
      <c r="P273" s="24" t="s">
        <v>635</v>
      </c>
      <c r="Q273" s="24" t="s">
        <v>636</v>
      </c>
      <c r="R273" s="24"/>
      <c r="S273" s="61"/>
      <c r="T273" s="61"/>
      <c r="U273" s="61"/>
      <c r="V273" s="61"/>
      <c r="W273" s="61"/>
      <c r="X273" s="61"/>
      <c r="Y273" s="61"/>
      <c r="Z273" s="61"/>
    </row>
    <row r="274" spans="1:26" ht="128" hidden="1">
      <c r="A274" s="20" t="str">
        <f t="shared" si="40"/>
        <v>T273</v>
      </c>
      <c r="B274" s="20" t="s">
        <v>618</v>
      </c>
      <c r="C274" s="20" t="s">
        <v>161</v>
      </c>
      <c r="D274" s="20" t="s">
        <v>180</v>
      </c>
      <c r="E274" s="20" t="s">
        <v>43</v>
      </c>
      <c r="F274" s="20" t="s">
        <v>625</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637</v>
      </c>
      <c r="P274" s="24" t="s">
        <v>638</v>
      </c>
      <c r="Q274" s="24" t="s">
        <v>639</v>
      </c>
      <c r="R274" s="24"/>
      <c r="S274" s="61"/>
      <c r="T274" s="61"/>
      <c r="U274" s="61"/>
      <c r="V274" s="61"/>
      <c r="W274" s="61"/>
      <c r="X274" s="61"/>
      <c r="Y274" s="61"/>
      <c r="Z274" s="61"/>
    </row>
    <row r="275" spans="1:26" ht="96" hidden="1">
      <c r="A275" s="20" t="str">
        <f t="shared" si="40"/>
        <v>T274</v>
      </c>
      <c r="B275" s="20" t="s">
        <v>640</v>
      </c>
      <c r="C275" s="20" t="s">
        <v>641</v>
      </c>
      <c r="D275" s="20" t="s">
        <v>642</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643</v>
      </c>
      <c r="P275" s="24" t="s">
        <v>644</v>
      </c>
      <c r="Q275" s="24" t="s">
        <v>645</v>
      </c>
      <c r="R275" s="24"/>
      <c r="S275" s="60">
        <v>5</v>
      </c>
      <c r="T275" s="61">
        <v>6</v>
      </c>
      <c r="U275" s="61">
        <v>5</v>
      </c>
      <c r="V275" s="61">
        <v>5</v>
      </c>
      <c r="W275" s="61">
        <v>7</v>
      </c>
      <c r="X275" s="61">
        <v>7</v>
      </c>
      <c r="Y275" s="61">
        <v>6</v>
      </c>
      <c r="Z275" s="61">
        <v>4</v>
      </c>
    </row>
    <row r="276" spans="1:26" ht="80" hidden="1">
      <c r="A276" s="20" t="str">
        <f t="shared" si="40"/>
        <v>T275</v>
      </c>
      <c r="B276" s="20" t="s">
        <v>640</v>
      </c>
      <c r="C276" s="20" t="s">
        <v>646</v>
      </c>
      <c r="D276" s="20" t="s">
        <v>647</v>
      </c>
      <c r="E276" s="20" t="s">
        <v>648</v>
      </c>
      <c r="F276" s="20" t="s">
        <v>22</v>
      </c>
      <c r="G276" s="20" t="s">
        <v>23</v>
      </c>
      <c r="H276" s="20" t="s">
        <v>23</v>
      </c>
      <c r="I276" s="20" t="s">
        <v>23</v>
      </c>
      <c r="J276" s="20" t="str">
        <f>CONCATENATE("[",G276,",",H276,",",I276,"]")</f>
        <v>[n,n,n]</v>
      </c>
      <c r="K276" s="20" t="s">
        <v>84</v>
      </c>
      <c r="L276" s="20" t="s">
        <v>84</v>
      </c>
      <c r="M276" s="20" t="s">
        <v>84</v>
      </c>
      <c r="N276" s="20" t="str">
        <f>CONCATENATE("[",K276,",",L276,",",M276,"]")</f>
        <v>[p,p,p]</v>
      </c>
      <c r="O276" s="25" t="s">
        <v>649</v>
      </c>
      <c r="P276" s="25" t="s">
        <v>650</v>
      </c>
      <c r="Q276" s="25" t="s">
        <v>651</v>
      </c>
      <c r="R276" s="24"/>
      <c r="S276" s="60">
        <v>6</v>
      </c>
      <c r="T276" s="61">
        <v>5</v>
      </c>
      <c r="U276" s="61">
        <v>5</v>
      </c>
      <c r="V276" s="61">
        <v>4</v>
      </c>
      <c r="W276" s="61">
        <v>8</v>
      </c>
      <c r="X276" s="61">
        <v>6</v>
      </c>
      <c r="Y276" s="61">
        <v>5</v>
      </c>
      <c r="Z276" s="61">
        <v>4</v>
      </c>
    </row>
    <row r="277" spans="1:26" ht="64" hidden="1">
      <c r="A277" s="20" t="str">
        <f t="shared" si="40"/>
        <v>T276</v>
      </c>
      <c r="B277" s="20" t="s">
        <v>640</v>
      </c>
      <c r="C277" s="20" t="s">
        <v>652</v>
      </c>
      <c r="D277" s="20" t="s">
        <v>653</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654</v>
      </c>
      <c r="P277" s="25" t="s">
        <v>655</v>
      </c>
      <c r="Q277" s="25" t="s">
        <v>656</v>
      </c>
      <c r="R277" s="24"/>
      <c r="S277" s="60">
        <v>5</v>
      </c>
      <c r="T277" s="61">
        <v>6</v>
      </c>
      <c r="U277" s="61">
        <v>5</v>
      </c>
      <c r="V277" s="61">
        <v>6</v>
      </c>
      <c r="W277" s="61">
        <v>9</v>
      </c>
      <c r="X277" s="61">
        <v>7</v>
      </c>
      <c r="Y277" s="61">
        <v>7</v>
      </c>
      <c r="Z277" s="61">
        <v>4</v>
      </c>
    </row>
    <row r="278" spans="1:26" ht="96" hidden="1">
      <c r="A278" s="20" t="str">
        <f t="shared" si="40"/>
        <v>T277</v>
      </c>
      <c r="B278" s="20" t="s">
        <v>640</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657</v>
      </c>
      <c r="O278" s="25" t="s">
        <v>658</v>
      </c>
      <c r="P278" s="25" t="s">
        <v>659</v>
      </c>
      <c r="Q278" s="25" t="s">
        <v>660</v>
      </c>
      <c r="R278" s="24"/>
      <c r="S278" s="60">
        <v>8</v>
      </c>
      <c r="T278" s="61">
        <v>7</v>
      </c>
      <c r="U278" s="61">
        <v>6</v>
      </c>
      <c r="V278" s="61">
        <v>5</v>
      </c>
      <c r="W278" s="61">
        <v>9</v>
      </c>
      <c r="X278" s="61">
        <v>8</v>
      </c>
      <c r="Y278" s="61">
        <v>6</v>
      </c>
      <c r="Z278" s="61">
        <v>5</v>
      </c>
    </row>
    <row r="279" spans="1:26" ht="48" hidden="1">
      <c r="A279" s="20" t="str">
        <f t="shared" si="40"/>
        <v>T278</v>
      </c>
      <c r="B279" s="20" t="s">
        <v>640</v>
      </c>
      <c r="C279" s="20" t="s">
        <v>231</v>
      </c>
      <c r="D279" s="20" t="s">
        <v>1295</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60">
        <v>6</v>
      </c>
      <c r="T279" s="61">
        <v>6</v>
      </c>
      <c r="U279" s="61">
        <v>5</v>
      </c>
      <c r="V279" s="61">
        <v>6</v>
      </c>
      <c r="W279" s="61">
        <v>3</v>
      </c>
      <c r="X279" s="61">
        <v>4</v>
      </c>
      <c r="Y279" s="61">
        <v>9</v>
      </c>
      <c r="Z279" s="61">
        <v>4</v>
      </c>
    </row>
    <row r="280" spans="1:26" ht="48" hidden="1">
      <c r="A280" s="20" t="str">
        <f t="shared" si="40"/>
        <v>T279</v>
      </c>
      <c r="B280" s="20" t="s">
        <v>640</v>
      </c>
      <c r="C280" s="20" t="s">
        <v>235</v>
      </c>
      <c r="D280" s="20" t="s">
        <v>1297</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60">
        <v>6</v>
      </c>
      <c r="T280" s="61">
        <v>6</v>
      </c>
      <c r="U280" s="61">
        <v>5</v>
      </c>
      <c r="V280" s="61">
        <v>5</v>
      </c>
      <c r="W280" s="61">
        <v>8</v>
      </c>
      <c r="X280" s="61">
        <v>7</v>
      </c>
      <c r="Y280" s="61">
        <v>5</v>
      </c>
      <c r="Z280" s="61">
        <v>6</v>
      </c>
    </row>
    <row r="281" spans="1:26" ht="48" hidden="1">
      <c r="A281" s="20" t="str">
        <f t="shared" si="40"/>
        <v>T280</v>
      </c>
      <c r="B281" s="20" t="s">
        <v>640</v>
      </c>
      <c r="C281" s="20" t="s">
        <v>240</v>
      </c>
      <c r="D281" s="20" t="s">
        <v>1298</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60">
        <v>6</v>
      </c>
      <c r="T281" s="61">
        <v>6</v>
      </c>
      <c r="U281" s="61">
        <v>5</v>
      </c>
      <c r="V281" s="61">
        <v>5</v>
      </c>
      <c r="W281" s="61">
        <v>8</v>
      </c>
      <c r="X281" s="61">
        <v>7</v>
      </c>
      <c r="Y281" s="61">
        <v>6</v>
      </c>
      <c r="Z281" s="61">
        <v>5</v>
      </c>
    </row>
    <row r="282" spans="1:26" ht="32" hidden="1">
      <c r="A282" s="20" t="str">
        <f t="shared" si="40"/>
        <v>T281</v>
      </c>
      <c r="B282" s="20" t="s">
        <v>640</v>
      </c>
      <c r="C282" s="20" t="s">
        <v>661</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60">
        <v>5</v>
      </c>
      <c r="T282" s="61">
        <v>6</v>
      </c>
      <c r="U282" s="61">
        <v>5</v>
      </c>
      <c r="V282" s="61">
        <v>6</v>
      </c>
      <c r="W282" s="61">
        <v>7</v>
      </c>
      <c r="X282" s="61">
        <v>9</v>
      </c>
      <c r="Y282" s="61">
        <v>5</v>
      </c>
      <c r="Z282" s="61">
        <v>5</v>
      </c>
    </row>
    <row r="283" spans="1:26" ht="80" hidden="1">
      <c r="A283" s="20" t="str">
        <f t="shared" si="40"/>
        <v>T282</v>
      </c>
      <c r="B283" s="20" t="s">
        <v>640</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662</v>
      </c>
      <c r="O283" s="24" t="s">
        <v>253</v>
      </c>
      <c r="P283" s="24" t="s">
        <v>254</v>
      </c>
      <c r="Q283" s="24"/>
      <c r="R283" s="24"/>
      <c r="S283" s="60">
        <v>5</v>
      </c>
      <c r="T283" s="61">
        <v>6</v>
      </c>
      <c r="U283" s="61">
        <v>5</v>
      </c>
      <c r="V283" s="61">
        <v>6</v>
      </c>
      <c r="W283" s="61">
        <v>3</v>
      </c>
      <c r="X283" s="61">
        <v>4</v>
      </c>
      <c r="Y283" s="61">
        <v>9</v>
      </c>
      <c r="Z283" s="61">
        <v>4</v>
      </c>
    </row>
    <row r="284" spans="1:26" ht="160" hidden="1">
      <c r="A284" s="20" t="str">
        <f t="shared" si="40"/>
        <v>T283</v>
      </c>
      <c r="B284" s="20" t="s">
        <v>640</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60">
        <v>6</v>
      </c>
      <c r="T284" s="61">
        <v>7</v>
      </c>
      <c r="U284" s="61">
        <v>5</v>
      </c>
      <c r="V284" s="61">
        <v>5</v>
      </c>
      <c r="W284" s="61">
        <v>8</v>
      </c>
      <c r="X284" s="61">
        <v>8</v>
      </c>
      <c r="Y284" s="61">
        <v>6</v>
      </c>
      <c r="Z284" s="61">
        <v>6</v>
      </c>
    </row>
    <row r="285" spans="1:26" ht="128" hidden="1">
      <c r="A285" s="20" t="str">
        <f t="shared" si="40"/>
        <v>T284</v>
      </c>
      <c r="B285" s="20" t="s">
        <v>640</v>
      </c>
      <c r="C285" s="20" t="s">
        <v>260</v>
      </c>
      <c r="D285" s="20" t="s">
        <v>261</v>
      </c>
      <c r="E285" s="20" t="s">
        <v>21</v>
      </c>
      <c r="F285" s="20" t="s">
        <v>160</v>
      </c>
      <c r="G285" s="20" t="str">
        <f t="shared" si="47"/>
        <v>,</v>
      </c>
      <c r="H285" s="20" t="str">
        <f t="shared" si="48"/>
        <v>,</v>
      </c>
      <c r="I285" s="20" t="str">
        <f t="shared" si="49"/>
        <v>]</v>
      </c>
      <c r="J285" s="20" t="s">
        <v>663</v>
      </c>
      <c r="K285" s="20" t="str">
        <f t="shared" si="50"/>
        <v>p</v>
      </c>
      <c r="L285" s="20" t="str">
        <f t="shared" si="51"/>
        <v>p</v>
      </c>
      <c r="M285" s="20" t="str">
        <f t="shared" si="52"/>
        <v>n</v>
      </c>
      <c r="N285" s="20" t="s">
        <v>91</v>
      </c>
      <c r="O285" s="25" t="s">
        <v>664</v>
      </c>
      <c r="P285" s="25" t="s">
        <v>665</v>
      </c>
      <c r="Q285" s="25" t="s">
        <v>666</v>
      </c>
      <c r="R285" s="24"/>
      <c r="S285" s="60">
        <v>7</v>
      </c>
      <c r="T285" s="61">
        <v>6</v>
      </c>
      <c r="U285" s="61">
        <v>8</v>
      </c>
      <c r="V285" s="61">
        <v>6</v>
      </c>
      <c r="W285" s="61">
        <v>9</v>
      </c>
      <c r="X285" s="61">
        <v>9</v>
      </c>
      <c r="Y285" s="61">
        <v>7</v>
      </c>
      <c r="Z285" s="61">
        <v>6</v>
      </c>
    </row>
    <row r="286" spans="1:26" ht="48" hidden="1">
      <c r="A286" s="20" t="str">
        <f t="shared" si="40"/>
        <v>T285</v>
      </c>
      <c r="B286" s="20" t="s">
        <v>640</v>
      </c>
      <c r="C286" s="20" t="s">
        <v>293</v>
      </c>
      <c r="D286" s="20" t="s">
        <v>667</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668</v>
      </c>
      <c r="Q286" s="24" t="s">
        <v>669</v>
      </c>
      <c r="R286" s="24"/>
      <c r="S286" s="60">
        <v>5</v>
      </c>
      <c r="T286" s="61">
        <v>7</v>
      </c>
      <c r="U286" s="61">
        <v>6</v>
      </c>
      <c r="V286" s="61">
        <v>6</v>
      </c>
      <c r="W286" s="61">
        <v>2</v>
      </c>
      <c r="X286" s="61">
        <v>4</v>
      </c>
      <c r="Y286" s="61">
        <v>9</v>
      </c>
      <c r="Z286" s="61">
        <v>4</v>
      </c>
    </row>
    <row r="287" spans="1:26" ht="96" hidden="1">
      <c r="A287" s="20" t="str">
        <f t="shared" si="40"/>
        <v>T286</v>
      </c>
      <c r="B287" s="20" t="s">
        <v>640</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670</v>
      </c>
      <c r="Q287" s="25" t="s">
        <v>671</v>
      </c>
      <c r="R287" s="24"/>
      <c r="S287" s="60">
        <v>5</v>
      </c>
      <c r="T287" s="61">
        <v>7</v>
      </c>
      <c r="U287" s="61">
        <v>6</v>
      </c>
      <c r="V287" s="61">
        <v>6</v>
      </c>
      <c r="W287" s="61">
        <v>6</v>
      </c>
      <c r="X287" s="61">
        <v>9</v>
      </c>
      <c r="Y287" s="61">
        <v>6</v>
      </c>
      <c r="Z287" s="61">
        <v>4</v>
      </c>
    </row>
    <row r="288" spans="1:26" ht="96" hidden="1">
      <c r="A288" s="20" t="str">
        <f t="shared" si="40"/>
        <v>T287</v>
      </c>
      <c r="B288" s="20" t="s">
        <v>640</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60">
        <v>6</v>
      </c>
      <c r="T288" s="61">
        <v>8</v>
      </c>
      <c r="U288" s="61">
        <v>6</v>
      </c>
      <c r="V288" s="61">
        <v>6</v>
      </c>
      <c r="W288" s="61">
        <v>7</v>
      </c>
      <c r="X288" s="61">
        <v>9</v>
      </c>
      <c r="Y288" s="61">
        <v>6</v>
      </c>
      <c r="Z288" s="61">
        <v>5</v>
      </c>
    </row>
    <row r="289" spans="1:26" ht="240" hidden="1">
      <c r="A289" s="20" t="str">
        <f t="shared" si="40"/>
        <v>T288</v>
      </c>
      <c r="B289" s="20" t="s">
        <v>640</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60">
        <v>6</v>
      </c>
      <c r="T289" s="61">
        <v>5</v>
      </c>
      <c r="U289" s="61">
        <v>5</v>
      </c>
      <c r="V289" s="61">
        <v>5</v>
      </c>
      <c r="W289" s="61">
        <v>6</v>
      </c>
      <c r="X289" s="61">
        <v>4</v>
      </c>
      <c r="Y289" s="61">
        <v>4</v>
      </c>
      <c r="Z289" s="61">
        <v>4</v>
      </c>
    </row>
    <row r="290" spans="1:26" ht="96" hidden="1">
      <c r="A290" s="20" t="str">
        <f t="shared" si="40"/>
        <v>T289</v>
      </c>
      <c r="B290" s="20" t="s">
        <v>672</v>
      </c>
      <c r="C290" s="20" t="s">
        <v>201</v>
      </c>
      <c r="D290" s="20" t="s">
        <v>673</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674</v>
      </c>
      <c r="P290" s="25" t="s">
        <v>675</v>
      </c>
      <c r="Q290" s="25" t="s">
        <v>676</v>
      </c>
      <c r="R290" s="24" t="s">
        <v>677</v>
      </c>
      <c r="S290" s="60">
        <v>5</v>
      </c>
      <c r="T290" s="61">
        <v>6</v>
      </c>
      <c r="U290" s="61">
        <v>5</v>
      </c>
      <c r="V290" s="61">
        <v>6</v>
      </c>
      <c r="W290" s="61">
        <v>3</v>
      </c>
      <c r="X290" s="61">
        <v>4</v>
      </c>
      <c r="Y290" s="61">
        <v>9</v>
      </c>
      <c r="Z290" s="61">
        <v>4</v>
      </c>
    </row>
    <row r="291" spans="1:26" ht="176" hidden="1">
      <c r="A291" s="20" t="str">
        <f t="shared" si="40"/>
        <v>T290</v>
      </c>
      <c r="B291" s="20" t="s">
        <v>672</v>
      </c>
      <c r="C291" s="20" t="s">
        <v>387</v>
      </c>
      <c r="D291" s="20" t="s">
        <v>678</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679</v>
      </c>
      <c r="P291" s="24" t="s">
        <v>680</v>
      </c>
      <c r="Q291" s="24" t="s">
        <v>681</v>
      </c>
      <c r="R291" s="24"/>
      <c r="S291" s="60">
        <v>6</v>
      </c>
      <c r="T291" s="61">
        <v>7</v>
      </c>
      <c r="U291" s="61">
        <v>6</v>
      </c>
      <c r="V291" s="61">
        <v>6</v>
      </c>
      <c r="W291" s="61">
        <v>8</v>
      </c>
      <c r="X291" s="61">
        <v>9</v>
      </c>
      <c r="Y291" s="61">
        <v>6</v>
      </c>
      <c r="Z291" s="61">
        <v>5</v>
      </c>
    </row>
    <row r="292" spans="1:26" ht="380" hidden="1">
      <c r="A292" s="20" t="str">
        <f t="shared" si="40"/>
        <v>T291</v>
      </c>
      <c r="B292" s="20" t="s">
        <v>672</v>
      </c>
      <c r="C292" s="20" t="s">
        <v>682</v>
      </c>
      <c r="D292" s="20" t="s">
        <v>683</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684</v>
      </c>
      <c r="P292" s="24" t="s">
        <v>685</v>
      </c>
      <c r="Q292" s="24" t="s">
        <v>686</v>
      </c>
      <c r="R292" s="24"/>
      <c r="S292" s="60">
        <v>8</v>
      </c>
      <c r="T292" s="61">
        <v>6</v>
      </c>
      <c r="U292" s="61">
        <v>6</v>
      </c>
      <c r="V292" s="61">
        <v>5</v>
      </c>
      <c r="W292" s="61">
        <v>9</v>
      </c>
      <c r="X292" s="61">
        <v>7</v>
      </c>
      <c r="Y292" s="61">
        <v>5</v>
      </c>
      <c r="Z292" s="61">
        <v>5</v>
      </c>
    </row>
    <row r="293" spans="1:26" ht="144" hidden="1">
      <c r="A293" s="20" t="str">
        <f t="shared" si="40"/>
        <v>T292</v>
      </c>
      <c r="B293" s="20" t="s">
        <v>672</v>
      </c>
      <c r="C293" s="20" t="s">
        <v>687</v>
      </c>
      <c r="D293" s="20" t="s">
        <v>688</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689</v>
      </c>
      <c r="P293" s="24" t="s">
        <v>690</v>
      </c>
      <c r="Q293" s="24" t="s">
        <v>691</v>
      </c>
      <c r="R293" s="24"/>
      <c r="S293" s="60">
        <v>6</v>
      </c>
      <c r="T293" s="61">
        <v>6</v>
      </c>
      <c r="U293" s="61">
        <v>5</v>
      </c>
      <c r="V293" s="61">
        <v>5</v>
      </c>
      <c r="W293" s="61">
        <v>8</v>
      </c>
      <c r="X293" s="61">
        <v>7</v>
      </c>
      <c r="Y293" s="61">
        <v>6</v>
      </c>
      <c r="Z293" s="61">
        <v>5</v>
      </c>
    </row>
    <row r="294" spans="1:26" ht="112" hidden="1">
      <c r="A294" s="20" t="str">
        <f t="shared" si="40"/>
        <v>T293</v>
      </c>
      <c r="B294" s="20" t="s">
        <v>672</v>
      </c>
      <c r="C294" s="20" t="s">
        <v>692</v>
      </c>
      <c r="D294" s="20" t="s">
        <v>693</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694</v>
      </c>
      <c r="P294" s="24" t="s">
        <v>695</v>
      </c>
      <c r="Q294" s="24" t="s">
        <v>696</v>
      </c>
      <c r="R294" s="24"/>
      <c r="S294" s="60">
        <v>6</v>
      </c>
      <c r="T294" s="61">
        <v>6</v>
      </c>
      <c r="U294" s="61">
        <v>5</v>
      </c>
      <c r="V294" s="61">
        <v>5</v>
      </c>
      <c r="W294" s="61">
        <v>8</v>
      </c>
      <c r="X294" s="61">
        <v>8</v>
      </c>
      <c r="Y294" s="61">
        <v>6</v>
      </c>
      <c r="Z294" s="61">
        <v>5</v>
      </c>
    </row>
    <row r="295" spans="1:26" ht="96" hidden="1">
      <c r="A295" s="20" t="str">
        <f t="shared" si="40"/>
        <v>T294</v>
      </c>
      <c r="B295" s="20" t="s">
        <v>672</v>
      </c>
      <c r="C295" s="20" t="s">
        <v>697</v>
      </c>
      <c r="D295" s="20" t="s">
        <v>698</v>
      </c>
      <c r="E295" s="20" t="s">
        <v>699</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700</v>
      </c>
      <c r="Q295" s="24" t="s">
        <v>701</v>
      </c>
      <c r="R295" s="24"/>
      <c r="S295" s="60">
        <v>5</v>
      </c>
      <c r="T295" s="61">
        <v>7</v>
      </c>
      <c r="U295" s="61">
        <v>5</v>
      </c>
      <c r="V295" s="61">
        <v>6</v>
      </c>
      <c r="W295" s="61">
        <v>7</v>
      </c>
      <c r="X295" s="61">
        <v>9</v>
      </c>
      <c r="Y295" s="61">
        <v>6</v>
      </c>
      <c r="Z295" s="61">
        <v>5</v>
      </c>
    </row>
    <row r="296" spans="1:26" ht="32" hidden="1">
      <c r="A296" s="20" t="str">
        <f t="shared" si="40"/>
        <v>T295</v>
      </c>
      <c r="B296" s="20" t="s">
        <v>672</v>
      </c>
      <c r="C296" s="20" t="s">
        <v>702</v>
      </c>
      <c r="D296" s="20" t="s">
        <v>703</v>
      </c>
      <c r="E296" s="20" t="s">
        <v>704</v>
      </c>
      <c r="F296" s="20" t="s">
        <v>705</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706</v>
      </c>
      <c r="P296" s="24" t="s">
        <v>707</v>
      </c>
      <c r="Q296" s="24"/>
      <c r="R296" s="24"/>
      <c r="S296" s="60">
        <v>5</v>
      </c>
      <c r="T296" s="61">
        <v>5</v>
      </c>
      <c r="U296" s="61">
        <v>5</v>
      </c>
      <c r="V296" s="61">
        <v>5</v>
      </c>
      <c r="W296" s="61">
        <v>6</v>
      </c>
      <c r="X296" s="61">
        <v>6</v>
      </c>
      <c r="Y296" s="61">
        <v>5</v>
      </c>
      <c r="Z296" s="61">
        <v>4</v>
      </c>
    </row>
    <row r="297" spans="1:26" ht="32" hidden="1">
      <c r="A297" s="20" t="str">
        <f t="shared" si="40"/>
        <v>T296</v>
      </c>
      <c r="B297" s="20" t="s">
        <v>672</v>
      </c>
      <c r="C297" s="20" t="s">
        <v>708</v>
      </c>
      <c r="D297" s="20" t="s">
        <v>709</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710</v>
      </c>
      <c r="P297" s="24" t="s">
        <v>711</v>
      </c>
      <c r="Q297" s="24" t="s">
        <v>712</v>
      </c>
      <c r="R297" s="24"/>
      <c r="S297" s="60">
        <v>6</v>
      </c>
      <c r="T297" s="61">
        <v>6</v>
      </c>
      <c r="U297" s="61">
        <v>5</v>
      </c>
      <c r="V297" s="61">
        <v>5</v>
      </c>
      <c r="W297" s="61">
        <v>7</v>
      </c>
      <c r="X297" s="61">
        <v>8</v>
      </c>
      <c r="Y297" s="61">
        <v>6</v>
      </c>
      <c r="Z297" s="61">
        <v>4</v>
      </c>
    </row>
    <row r="298" spans="1:26" ht="48" hidden="1">
      <c r="A298" s="20" t="str">
        <f t="shared" si="40"/>
        <v>T297</v>
      </c>
      <c r="B298" s="20" t="s">
        <v>672</v>
      </c>
      <c r="C298" s="20" t="s">
        <v>221</v>
      </c>
      <c r="D298" s="20" t="s">
        <v>713</v>
      </c>
      <c r="E298" s="20" t="s">
        <v>126</v>
      </c>
      <c r="F298" s="20" t="s">
        <v>714</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715</v>
      </c>
      <c r="P298" s="24" t="s">
        <v>716</v>
      </c>
      <c r="Q298" s="24" t="s">
        <v>717</v>
      </c>
      <c r="R298" s="24"/>
      <c r="S298" s="60">
        <v>6</v>
      </c>
      <c r="T298" s="61">
        <v>6</v>
      </c>
      <c r="U298" s="61">
        <v>5</v>
      </c>
      <c r="V298" s="61">
        <v>6</v>
      </c>
      <c r="W298" s="61">
        <v>8</v>
      </c>
      <c r="X298" s="61">
        <v>8</v>
      </c>
      <c r="Y298" s="61">
        <v>7</v>
      </c>
      <c r="Z298" s="61">
        <v>5</v>
      </c>
    </row>
    <row r="299" spans="1:26" ht="16" hidden="1">
      <c r="A299" s="20" t="str">
        <f t="shared" si="40"/>
        <v>T298</v>
      </c>
      <c r="B299" s="20" t="s">
        <v>718</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719</v>
      </c>
      <c r="Q299" s="24"/>
      <c r="R299" s="24"/>
      <c r="S299" s="60">
        <v>5</v>
      </c>
      <c r="T299" s="61">
        <v>6</v>
      </c>
      <c r="U299" s="61">
        <v>4</v>
      </c>
      <c r="V299" s="61">
        <v>5</v>
      </c>
      <c r="W299" s="61">
        <v>7</v>
      </c>
      <c r="X299" s="61">
        <v>8</v>
      </c>
      <c r="Y299" s="61">
        <v>6</v>
      </c>
      <c r="Z299" s="61">
        <v>4</v>
      </c>
    </row>
    <row r="300" spans="1:26" ht="16" hidden="1">
      <c r="A300" s="20" t="str">
        <f t="shared" si="40"/>
        <v>T299</v>
      </c>
      <c r="B300" s="20" t="s">
        <v>718</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719</v>
      </c>
      <c r="Q300" s="24"/>
      <c r="R300" s="24"/>
      <c r="S300" s="60">
        <v>8</v>
      </c>
      <c r="T300" s="61">
        <v>7</v>
      </c>
      <c r="U300" s="61">
        <v>6</v>
      </c>
      <c r="V300" s="61">
        <v>5</v>
      </c>
      <c r="W300" s="61">
        <v>9</v>
      </c>
      <c r="X300" s="61">
        <v>8</v>
      </c>
      <c r="Y300" s="61">
        <v>6</v>
      </c>
      <c r="Z300" s="61">
        <v>5</v>
      </c>
    </row>
    <row r="301" spans="1:26" ht="16" hidden="1">
      <c r="A301" s="20" t="str">
        <f t="shared" si="40"/>
        <v>T300</v>
      </c>
      <c r="B301" s="20" t="s">
        <v>718</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719</v>
      </c>
      <c r="Q301" s="24"/>
      <c r="R301" s="24"/>
      <c r="S301" s="60">
        <v>6</v>
      </c>
      <c r="T301" s="61">
        <v>6</v>
      </c>
      <c r="U301" s="61">
        <v>5</v>
      </c>
      <c r="V301" s="61">
        <v>6</v>
      </c>
      <c r="W301" s="61">
        <v>3</v>
      </c>
      <c r="X301" s="61">
        <v>4</v>
      </c>
      <c r="Y301" s="61">
        <v>9</v>
      </c>
      <c r="Z301" s="61">
        <v>4</v>
      </c>
    </row>
    <row r="302" spans="1:26" ht="16" hidden="1">
      <c r="A302" s="20" t="str">
        <f t="shared" si="40"/>
        <v>T301</v>
      </c>
      <c r="B302" s="20" t="s">
        <v>718</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60">
        <v>6</v>
      </c>
      <c r="T302" s="61">
        <v>6</v>
      </c>
      <c r="U302" s="61">
        <v>5</v>
      </c>
      <c r="V302" s="61">
        <v>5</v>
      </c>
      <c r="W302" s="61">
        <v>8</v>
      </c>
      <c r="X302" s="61">
        <v>7</v>
      </c>
      <c r="Y302" s="61">
        <v>5</v>
      </c>
      <c r="Z302" s="61">
        <v>6</v>
      </c>
    </row>
    <row r="303" spans="1:26" ht="240" hidden="1">
      <c r="A303" s="20" t="str">
        <f t="shared" si="40"/>
        <v>T302</v>
      </c>
      <c r="B303" s="20" t="s">
        <v>718</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60">
        <v>6</v>
      </c>
      <c r="T303" s="61">
        <v>6</v>
      </c>
      <c r="U303" s="61">
        <v>5</v>
      </c>
      <c r="V303" s="61">
        <v>5</v>
      </c>
      <c r="W303" s="61">
        <v>8</v>
      </c>
      <c r="X303" s="61">
        <v>7</v>
      </c>
      <c r="Y303" s="61">
        <v>6</v>
      </c>
      <c r="Z303" s="61">
        <v>5</v>
      </c>
    </row>
    <row r="304" spans="1:26" ht="16" hidden="1">
      <c r="A304" s="20" t="str">
        <f t="shared" si="40"/>
        <v>T303</v>
      </c>
      <c r="B304" s="20" t="s">
        <v>718</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719</v>
      </c>
      <c r="Q304" s="24"/>
      <c r="R304" s="24"/>
      <c r="S304" s="60">
        <v>5</v>
      </c>
      <c r="T304" s="61">
        <v>6</v>
      </c>
      <c r="U304" s="61">
        <v>5</v>
      </c>
      <c r="V304" s="61">
        <v>6</v>
      </c>
      <c r="W304" s="61">
        <v>7</v>
      </c>
      <c r="X304" s="61">
        <v>9</v>
      </c>
      <c r="Y304" s="61">
        <v>5</v>
      </c>
      <c r="Z304" s="61">
        <v>5</v>
      </c>
    </row>
    <row r="305" spans="1:26" ht="16" hidden="1">
      <c r="A305" s="20" t="str">
        <f t="shared" si="40"/>
        <v>T304</v>
      </c>
      <c r="B305" s="20" t="s">
        <v>718</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60">
        <v>6</v>
      </c>
      <c r="T305" s="61">
        <v>7</v>
      </c>
      <c r="U305" s="61">
        <v>5</v>
      </c>
      <c r="V305" s="61">
        <v>5</v>
      </c>
      <c r="W305" s="61">
        <v>8</v>
      </c>
      <c r="X305" s="61">
        <v>8</v>
      </c>
      <c r="Y305" s="61">
        <v>6</v>
      </c>
      <c r="Z305" s="61">
        <v>6</v>
      </c>
    </row>
    <row r="306" spans="1:26" ht="48" hidden="1">
      <c r="A306" s="20" t="str">
        <f t="shared" si="40"/>
        <v>T305</v>
      </c>
      <c r="B306" s="20" t="s">
        <v>718</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60">
        <v>7</v>
      </c>
      <c r="T306" s="61">
        <v>6</v>
      </c>
      <c r="U306" s="61">
        <v>8</v>
      </c>
      <c r="V306" s="61">
        <v>6</v>
      </c>
      <c r="W306" s="61">
        <v>9</v>
      </c>
      <c r="X306" s="61">
        <v>9</v>
      </c>
      <c r="Y306" s="61">
        <v>7</v>
      </c>
      <c r="Z306" s="61">
        <v>6</v>
      </c>
    </row>
    <row r="307" spans="1:26" ht="32" hidden="1">
      <c r="A307" s="20" t="str">
        <f t="shared" si="40"/>
        <v>T306</v>
      </c>
      <c r="B307" s="20" t="s">
        <v>718</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60">
        <v>5</v>
      </c>
      <c r="T307" s="61">
        <v>7</v>
      </c>
      <c r="U307" s="61">
        <v>6</v>
      </c>
      <c r="V307" s="61">
        <v>6</v>
      </c>
      <c r="W307" s="61">
        <v>6</v>
      </c>
      <c r="X307" s="61">
        <v>9</v>
      </c>
      <c r="Y307" s="61">
        <v>6</v>
      </c>
      <c r="Z307" s="61">
        <v>4</v>
      </c>
    </row>
    <row r="308" spans="1:26" ht="128" hidden="1">
      <c r="A308" s="20" t="str">
        <f t="shared" si="40"/>
        <v>T307</v>
      </c>
      <c r="B308" s="20" t="s">
        <v>720</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60">
        <v>6</v>
      </c>
      <c r="T308" s="61">
        <v>8</v>
      </c>
      <c r="U308" s="61">
        <v>6</v>
      </c>
      <c r="V308" s="61">
        <v>6</v>
      </c>
      <c r="W308" s="61">
        <v>7</v>
      </c>
      <c r="X308" s="61">
        <v>9</v>
      </c>
      <c r="Y308" s="61">
        <v>6</v>
      </c>
      <c r="Z308" s="61">
        <v>5</v>
      </c>
    </row>
    <row r="309" spans="1:26" ht="64" hidden="1">
      <c r="A309" s="20" t="str">
        <f t="shared" si="40"/>
        <v>T308</v>
      </c>
      <c r="B309" s="20" t="s">
        <v>720</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60">
        <v>6</v>
      </c>
      <c r="T309" s="61">
        <v>5</v>
      </c>
      <c r="U309" s="61">
        <v>5</v>
      </c>
      <c r="V309" s="61">
        <v>5</v>
      </c>
      <c r="W309" s="61">
        <v>6</v>
      </c>
      <c r="X309" s="61">
        <v>4</v>
      </c>
      <c r="Y309" s="61">
        <v>4</v>
      </c>
      <c r="Z309" s="61">
        <v>4</v>
      </c>
    </row>
    <row r="310" spans="1:26" ht="48" hidden="1">
      <c r="A310" s="20" t="str">
        <f t="shared" si="40"/>
        <v>T309</v>
      </c>
      <c r="B310" s="20" t="s">
        <v>720</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61"/>
      <c r="T310" s="61"/>
      <c r="U310" s="61"/>
      <c r="V310" s="61"/>
      <c r="W310" s="61"/>
      <c r="X310" s="61"/>
      <c r="Y310" s="61"/>
      <c r="Z310" s="61"/>
    </row>
    <row r="311" spans="1:26" ht="48" hidden="1">
      <c r="A311" s="20" t="str">
        <f t="shared" si="40"/>
        <v>T310</v>
      </c>
      <c r="B311" s="20" t="s">
        <v>720</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61"/>
      <c r="T311" s="61"/>
      <c r="U311" s="61"/>
      <c r="V311" s="61"/>
      <c r="W311" s="61"/>
      <c r="X311" s="61"/>
      <c r="Y311" s="61"/>
      <c r="Z311" s="61"/>
    </row>
    <row r="312" spans="1:26" ht="32" hidden="1">
      <c r="A312" s="20" t="str">
        <f t="shared" si="40"/>
        <v>T311</v>
      </c>
      <c r="B312" s="20" t="s">
        <v>720</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61"/>
      <c r="T312" s="61"/>
      <c r="U312" s="61"/>
      <c r="V312" s="61"/>
      <c r="W312" s="61"/>
      <c r="X312" s="61"/>
      <c r="Y312" s="61"/>
      <c r="Z312" s="61"/>
    </row>
    <row r="313" spans="1:26" ht="16" hidden="1">
      <c r="A313" s="20" t="str">
        <f t="shared" si="40"/>
        <v>T312</v>
      </c>
      <c r="B313" s="20" t="s">
        <v>720</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719</v>
      </c>
      <c r="Q313" s="24"/>
      <c r="R313" s="24"/>
      <c r="S313" s="61"/>
      <c r="T313" s="61"/>
      <c r="U313" s="61"/>
      <c r="V313" s="61"/>
      <c r="W313" s="61"/>
      <c r="X313" s="61"/>
      <c r="Y313" s="61"/>
      <c r="Z313" s="61"/>
    </row>
    <row r="314" spans="1:26" ht="96" hidden="1">
      <c r="A314" s="20" t="str">
        <f t="shared" ref="A314:A320" si="53">CONCATENATE("T",ROW(A314)-1)</f>
        <v>T313</v>
      </c>
      <c r="B314" s="20" t="s">
        <v>18</v>
      </c>
      <c r="C314" s="48" t="s">
        <v>721</v>
      </c>
      <c r="D314" s="48" t="s">
        <v>722</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61"/>
      <c r="T314" s="61"/>
      <c r="U314" s="61"/>
      <c r="V314" s="61"/>
      <c r="W314" s="61"/>
      <c r="X314" s="61"/>
      <c r="Y314" s="61"/>
      <c r="Z314" s="61"/>
    </row>
    <row r="315" spans="1:26" ht="32" hidden="1">
      <c r="A315" s="20" t="str">
        <f t="shared" si="53"/>
        <v>T314</v>
      </c>
      <c r="B315" s="20" t="s">
        <v>18</v>
      </c>
      <c r="C315" s="51" t="s">
        <v>723</v>
      </c>
      <c r="D315" s="49" t="s">
        <v>724</v>
      </c>
      <c r="E315" s="20" t="s">
        <v>725</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61"/>
      <c r="T315" s="61"/>
      <c r="U315" s="61"/>
      <c r="V315" s="61"/>
      <c r="W315" s="61"/>
      <c r="X315" s="61"/>
      <c r="Y315" s="61"/>
      <c r="Z315" s="61"/>
    </row>
    <row r="316" spans="1:26" ht="80" hidden="1">
      <c r="A316" s="20" t="str">
        <f t="shared" si="53"/>
        <v>T315</v>
      </c>
      <c r="B316" s="20" t="s">
        <v>18</v>
      </c>
      <c r="C316" s="51" t="s">
        <v>726</v>
      </c>
      <c r="D316" s="49" t="s">
        <v>727</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61"/>
      <c r="T316" s="61"/>
      <c r="U316" s="61"/>
      <c r="V316" s="61"/>
      <c r="W316" s="61"/>
      <c r="X316" s="61"/>
      <c r="Y316" s="61"/>
      <c r="Z316" s="61"/>
    </row>
    <row r="317" spans="1:26" ht="96" hidden="1">
      <c r="A317" s="20" t="str">
        <f t="shared" si="53"/>
        <v>T316</v>
      </c>
      <c r="B317" s="20" t="s">
        <v>18</v>
      </c>
      <c r="C317" s="49" t="s">
        <v>728</v>
      </c>
      <c r="D317" s="49" t="s">
        <v>729</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61"/>
      <c r="T317" s="61"/>
      <c r="U317" s="61"/>
      <c r="V317" s="61"/>
      <c r="W317" s="61"/>
      <c r="X317" s="61"/>
      <c r="Y317" s="61"/>
      <c r="Z317" s="61"/>
    </row>
    <row r="318" spans="1:26" ht="64" hidden="1">
      <c r="A318" s="20" t="str">
        <f t="shared" si="53"/>
        <v>T317</v>
      </c>
      <c r="B318" s="20" t="s">
        <v>18</v>
      </c>
      <c r="C318" s="49" t="s">
        <v>730</v>
      </c>
      <c r="D318" s="49" t="s">
        <v>731</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61"/>
      <c r="T318" s="61"/>
      <c r="U318" s="61"/>
      <c r="V318" s="61"/>
      <c r="W318" s="61"/>
      <c r="X318" s="61"/>
      <c r="Y318" s="61"/>
      <c r="Z318" s="61"/>
    </row>
    <row r="319" spans="1:26" ht="112" hidden="1">
      <c r="A319" s="20" t="str">
        <f t="shared" si="53"/>
        <v>T318</v>
      </c>
      <c r="B319" s="20" t="s">
        <v>18</v>
      </c>
      <c r="C319" s="51" t="s">
        <v>732</v>
      </c>
      <c r="D319" s="49" t="s">
        <v>733</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61"/>
      <c r="T319" s="61"/>
      <c r="U319" s="61"/>
      <c r="V319" s="61"/>
      <c r="W319" s="61"/>
      <c r="X319" s="61"/>
      <c r="Y319" s="61"/>
      <c r="Z319" s="61"/>
    </row>
    <row r="320" spans="1:26" ht="64" hidden="1">
      <c r="A320" s="20" t="str">
        <f t="shared" si="53"/>
        <v>T319</v>
      </c>
      <c r="B320" s="20" t="s">
        <v>18</v>
      </c>
      <c r="C320" s="51" t="s">
        <v>734</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61"/>
      <c r="T320" s="61"/>
      <c r="U320" s="61"/>
      <c r="V320" s="61"/>
      <c r="W320" s="61"/>
      <c r="X320" s="61"/>
      <c r="Y320" s="61"/>
      <c r="Z320" s="61"/>
    </row>
    <row r="321" spans="1:26" ht="16" hidden="1">
      <c r="A321" s="20" t="str">
        <f t="shared" ref="A321:A324" si="56">CONCATENATE("T",ROW(A321)-1)</f>
        <v>T320</v>
      </c>
      <c r="B321" s="20" t="s">
        <v>18</v>
      </c>
      <c r="C321" s="50" t="s">
        <v>735</v>
      </c>
      <c r="D321" s="50" t="s">
        <v>736</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61"/>
      <c r="T321" s="61"/>
      <c r="U321" s="61"/>
      <c r="V321" s="61"/>
      <c r="W321" s="61"/>
      <c r="X321" s="61"/>
      <c r="Y321" s="61"/>
      <c r="Z321" s="61"/>
    </row>
    <row r="322" spans="1:26" ht="80" hidden="1">
      <c r="A322" s="20" t="str">
        <f t="shared" si="56"/>
        <v>T321</v>
      </c>
      <c r="B322" s="20" t="s">
        <v>18</v>
      </c>
      <c r="C322" s="51" t="s">
        <v>737</v>
      </c>
      <c r="D322" s="51" t="s">
        <v>738</v>
      </c>
      <c r="E322" s="20" t="s">
        <v>739</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61"/>
      <c r="T322" s="61"/>
      <c r="U322" s="61"/>
      <c r="V322" s="61"/>
      <c r="W322" s="61"/>
      <c r="X322" s="61"/>
      <c r="Y322" s="61"/>
      <c r="Z322" s="61"/>
    </row>
    <row r="323" spans="1:26" ht="80" hidden="1">
      <c r="A323" s="20" t="str">
        <f t="shared" si="56"/>
        <v>T322</v>
      </c>
      <c r="B323" s="20" t="s">
        <v>1147</v>
      </c>
      <c r="C323" s="20" t="s">
        <v>1148</v>
      </c>
      <c r="D323" s="20" t="s">
        <v>1160</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61"/>
      <c r="T323" s="61"/>
      <c r="U323" s="61"/>
      <c r="V323" s="61"/>
      <c r="W323" s="61"/>
      <c r="X323" s="61"/>
      <c r="Y323" s="61"/>
      <c r="Z323" s="61"/>
    </row>
    <row r="324" spans="1:26" ht="48" hidden="1">
      <c r="A324" s="20" t="str">
        <f t="shared" si="56"/>
        <v>T323</v>
      </c>
      <c r="B324" s="20" t="s">
        <v>1147</v>
      </c>
      <c r="C324" s="20" t="s">
        <v>1151</v>
      </c>
      <c r="D324" s="52" t="s">
        <v>1161</v>
      </c>
      <c r="E324" s="20" t="s">
        <v>1162</v>
      </c>
      <c r="F324" s="20" t="s">
        <v>22</v>
      </c>
      <c r="G324" s="20"/>
      <c r="H324" s="20"/>
      <c r="I324" s="20"/>
      <c r="J324" s="20"/>
      <c r="K324" s="20" t="str">
        <f t="shared" si="57"/>
        <v/>
      </c>
      <c r="L324" s="20" t="str">
        <f t="shared" si="58"/>
        <v/>
      </c>
      <c r="M324" s="20" t="str">
        <f t="shared" si="59"/>
        <v/>
      </c>
      <c r="N324" s="20"/>
      <c r="O324" s="24"/>
      <c r="P324" s="24"/>
      <c r="Q324" s="24"/>
      <c r="R324" s="24"/>
      <c r="S324" s="61"/>
      <c r="T324" s="61"/>
      <c r="U324" s="61"/>
      <c r="V324" s="61"/>
      <c r="W324" s="61"/>
      <c r="X324" s="61"/>
      <c r="Y324" s="61"/>
      <c r="Z324" s="61"/>
    </row>
    <row r="325" spans="1:26" ht="48" hidden="1">
      <c r="A325" s="20" t="str">
        <f>CONCATENATE("T",ROW(A325)-1)</f>
        <v>T324</v>
      </c>
      <c r="B325" s="20" t="s">
        <v>1147</v>
      </c>
      <c r="C325" s="20" t="s">
        <v>1163</v>
      </c>
      <c r="D325" s="20" t="s">
        <v>1164</v>
      </c>
      <c r="E325" s="20" t="s">
        <v>1165</v>
      </c>
      <c r="F325" s="20" t="s">
        <v>22</v>
      </c>
      <c r="G325" s="20"/>
      <c r="H325" s="20"/>
      <c r="I325" s="20"/>
      <c r="J325" s="20"/>
      <c r="K325" s="20" t="str">
        <f t="shared" si="57"/>
        <v/>
      </c>
      <c r="L325" s="20" t="str">
        <f t="shared" si="58"/>
        <v/>
      </c>
      <c r="M325" s="20" t="str">
        <f t="shared" si="59"/>
        <v/>
      </c>
      <c r="N325" s="20"/>
      <c r="O325" s="24"/>
      <c r="P325" s="24"/>
      <c r="Q325" s="24"/>
      <c r="R325" s="24"/>
      <c r="S325" s="61"/>
      <c r="T325" s="61"/>
      <c r="U325" s="61"/>
      <c r="V325" s="61"/>
      <c r="W325" s="61"/>
      <c r="X325" s="61"/>
      <c r="Y325" s="61"/>
      <c r="Z325" s="61"/>
    </row>
    <row r="326" spans="1:26" ht="48" hidden="1">
      <c r="A326" s="20" t="str">
        <f>CONCATENATE("T",ROW(A326)-1)</f>
        <v>T325</v>
      </c>
      <c r="B326" s="20" t="s">
        <v>1147</v>
      </c>
      <c r="C326" s="20" t="s">
        <v>1166</v>
      </c>
      <c r="D326" s="20" t="s">
        <v>1290</v>
      </c>
      <c r="E326" s="20" t="s">
        <v>72</v>
      </c>
      <c r="F326" s="20" t="s">
        <v>22</v>
      </c>
      <c r="G326" s="20"/>
      <c r="H326" s="20"/>
      <c r="I326" s="20"/>
      <c r="J326" s="20"/>
      <c r="K326" s="20" t="str">
        <f t="shared" si="57"/>
        <v/>
      </c>
      <c r="L326" s="20" t="str">
        <f t="shared" si="58"/>
        <v/>
      </c>
      <c r="M326" s="20" t="str">
        <f t="shared" si="59"/>
        <v/>
      </c>
      <c r="N326" s="20"/>
      <c r="O326" s="24"/>
      <c r="P326" s="24"/>
      <c r="Q326" s="24"/>
      <c r="R326" s="24"/>
      <c r="S326" s="61"/>
      <c r="T326" s="61"/>
      <c r="U326" s="61"/>
      <c r="V326" s="61"/>
      <c r="W326" s="61"/>
      <c r="X326" s="61"/>
      <c r="Y326" s="61"/>
      <c r="Z326" s="61"/>
    </row>
    <row r="327" spans="1:26" ht="48" hidden="1">
      <c r="A327" s="20" t="str">
        <f t="shared" ref="A327:A332" si="60">CONCATENATE("T",ROW(A327)-1)</f>
        <v>T326</v>
      </c>
      <c r="B327" s="20" t="s">
        <v>1147</v>
      </c>
      <c r="C327" s="20" t="s">
        <v>1167</v>
      </c>
      <c r="D327" s="20" t="s">
        <v>1168</v>
      </c>
      <c r="E327" s="20" t="s">
        <v>116</v>
      </c>
      <c r="F327" s="20" t="s">
        <v>22</v>
      </c>
      <c r="G327" s="20"/>
      <c r="H327" s="20"/>
      <c r="I327" s="20"/>
      <c r="J327" s="20"/>
      <c r="K327" s="20" t="str">
        <f t="shared" si="57"/>
        <v/>
      </c>
      <c r="L327" s="20" t="str">
        <f t="shared" si="58"/>
        <v/>
      </c>
      <c r="M327" s="20" t="str">
        <f t="shared" si="59"/>
        <v/>
      </c>
      <c r="N327" s="20"/>
      <c r="O327" s="24"/>
      <c r="P327" s="24"/>
      <c r="Q327" s="24"/>
      <c r="R327" s="24"/>
      <c r="S327" s="61"/>
      <c r="T327" s="61"/>
      <c r="U327" s="61"/>
      <c r="V327" s="61"/>
      <c r="W327" s="61"/>
      <c r="X327" s="61"/>
      <c r="Y327" s="61"/>
      <c r="Z327" s="61"/>
    </row>
    <row r="328" spans="1:26" ht="48" hidden="1">
      <c r="A328" s="20" t="str">
        <f t="shared" si="60"/>
        <v>T327</v>
      </c>
      <c r="B328" s="20" t="s">
        <v>1147</v>
      </c>
      <c r="C328" s="20" t="s">
        <v>1169</v>
      </c>
      <c r="D328" s="20" t="s">
        <v>1170</v>
      </c>
      <c r="E328" s="20" t="s">
        <v>1171</v>
      </c>
      <c r="F328" s="20" t="s">
        <v>22</v>
      </c>
      <c r="G328" s="20"/>
      <c r="H328" s="20"/>
      <c r="I328" s="20"/>
      <c r="J328" s="20"/>
      <c r="K328" s="20" t="str">
        <f t="shared" si="57"/>
        <v/>
      </c>
      <c r="L328" s="20" t="str">
        <f t="shared" si="58"/>
        <v/>
      </c>
      <c r="M328" s="20" t="str">
        <f t="shared" si="59"/>
        <v/>
      </c>
      <c r="N328" s="20"/>
      <c r="O328" s="24"/>
      <c r="P328" s="24"/>
      <c r="Q328" s="24"/>
      <c r="R328" s="24"/>
      <c r="S328" s="61"/>
      <c r="T328" s="61"/>
      <c r="U328" s="61"/>
      <c r="V328" s="61"/>
      <c r="W328" s="61"/>
      <c r="X328" s="61"/>
      <c r="Y328" s="61"/>
      <c r="Z328" s="61"/>
    </row>
    <row r="329" spans="1:26" ht="48" hidden="1">
      <c r="A329" s="20" t="str">
        <f t="shared" si="60"/>
        <v>T328</v>
      </c>
      <c r="B329" s="20" t="s">
        <v>1147</v>
      </c>
      <c r="C329" s="20" t="s">
        <v>1172</v>
      </c>
      <c r="D329" s="20" t="s">
        <v>1173</v>
      </c>
      <c r="E329" s="20" t="s">
        <v>1174</v>
      </c>
      <c r="F329" s="20" t="s">
        <v>22</v>
      </c>
      <c r="G329" s="20"/>
      <c r="H329" s="20"/>
      <c r="I329" s="20"/>
      <c r="J329" s="20"/>
      <c r="K329" s="20" t="str">
        <f t="shared" si="57"/>
        <v/>
      </c>
      <c r="L329" s="20" t="str">
        <f t="shared" si="58"/>
        <v/>
      </c>
      <c r="M329" s="20" t="str">
        <f t="shared" si="59"/>
        <v/>
      </c>
      <c r="N329" s="20"/>
      <c r="O329" s="24"/>
      <c r="P329" s="24"/>
      <c r="Q329" s="24"/>
      <c r="R329" s="24"/>
      <c r="S329" s="61"/>
      <c r="T329" s="61"/>
      <c r="U329" s="61"/>
      <c r="V329" s="61"/>
      <c r="W329" s="61"/>
      <c r="X329" s="61"/>
      <c r="Y329" s="61"/>
      <c r="Z329" s="61"/>
    </row>
    <row r="330" spans="1:26" ht="48" hidden="1">
      <c r="A330" s="20" t="str">
        <f t="shared" si="60"/>
        <v>T329</v>
      </c>
      <c r="B330" s="20" t="s">
        <v>1147</v>
      </c>
      <c r="C330" s="20" t="s">
        <v>1175</v>
      </c>
      <c r="D330" s="20" t="s">
        <v>1176</v>
      </c>
      <c r="E330" s="20" t="s">
        <v>116</v>
      </c>
      <c r="F330" s="20" t="s">
        <v>22</v>
      </c>
      <c r="G330" s="20"/>
      <c r="H330" s="20"/>
      <c r="I330" s="20"/>
      <c r="J330" s="20"/>
      <c r="K330" s="20" t="str">
        <f t="shared" si="57"/>
        <v/>
      </c>
      <c r="L330" s="20" t="str">
        <f t="shared" si="58"/>
        <v/>
      </c>
      <c r="M330" s="20" t="str">
        <f t="shared" si="59"/>
        <v/>
      </c>
      <c r="N330" s="20"/>
      <c r="O330" s="24"/>
      <c r="P330" s="24"/>
      <c r="Q330" s="24"/>
      <c r="R330" s="24"/>
      <c r="S330" s="61"/>
      <c r="T330" s="61"/>
      <c r="U330" s="61"/>
      <c r="V330" s="61"/>
      <c r="W330" s="61"/>
      <c r="X330" s="61"/>
      <c r="Y330" s="61"/>
      <c r="Z330" s="61"/>
    </row>
    <row r="331" spans="1:26" ht="48" hidden="1">
      <c r="A331" s="20" t="str">
        <f t="shared" si="60"/>
        <v>T330</v>
      </c>
      <c r="B331" s="20" t="s">
        <v>1147</v>
      </c>
      <c r="C331" s="20" t="s">
        <v>1177</v>
      </c>
      <c r="D331" s="20" t="s">
        <v>1178</v>
      </c>
      <c r="E331" s="20" t="s">
        <v>72</v>
      </c>
      <c r="F331" s="20" t="s">
        <v>22</v>
      </c>
      <c r="G331" s="20"/>
      <c r="H331" s="20"/>
      <c r="I331" s="20"/>
      <c r="J331" s="20"/>
      <c r="K331" s="20" t="str">
        <f t="shared" si="57"/>
        <v/>
      </c>
      <c r="L331" s="20" t="str">
        <f t="shared" si="58"/>
        <v/>
      </c>
      <c r="M331" s="20" t="str">
        <f t="shared" si="59"/>
        <v/>
      </c>
      <c r="N331" s="20"/>
      <c r="O331" s="24"/>
      <c r="P331" s="24"/>
      <c r="Q331" s="24"/>
      <c r="R331" s="24"/>
      <c r="S331" s="61"/>
      <c r="T331" s="61"/>
      <c r="U331" s="61"/>
      <c r="V331" s="61"/>
      <c r="W331" s="61"/>
      <c r="X331" s="61"/>
      <c r="Y331" s="61"/>
      <c r="Z331" s="61"/>
    </row>
    <row r="332" spans="1:26" ht="48" hidden="1">
      <c r="A332" s="20" t="str">
        <f t="shared" si="60"/>
        <v>T331</v>
      </c>
      <c r="B332" s="20" t="s">
        <v>1147</v>
      </c>
      <c r="C332" s="20" t="s">
        <v>293</v>
      </c>
      <c r="D332" s="20" t="s">
        <v>1179</v>
      </c>
      <c r="E332" s="20" t="s">
        <v>27</v>
      </c>
      <c r="F332" s="20" t="s">
        <v>22</v>
      </c>
      <c r="G332" s="20"/>
      <c r="H332" s="20"/>
      <c r="I332" s="20"/>
      <c r="J332" s="20"/>
      <c r="K332" s="20" t="str">
        <f t="shared" si="57"/>
        <v/>
      </c>
      <c r="L332" s="20" t="str">
        <f t="shared" si="58"/>
        <v/>
      </c>
      <c r="M332" s="20" t="str">
        <f t="shared" si="59"/>
        <v/>
      </c>
      <c r="N332" s="20"/>
      <c r="O332" s="24"/>
      <c r="P332" s="24"/>
      <c r="Q332" s="24"/>
      <c r="R332" s="24"/>
      <c r="S332" s="61"/>
      <c r="T332" s="61"/>
      <c r="U332" s="61"/>
      <c r="V332" s="61"/>
      <c r="W332" s="61"/>
      <c r="X332" s="61"/>
      <c r="Y332" s="61"/>
      <c r="Z332" s="61"/>
    </row>
    <row r="333" spans="1:26" ht="32" hidden="1">
      <c r="A333" s="20" t="str">
        <f>CONCATENATE("T",ROW(A333)-1)</f>
        <v>T332</v>
      </c>
      <c r="B333" s="20" t="s">
        <v>1147</v>
      </c>
      <c r="C333" s="20" t="s">
        <v>1184</v>
      </c>
      <c r="D333" s="20" t="s">
        <v>1185</v>
      </c>
      <c r="E333" s="20" t="s">
        <v>116</v>
      </c>
      <c r="F333" s="20" t="s">
        <v>22</v>
      </c>
      <c r="G333" s="20"/>
      <c r="H333" s="20"/>
      <c r="I333" s="20"/>
      <c r="J333" s="20"/>
      <c r="K333" s="20" t="str">
        <f t="shared" si="57"/>
        <v/>
      </c>
      <c r="L333" s="20" t="str">
        <f t="shared" si="58"/>
        <v/>
      </c>
      <c r="M333" s="20" t="str">
        <f t="shared" si="59"/>
        <v/>
      </c>
      <c r="N333" s="20"/>
      <c r="O333" s="24"/>
      <c r="P333" s="24"/>
      <c r="Q333" s="24"/>
      <c r="R333" s="24"/>
      <c r="S333" s="61"/>
      <c r="T333" s="61"/>
      <c r="U333" s="61"/>
      <c r="V333" s="61"/>
      <c r="W333" s="61"/>
      <c r="X333" s="61"/>
      <c r="Y333" s="61"/>
      <c r="Z333" s="61"/>
    </row>
    <row r="334" spans="1:26" ht="48" hidden="1">
      <c r="A334" s="20" t="str">
        <f t="shared" ref="A334:A335" si="61">CONCATENATE("T",ROW(A334)-1)</f>
        <v>T333</v>
      </c>
      <c r="B334" s="20" t="s">
        <v>1147</v>
      </c>
      <c r="C334" s="20" t="s">
        <v>1188</v>
      </c>
      <c r="D334" s="20" t="s">
        <v>1189</v>
      </c>
      <c r="E334" s="20" t="s">
        <v>1190</v>
      </c>
      <c r="F334" s="20" t="s">
        <v>22</v>
      </c>
      <c r="G334" s="20"/>
      <c r="H334" s="20"/>
      <c r="I334" s="20"/>
      <c r="J334" s="20"/>
      <c r="K334" s="20" t="str">
        <f t="shared" si="57"/>
        <v/>
      </c>
      <c r="L334" s="20" t="str">
        <f t="shared" si="58"/>
        <v/>
      </c>
      <c r="M334" s="20" t="str">
        <f t="shared" si="59"/>
        <v/>
      </c>
      <c r="N334" s="20"/>
      <c r="O334" s="24"/>
      <c r="P334" s="24"/>
      <c r="Q334" s="24"/>
      <c r="R334" s="24"/>
      <c r="S334" s="61"/>
      <c r="T334" s="61"/>
      <c r="U334" s="61"/>
      <c r="V334" s="61"/>
      <c r="W334" s="61"/>
      <c r="X334" s="61"/>
      <c r="Y334" s="61"/>
      <c r="Z334" s="61"/>
    </row>
    <row r="335" spans="1:26" ht="58" hidden="1" customHeight="1">
      <c r="A335" s="20" t="str">
        <f t="shared" si="61"/>
        <v>T334</v>
      </c>
      <c r="B335" s="20" t="s">
        <v>1147</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61"/>
      <c r="T335" s="61"/>
      <c r="U335" s="61"/>
      <c r="V335" s="61"/>
      <c r="W335" s="61"/>
      <c r="X335" s="61"/>
      <c r="Y335" s="61"/>
      <c r="Z335" s="61"/>
    </row>
    <row r="336" spans="1:26" ht="48" hidden="1">
      <c r="A336" s="20" t="str">
        <f>CONCATENATE("T",ROW(A336)-1)</f>
        <v>T335</v>
      </c>
      <c r="B336" s="20" t="s">
        <v>1147</v>
      </c>
      <c r="C336" s="20" t="s">
        <v>293</v>
      </c>
      <c r="D336" s="20" t="s">
        <v>667</v>
      </c>
      <c r="E336" s="20" t="s">
        <v>27</v>
      </c>
      <c r="F336" s="20" t="s">
        <v>160</v>
      </c>
      <c r="G336" s="20" t="s">
        <v>84</v>
      </c>
      <c r="H336" s="20" t="s">
        <v>84</v>
      </c>
      <c r="I336" s="20" t="s">
        <v>23</v>
      </c>
      <c r="J336" s="20" t="s">
        <v>265</v>
      </c>
      <c r="K336" s="20" t="s">
        <v>23</v>
      </c>
      <c r="L336" s="20" t="s">
        <v>23</v>
      </c>
      <c r="M336" s="20" t="s">
        <v>84</v>
      </c>
      <c r="N336" s="20" t="s">
        <v>85</v>
      </c>
      <c r="O336" s="24" t="s">
        <v>363</v>
      </c>
      <c r="P336" s="24" t="s">
        <v>668</v>
      </c>
      <c r="Q336" s="24" t="s">
        <v>669</v>
      </c>
      <c r="R336" s="24"/>
      <c r="S336" s="61"/>
      <c r="T336" s="61"/>
      <c r="U336" s="61"/>
      <c r="V336" s="61"/>
      <c r="W336" s="61"/>
      <c r="X336" s="61"/>
      <c r="Y336" s="61"/>
      <c r="Z336" s="61"/>
    </row>
    <row r="337" spans="1:26" ht="96" hidden="1">
      <c r="A337" s="20" t="str">
        <f>CONCATENATE("T",ROW(A337)-1)</f>
        <v>T336</v>
      </c>
      <c r="B337" s="20" t="s">
        <v>1147</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670</v>
      </c>
      <c r="Q337" s="25" t="s">
        <v>671</v>
      </c>
      <c r="R337" s="24"/>
      <c r="S337" s="61"/>
      <c r="T337" s="61"/>
      <c r="U337" s="61"/>
      <c r="V337" s="61"/>
      <c r="W337" s="61"/>
      <c r="X337" s="61"/>
      <c r="Y337" s="61"/>
      <c r="Z337" s="61"/>
    </row>
    <row r="338" spans="1:26" ht="96" hidden="1">
      <c r="A338" s="20" t="str">
        <f>CONCATENATE("T",ROW(A338)-1)</f>
        <v>T337</v>
      </c>
      <c r="B338" s="20" t="s">
        <v>1147</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61"/>
      <c r="T338" s="61"/>
      <c r="U338" s="61"/>
      <c r="V338" s="61"/>
      <c r="W338" s="61"/>
      <c r="X338" s="61"/>
      <c r="Y338" s="61"/>
      <c r="Z338" s="61"/>
    </row>
    <row r="339" spans="1:26" ht="32" hidden="1">
      <c r="A339" s="20" t="str">
        <f t="shared" ref="A339:A341" si="65">CONCATENATE("T",ROW(A339)-1)</f>
        <v>T338</v>
      </c>
      <c r="B339" s="20" t="s">
        <v>1147</v>
      </c>
      <c r="C339" s="20" t="s">
        <v>661</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61"/>
      <c r="T339" s="61"/>
      <c r="U339" s="61"/>
      <c r="V339" s="61"/>
      <c r="W339" s="61"/>
      <c r="X339" s="61"/>
      <c r="Y339" s="61"/>
      <c r="Z339" s="61"/>
    </row>
    <row r="340" spans="1:26" ht="32" hidden="1">
      <c r="A340" s="20" t="str">
        <f>CONCATENATE("T",ROW(A340)-1)</f>
        <v>T339</v>
      </c>
      <c r="B340" s="20" t="s">
        <v>1147</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1293</v>
      </c>
      <c r="P340" s="57" t="s">
        <v>1291</v>
      </c>
      <c r="Q340" s="57" t="s">
        <v>1292</v>
      </c>
      <c r="R340" s="58"/>
      <c r="S340" s="61"/>
      <c r="T340" s="61"/>
      <c r="U340" s="61"/>
      <c r="V340" s="61"/>
      <c r="W340" s="61"/>
      <c r="X340" s="61"/>
      <c r="Y340" s="61"/>
      <c r="Z340" s="61"/>
    </row>
    <row r="341" spans="1:26" ht="96" hidden="1">
      <c r="A341" s="20" t="str">
        <f t="shared" si="65"/>
        <v>T340</v>
      </c>
      <c r="B341" s="20" t="s">
        <v>1147</v>
      </c>
      <c r="C341" s="20" t="s">
        <v>226</v>
      </c>
      <c r="D341" s="20" t="s">
        <v>1238</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658</v>
      </c>
      <c r="P341" s="25" t="s">
        <v>659</v>
      </c>
      <c r="Q341" s="25" t="s">
        <v>660</v>
      </c>
      <c r="R341" s="24"/>
      <c r="S341" s="61"/>
      <c r="T341" s="61"/>
      <c r="U341" s="61"/>
      <c r="V341" s="61"/>
      <c r="W341" s="61"/>
      <c r="X341" s="61"/>
      <c r="Y341" s="61"/>
      <c r="Z341" s="61"/>
    </row>
    <row r="342" spans="1:26" ht="48" hidden="1">
      <c r="A342" s="20" t="str">
        <f>CONCATENATE("T",ROW(A342)-1)</f>
        <v>T341</v>
      </c>
      <c r="B342" s="20" t="s">
        <v>1193</v>
      </c>
      <c r="C342" s="20" t="s">
        <v>613</v>
      </c>
      <c r="D342" s="20" t="s">
        <v>1194</v>
      </c>
      <c r="E342" s="20" t="s">
        <v>1165</v>
      </c>
      <c r="F342" s="20" t="s">
        <v>22</v>
      </c>
      <c r="G342" s="20"/>
      <c r="H342" s="20"/>
      <c r="I342" s="20"/>
      <c r="J342" s="20"/>
      <c r="K342" s="20" t="str">
        <f>MID(N342,2,1)</f>
        <v/>
      </c>
      <c r="L342" s="20" t="str">
        <f>MID(N342,4,1)</f>
        <v/>
      </c>
      <c r="M342" s="20" t="str">
        <f>MID(N342,6,1)</f>
        <v/>
      </c>
      <c r="N342" s="20"/>
      <c r="O342" s="24"/>
      <c r="P342" s="24"/>
      <c r="Q342" s="24"/>
      <c r="R342" s="24"/>
      <c r="S342" s="61"/>
      <c r="T342" s="61"/>
      <c r="U342" s="61"/>
      <c r="V342" s="61"/>
      <c r="W342" s="61"/>
      <c r="X342" s="61"/>
      <c r="Y342" s="61"/>
      <c r="Z342" s="61"/>
    </row>
    <row r="343" spans="1:26" ht="48" hidden="1">
      <c r="A343" s="20" t="str">
        <f t="shared" ref="A343:A355" si="72">CONCATENATE("T",ROW(A343)-1)</f>
        <v>T342</v>
      </c>
      <c r="B343" s="20" t="s">
        <v>1193</v>
      </c>
      <c r="C343" s="20" t="s">
        <v>1195</v>
      </c>
      <c r="D343" s="20" t="s">
        <v>1196</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61"/>
      <c r="T343" s="61"/>
      <c r="U343" s="61"/>
      <c r="V343" s="61"/>
      <c r="W343" s="61"/>
      <c r="X343" s="61"/>
      <c r="Y343" s="61"/>
      <c r="Z343" s="61"/>
    </row>
    <row r="344" spans="1:26" ht="48" hidden="1">
      <c r="A344" s="20" t="str">
        <f t="shared" si="72"/>
        <v>T343</v>
      </c>
      <c r="B344" s="20" t="s">
        <v>1193</v>
      </c>
      <c r="C344" s="20" t="s">
        <v>382</v>
      </c>
      <c r="D344" s="20" t="s">
        <v>1197</v>
      </c>
      <c r="E344" s="20" t="s">
        <v>21</v>
      </c>
      <c r="F344" s="20" t="s">
        <v>22</v>
      </c>
      <c r="G344" s="20"/>
      <c r="H344" s="20"/>
      <c r="I344" s="20"/>
      <c r="J344" s="20"/>
      <c r="K344" s="20" t="str">
        <f t="shared" si="73"/>
        <v/>
      </c>
      <c r="L344" s="20" t="str">
        <f t="shared" si="74"/>
        <v/>
      </c>
      <c r="M344" s="20" t="str">
        <f t="shared" si="75"/>
        <v/>
      </c>
      <c r="N344" s="20"/>
      <c r="O344" s="24"/>
      <c r="P344" s="24"/>
      <c r="Q344" s="24"/>
      <c r="R344" s="24"/>
      <c r="S344" s="61"/>
      <c r="T344" s="61"/>
      <c r="U344" s="61"/>
      <c r="V344" s="61"/>
      <c r="W344" s="61"/>
      <c r="X344" s="61"/>
      <c r="Y344" s="61"/>
      <c r="Z344" s="61"/>
    </row>
    <row r="345" spans="1:26" ht="48" hidden="1">
      <c r="A345" s="20" t="str">
        <f t="shared" si="72"/>
        <v>T344</v>
      </c>
      <c r="B345" s="20" t="s">
        <v>1193</v>
      </c>
      <c r="C345" s="20" t="s">
        <v>499</v>
      </c>
      <c r="D345" s="20" t="s">
        <v>1198</v>
      </c>
      <c r="E345" s="20" t="s">
        <v>43</v>
      </c>
      <c r="F345" s="20" t="s">
        <v>22</v>
      </c>
      <c r="G345" s="20"/>
      <c r="H345" s="20"/>
      <c r="I345" s="20"/>
      <c r="J345" s="20"/>
      <c r="K345" s="20" t="str">
        <f t="shared" si="73"/>
        <v/>
      </c>
      <c r="L345" s="20" t="str">
        <f t="shared" si="74"/>
        <v/>
      </c>
      <c r="M345" s="20" t="str">
        <f t="shared" si="75"/>
        <v/>
      </c>
      <c r="N345" s="20"/>
      <c r="O345" s="24"/>
      <c r="P345" s="24"/>
      <c r="Q345" s="24"/>
      <c r="R345" s="24"/>
      <c r="S345" s="61"/>
      <c r="T345" s="61"/>
      <c r="U345" s="61"/>
      <c r="V345" s="61"/>
      <c r="W345" s="61"/>
      <c r="X345" s="61"/>
      <c r="Y345" s="61"/>
      <c r="Z345" s="61"/>
    </row>
    <row r="346" spans="1:26" ht="48" hidden="1">
      <c r="A346" s="20" t="str">
        <f t="shared" si="72"/>
        <v>T345</v>
      </c>
      <c r="B346" s="20" t="s">
        <v>1193</v>
      </c>
      <c r="C346" s="20" t="s">
        <v>293</v>
      </c>
      <c r="D346" s="20" t="s">
        <v>1199</v>
      </c>
      <c r="E346" s="20" t="s">
        <v>27</v>
      </c>
      <c r="F346" s="20" t="s">
        <v>22</v>
      </c>
      <c r="G346" s="20"/>
      <c r="H346" s="20"/>
      <c r="I346" s="20"/>
      <c r="J346" s="20"/>
      <c r="K346" s="20" t="str">
        <f t="shared" si="73"/>
        <v/>
      </c>
      <c r="L346" s="20" t="str">
        <f t="shared" si="74"/>
        <v/>
      </c>
      <c r="M346" s="20" t="str">
        <f t="shared" si="75"/>
        <v/>
      </c>
      <c r="N346" s="20"/>
      <c r="O346" s="24"/>
      <c r="P346" s="24"/>
      <c r="Q346" s="24"/>
      <c r="R346" s="24"/>
      <c r="S346" s="61"/>
      <c r="T346" s="61"/>
      <c r="U346" s="61"/>
      <c r="V346" s="61"/>
      <c r="W346" s="61"/>
      <c r="X346" s="61"/>
      <c r="Y346" s="61"/>
      <c r="Z346" s="61"/>
    </row>
    <row r="347" spans="1:26" ht="48" hidden="1">
      <c r="A347" s="20" t="str">
        <f t="shared" si="72"/>
        <v>T346</v>
      </c>
      <c r="B347" s="20" t="s">
        <v>1193</v>
      </c>
      <c r="C347" s="20" t="s">
        <v>1186</v>
      </c>
      <c r="D347" s="20" t="s">
        <v>1200</v>
      </c>
      <c r="E347" s="20" t="s">
        <v>43</v>
      </c>
      <c r="F347" s="20" t="s">
        <v>22</v>
      </c>
      <c r="G347" s="20"/>
      <c r="H347" s="20"/>
      <c r="I347" s="20"/>
      <c r="J347" s="20"/>
      <c r="K347" s="20" t="str">
        <f t="shared" si="73"/>
        <v/>
      </c>
      <c r="L347" s="20" t="str">
        <f t="shared" si="74"/>
        <v/>
      </c>
      <c r="M347" s="20" t="str">
        <f t="shared" si="75"/>
        <v/>
      </c>
      <c r="N347" s="20"/>
      <c r="O347" s="24"/>
      <c r="P347" s="24"/>
      <c r="Q347" s="24"/>
      <c r="R347" s="24"/>
      <c r="S347" s="61"/>
      <c r="T347" s="61"/>
      <c r="U347" s="61"/>
      <c r="V347" s="61"/>
      <c r="W347" s="61"/>
      <c r="X347" s="61"/>
      <c r="Y347" s="61"/>
      <c r="Z347" s="61"/>
    </row>
    <row r="348" spans="1:26" ht="64" hidden="1">
      <c r="A348" s="20" t="str">
        <f t="shared" si="72"/>
        <v>T347</v>
      </c>
      <c r="B348" s="20" t="s">
        <v>1193</v>
      </c>
      <c r="C348" s="20" t="s">
        <v>1188</v>
      </c>
      <c r="D348" s="20" t="s">
        <v>1201</v>
      </c>
      <c r="E348" s="20" t="s">
        <v>1190</v>
      </c>
      <c r="F348" s="20" t="s">
        <v>22</v>
      </c>
      <c r="G348" s="20"/>
      <c r="H348" s="20"/>
      <c r="I348" s="20"/>
      <c r="J348" s="20"/>
      <c r="K348" s="20" t="str">
        <f t="shared" si="73"/>
        <v/>
      </c>
      <c r="L348" s="20" t="str">
        <f t="shared" si="74"/>
        <v/>
      </c>
      <c r="M348" s="20" t="str">
        <f t="shared" si="75"/>
        <v/>
      </c>
      <c r="N348" s="20"/>
      <c r="O348" s="24"/>
      <c r="P348" s="24"/>
      <c r="Q348" s="24"/>
      <c r="R348" s="24"/>
      <c r="S348" s="61"/>
      <c r="T348" s="61"/>
      <c r="U348" s="61"/>
      <c r="V348" s="61"/>
      <c r="W348" s="61"/>
      <c r="X348" s="61"/>
      <c r="Y348" s="61"/>
      <c r="Z348" s="61"/>
    </row>
    <row r="349" spans="1:26" ht="48" hidden="1">
      <c r="A349" s="20" t="str">
        <f t="shared" si="72"/>
        <v>T348</v>
      </c>
      <c r="B349" s="20" t="s">
        <v>1193</v>
      </c>
      <c r="C349" s="20" t="s">
        <v>1191</v>
      </c>
      <c r="D349" s="20" t="s">
        <v>1202</v>
      </c>
      <c r="E349" s="20" t="s">
        <v>1165</v>
      </c>
      <c r="F349" s="20" t="s">
        <v>22</v>
      </c>
      <c r="G349" s="20"/>
      <c r="H349" s="20"/>
      <c r="I349" s="20"/>
      <c r="J349" s="20"/>
      <c r="K349" s="20" t="str">
        <f t="shared" si="73"/>
        <v/>
      </c>
      <c r="L349" s="20" t="str">
        <f t="shared" si="74"/>
        <v/>
      </c>
      <c r="M349" s="20" t="str">
        <f t="shared" si="75"/>
        <v/>
      </c>
      <c r="N349" s="20"/>
      <c r="O349" s="24"/>
      <c r="P349" s="24"/>
      <c r="Q349" s="24"/>
      <c r="R349" s="24"/>
      <c r="S349" s="61"/>
      <c r="T349" s="61"/>
      <c r="U349" s="61"/>
      <c r="V349" s="61"/>
      <c r="W349" s="61"/>
      <c r="X349" s="61"/>
      <c r="Y349" s="61"/>
      <c r="Z349" s="61"/>
    </row>
    <row r="350" spans="1:26" ht="48" hidden="1">
      <c r="A350" s="20" t="str">
        <f t="shared" si="72"/>
        <v>T349</v>
      </c>
      <c r="B350" s="20" t="s">
        <v>1193</v>
      </c>
      <c r="C350" s="20" t="s">
        <v>1203</v>
      </c>
      <c r="D350" s="20" t="s">
        <v>1204</v>
      </c>
      <c r="E350" s="20" t="s">
        <v>116</v>
      </c>
      <c r="F350" s="20" t="s">
        <v>22</v>
      </c>
      <c r="G350" s="20"/>
      <c r="H350" s="20"/>
      <c r="I350" s="20"/>
      <c r="J350" s="20"/>
      <c r="K350" s="20" t="str">
        <f t="shared" si="73"/>
        <v/>
      </c>
      <c r="L350" s="20" t="str">
        <f t="shared" si="74"/>
        <v/>
      </c>
      <c r="M350" s="20" t="str">
        <f t="shared" si="75"/>
        <v/>
      </c>
      <c r="N350" s="20"/>
      <c r="O350" s="24"/>
      <c r="P350" s="24"/>
      <c r="Q350" s="24"/>
      <c r="R350" s="24"/>
      <c r="S350" s="61"/>
      <c r="T350" s="61"/>
      <c r="U350" s="61"/>
      <c r="V350" s="61"/>
      <c r="W350" s="61"/>
      <c r="X350" s="61"/>
      <c r="Y350" s="61"/>
      <c r="Z350" s="61"/>
    </row>
    <row r="351" spans="1:26" ht="48" hidden="1">
      <c r="A351" s="20" t="str">
        <f t="shared" si="72"/>
        <v>T350</v>
      </c>
      <c r="B351" s="20" t="s">
        <v>1193</v>
      </c>
      <c r="C351" s="20" t="s">
        <v>1205</v>
      </c>
      <c r="D351" s="20" t="s">
        <v>1206</v>
      </c>
      <c r="E351" s="20" t="s">
        <v>1171</v>
      </c>
      <c r="F351" s="20" t="s">
        <v>22</v>
      </c>
      <c r="G351" s="20"/>
      <c r="H351" s="20"/>
      <c r="I351" s="20"/>
      <c r="J351" s="20"/>
      <c r="K351" s="20" t="str">
        <f>MID(N351,2,1)</f>
        <v/>
      </c>
      <c r="L351" s="20" t="str">
        <f>MID(N351,4,1)</f>
        <v/>
      </c>
      <c r="M351" s="20" t="str">
        <f>MID(N351,6,1)</f>
        <v/>
      </c>
      <c r="N351" s="20"/>
      <c r="O351" s="24"/>
      <c r="P351" s="24"/>
      <c r="Q351" s="24"/>
      <c r="R351" s="24"/>
      <c r="S351" s="61"/>
      <c r="T351" s="61"/>
      <c r="U351" s="61"/>
      <c r="V351" s="61"/>
      <c r="W351" s="61"/>
      <c r="X351" s="61"/>
      <c r="Y351" s="61"/>
      <c r="Z351" s="61"/>
    </row>
    <row r="352" spans="1:26" ht="48" hidden="1">
      <c r="A352" s="20" t="str">
        <f t="shared" si="72"/>
        <v>T351</v>
      </c>
      <c r="B352" s="20" t="s">
        <v>1193</v>
      </c>
      <c r="C352" s="20" t="s">
        <v>1207</v>
      </c>
      <c r="D352" s="20" t="s">
        <v>1208</v>
      </c>
      <c r="E352" s="20" t="s">
        <v>1209</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61"/>
      <c r="T352" s="61"/>
      <c r="U352" s="61"/>
      <c r="V352" s="61"/>
      <c r="W352" s="61"/>
      <c r="X352" s="61"/>
      <c r="Y352" s="61"/>
      <c r="Z352" s="61"/>
    </row>
    <row r="353" spans="1:26" ht="48" hidden="1">
      <c r="A353" s="20" t="str">
        <f t="shared" si="72"/>
        <v>T352</v>
      </c>
      <c r="B353" s="20" t="s">
        <v>1193</v>
      </c>
      <c r="C353" s="20" t="s">
        <v>1210</v>
      </c>
      <c r="D353" s="20" t="s">
        <v>1211</v>
      </c>
      <c r="E353" s="20" t="s">
        <v>102</v>
      </c>
      <c r="F353" s="20" t="s">
        <v>22</v>
      </c>
      <c r="G353" s="20"/>
      <c r="H353" s="20"/>
      <c r="I353" s="20"/>
      <c r="J353" s="20"/>
      <c r="K353" s="20" t="str">
        <f t="shared" si="76"/>
        <v/>
      </c>
      <c r="L353" s="20" t="str">
        <f t="shared" si="77"/>
        <v/>
      </c>
      <c r="M353" s="20" t="str">
        <f t="shared" si="78"/>
        <v/>
      </c>
      <c r="N353" s="20"/>
      <c r="O353" s="24"/>
      <c r="P353" s="24"/>
      <c r="Q353" s="24"/>
      <c r="R353" s="24"/>
      <c r="S353" s="61"/>
      <c r="T353" s="61"/>
      <c r="U353" s="61"/>
      <c r="V353" s="61"/>
      <c r="W353" s="61"/>
      <c r="X353" s="61"/>
      <c r="Y353" s="61"/>
      <c r="Z353" s="61"/>
    </row>
    <row r="354" spans="1:26" ht="48" hidden="1">
      <c r="A354" s="20" t="str">
        <f t="shared" si="72"/>
        <v>T353</v>
      </c>
      <c r="B354" s="20" t="s">
        <v>1193</v>
      </c>
      <c r="C354" s="20" t="s">
        <v>1175</v>
      </c>
      <c r="D354" s="20" t="s">
        <v>1212</v>
      </c>
      <c r="E354" s="20" t="s">
        <v>116</v>
      </c>
      <c r="F354" s="20" t="s">
        <v>22</v>
      </c>
      <c r="G354" s="20"/>
      <c r="H354" s="20"/>
      <c r="I354" s="20"/>
      <c r="J354" s="20"/>
      <c r="K354" s="20" t="str">
        <f t="shared" si="76"/>
        <v/>
      </c>
      <c r="L354" s="20" t="str">
        <f t="shared" si="77"/>
        <v/>
      </c>
      <c r="M354" s="20" t="str">
        <f t="shared" si="78"/>
        <v/>
      </c>
      <c r="N354" s="20"/>
      <c r="O354" s="24"/>
      <c r="P354" s="24"/>
      <c r="Q354" s="24"/>
      <c r="R354" s="24"/>
      <c r="S354" s="61"/>
      <c r="T354" s="61"/>
      <c r="U354" s="61"/>
      <c r="V354" s="61"/>
      <c r="W354" s="61"/>
      <c r="X354" s="61"/>
      <c r="Y354" s="61"/>
      <c r="Z354" s="61"/>
    </row>
    <row r="355" spans="1:26" ht="48" hidden="1">
      <c r="A355" s="20" t="str">
        <f t="shared" si="72"/>
        <v>T354</v>
      </c>
      <c r="B355" s="20" t="s">
        <v>1193</v>
      </c>
      <c r="C355" s="20" t="s">
        <v>1177</v>
      </c>
      <c r="D355" s="20" t="s">
        <v>1213</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61"/>
      <c r="T355" s="61"/>
      <c r="U355" s="61"/>
      <c r="V355" s="61"/>
      <c r="W355" s="61"/>
      <c r="X355" s="61"/>
      <c r="Y355" s="61"/>
      <c r="Z355" s="61"/>
    </row>
    <row r="356" spans="1:26" ht="48" hidden="1">
      <c r="A356" s="20" t="str">
        <f t="shared" ref="A356:A382" si="82">CONCATENATE("T",ROW(A356)-1)</f>
        <v>T355</v>
      </c>
      <c r="B356" s="20" t="s">
        <v>1159</v>
      </c>
      <c r="C356" s="20" t="s">
        <v>1239</v>
      </c>
      <c r="D356" s="20" t="s">
        <v>1240</v>
      </c>
      <c r="E356" s="20" t="s">
        <v>37</v>
      </c>
      <c r="F356" s="20" t="s">
        <v>22</v>
      </c>
      <c r="G356" s="20"/>
      <c r="H356" s="20"/>
      <c r="I356" s="20"/>
      <c r="J356" s="20"/>
      <c r="K356" s="20" t="str">
        <f t="shared" si="79"/>
        <v/>
      </c>
      <c r="L356" s="20" t="str">
        <f t="shared" si="80"/>
        <v/>
      </c>
      <c r="M356" s="20" t="str">
        <f t="shared" si="81"/>
        <v/>
      </c>
      <c r="N356" s="20"/>
      <c r="O356" s="24"/>
      <c r="P356" s="24"/>
      <c r="Q356" s="24"/>
      <c r="R356" s="24"/>
      <c r="S356" s="61"/>
      <c r="T356" s="61"/>
      <c r="U356" s="61"/>
      <c r="V356" s="61"/>
      <c r="W356" s="61"/>
      <c r="X356" s="61"/>
      <c r="Y356" s="61"/>
      <c r="Z356" s="61"/>
    </row>
    <row r="357" spans="1:26" ht="48" hidden="1">
      <c r="A357" s="20" t="str">
        <f t="shared" si="82"/>
        <v>T356</v>
      </c>
      <c r="B357" s="20" t="s">
        <v>1159</v>
      </c>
      <c r="C357" s="20" t="s">
        <v>1186</v>
      </c>
      <c r="D357" s="20" t="s">
        <v>1241</v>
      </c>
      <c r="E357" s="20" t="s">
        <v>43</v>
      </c>
      <c r="F357" s="20" t="s">
        <v>22</v>
      </c>
      <c r="G357" s="20"/>
      <c r="H357" s="20"/>
      <c r="I357" s="20"/>
      <c r="J357" s="20"/>
      <c r="K357" s="20" t="str">
        <f t="shared" si="79"/>
        <v/>
      </c>
      <c r="L357" s="20" t="str">
        <f t="shared" si="80"/>
        <v/>
      </c>
      <c r="M357" s="20" t="str">
        <f t="shared" si="81"/>
        <v/>
      </c>
      <c r="N357" s="20"/>
      <c r="O357" s="24"/>
      <c r="P357" s="24"/>
      <c r="Q357" s="24"/>
      <c r="R357" s="24"/>
      <c r="S357" s="61"/>
      <c r="T357" s="61"/>
      <c r="U357" s="61"/>
      <c r="V357" s="61"/>
      <c r="W357" s="61"/>
      <c r="X357" s="61"/>
      <c r="Y357" s="61"/>
      <c r="Z357" s="61"/>
    </row>
    <row r="358" spans="1:26" ht="32" hidden="1">
      <c r="A358" s="20" t="str">
        <f t="shared" si="82"/>
        <v>T357</v>
      </c>
      <c r="B358" s="20" t="s">
        <v>1159</v>
      </c>
      <c r="C358" s="20" t="s">
        <v>1205</v>
      </c>
      <c r="D358" s="20" t="s">
        <v>1242</v>
      </c>
      <c r="E358" s="20" t="s">
        <v>1171</v>
      </c>
      <c r="F358" s="20" t="s">
        <v>22</v>
      </c>
      <c r="G358" s="20"/>
      <c r="H358" s="20"/>
      <c r="I358" s="20"/>
      <c r="J358" s="20"/>
      <c r="K358" s="20" t="str">
        <f t="shared" si="79"/>
        <v/>
      </c>
      <c r="L358" s="20" t="str">
        <f t="shared" si="80"/>
        <v/>
      </c>
      <c r="M358" s="20" t="str">
        <f t="shared" si="81"/>
        <v/>
      </c>
      <c r="N358" s="20"/>
      <c r="O358" s="24"/>
      <c r="P358" s="24"/>
      <c r="Q358" s="24"/>
      <c r="R358" s="24"/>
      <c r="S358" s="61"/>
      <c r="T358" s="61"/>
      <c r="U358" s="61"/>
      <c r="V358" s="61"/>
      <c r="W358" s="61"/>
      <c r="X358" s="61"/>
      <c r="Y358" s="61"/>
      <c r="Z358" s="61"/>
    </row>
    <row r="359" spans="1:26" ht="48" hidden="1">
      <c r="A359" s="20" t="str">
        <f t="shared" si="82"/>
        <v>T358</v>
      </c>
      <c r="B359" s="20" t="s">
        <v>1159</v>
      </c>
      <c r="C359" s="20" t="s">
        <v>1243</v>
      </c>
      <c r="D359" s="20" t="s">
        <v>1244</v>
      </c>
      <c r="E359" s="20" t="s">
        <v>1165</v>
      </c>
      <c r="F359" s="20" t="s">
        <v>22</v>
      </c>
      <c r="G359" s="20"/>
      <c r="H359" s="20"/>
      <c r="I359" s="20"/>
      <c r="J359" s="20"/>
      <c r="K359" s="20" t="str">
        <f t="shared" si="79"/>
        <v/>
      </c>
      <c r="L359" s="20" t="str">
        <f t="shared" si="80"/>
        <v/>
      </c>
      <c r="M359" s="20" t="str">
        <f t="shared" si="81"/>
        <v/>
      </c>
      <c r="N359" s="20"/>
      <c r="O359" s="24"/>
      <c r="P359" s="24"/>
      <c r="Q359" s="24"/>
      <c r="R359" s="24"/>
      <c r="S359" s="61"/>
      <c r="T359" s="61"/>
      <c r="U359" s="61"/>
      <c r="V359" s="61"/>
      <c r="W359" s="61"/>
      <c r="X359" s="61"/>
      <c r="Y359" s="61"/>
      <c r="Z359" s="61"/>
    </row>
    <row r="360" spans="1:26" ht="32" hidden="1">
      <c r="A360" s="20" t="str">
        <f t="shared" si="82"/>
        <v>T359</v>
      </c>
      <c r="B360" s="20" t="s">
        <v>1159</v>
      </c>
      <c r="C360" s="20" t="s">
        <v>1175</v>
      </c>
      <c r="D360" s="20" t="s">
        <v>1245</v>
      </c>
      <c r="E360" s="20" t="s">
        <v>116</v>
      </c>
      <c r="F360" s="20" t="s">
        <v>22</v>
      </c>
      <c r="G360" s="20"/>
      <c r="H360" s="20"/>
      <c r="I360" s="20"/>
      <c r="J360" s="20"/>
      <c r="K360" s="20" t="str">
        <f t="shared" si="79"/>
        <v/>
      </c>
      <c r="L360" s="20" t="str">
        <f t="shared" si="80"/>
        <v/>
      </c>
      <c r="M360" s="20" t="str">
        <f t="shared" si="81"/>
        <v/>
      </c>
      <c r="N360" s="20"/>
      <c r="O360" s="24"/>
      <c r="P360" s="24"/>
      <c r="Q360" s="24"/>
      <c r="R360" s="24"/>
      <c r="S360" s="61"/>
      <c r="T360" s="61"/>
      <c r="U360" s="61"/>
      <c r="V360" s="61"/>
      <c r="W360" s="61"/>
      <c r="X360" s="61"/>
      <c r="Y360" s="61"/>
      <c r="Z360" s="61"/>
    </row>
    <row r="361" spans="1:26" ht="32" hidden="1">
      <c r="A361" s="20" t="str">
        <f t="shared" si="82"/>
        <v>T360</v>
      </c>
      <c r="B361" s="20" t="s">
        <v>1159</v>
      </c>
      <c r="C361" s="20" t="s">
        <v>1177</v>
      </c>
      <c r="D361" s="20" t="s">
        <v>1246</v>
      </c>
      <c r="E361" s="20" t="s">
        <v>72</v>
      </c>
      <c r="F361" s="20" t="s">
        <v>22</v>
      </c>
      <c r="G361" s="20"/>
      <c r="H361" s="20"/>
      <c r="I361" s="20"/>
      <c r="J361" s="20"/>
      <c r="K361" s="20" t="str">
        <f t="shared" si="79"/>
        <v/>
      </c>
      <c r="L361" s="20" t="str">
        <f t="shared" si="80"/>
        <v/>
      </c>
      <c r="M361" s="20" t="str">
        <f t="shared" si="81"/>
        <v/>
      </c>
      <c r="N361" s="20"/>
      <c r="O361" s="24"/>
      <c r="P361" s="24"/>
      <c r="Q361" s="24"/>
      <c r="R361" s="24"/>
      <c r="S361" s="61"/>
      <c r="T361" s="61"/>
      <c r="U361" s="61"/>
      <c r="V361" s="61"/>
      <c r="W361" s="61"/>
      <c r="X361" s="61"/>
      <c r="Y361" s="61"/>
      <c r="Z361" s="61"/>
    </row>
    <row r="362" spans="1:26" ht="32" hidden="1">
      <c r="A362" s="20" t="str">
        <f t="shared" si="82"/>
        <v>T361</v>
      </c>
      <c r="B362" s="20" t="s">
        <v>1159</v>
      </c>
      <c r="C362" s="20" t="s">
        <v>1247</v>
      </c>
      <c r="D362" s="20" t="s">
        <v>1248</v>
      </c>
      <c r="E362" s="20" t="s">
        <v>43</v>
      </c>
      <c r="F362" s="20" t="s">
        <v>22</v>
      </c>
      <c r="G362" s="20"/>
      <c r="H362" s="20"/>
      <c r="I362" s="20"/>
      <c r="J362" s="20"/>
      <c r="K362" s="20" t="str">
        <f t="shared" si="79"/>
        <v/>
      </c>
      <c r="L362" s="20" t="str">
        <f t="shared" si="80"/>
        <v/>
      </c>
      <c r="M362" s="20" t="str">
        <f t="shared" si="81"/>
        <v/>
      </c>
      <c r="N362" s="20"/>
      <c r="O362" s="24"/>
      <c r="P362" s="24"/>
      <c r="Q362" s="24"/>
      <c r="R362" s="24"/>
      <c r="S362" s="61"/>
      <c r="T362" s="61"/>
      <c r="U362" s="61"/>
      <c r="V362" s="61"/>
      <c r="W362" s="61"/>
      <c r="X362" s="61"/>
      <c r="Y362" s="61"/>
      <c r="Z362" s="61"/>
    </row>
    <row r="363" spans="1:26" ht="32" hidden="1">
      <c r="A363" s="20" t="str">
        <f t="shared" si="82"/>
        <v>T362</v>
      </c>
      <c r="B363" s="20" t="s">
        <v>1159</v>
      </c>
      <c r="C363" s="20" t="s">
        <v>1249</v>
      </c>
      <c r="D363" s="20" t="s">
        <v>1250</v>
      </c>
      <c r="E363" s="20" t="s">
        <v>43</v>
      </c>
      <c r="F363" s="20" t="s">
        <v>22</v>
      </c>
      <c r="G363" s="20"/>
      <c r="H363" s="20"/>
      <c r="I363" s="20"/>
      <c r="J363" s="20"/>
      <c r="K363" s="20" t="str">
        <f t="shared" si="79"/>
        <v/>
      </c>
      <c r="L363" s="20" t="str">
        <f t="shared" si="80"/>
        <v/>
      </c>
      <c r="M363" s="20" t="str">
        <f t="shared" si="81"/>
        <v/>
      </c>
      <c r="N363" s="20"/>
      <c r="O363" s="24"/>
      <c r="P363" s="24"/>
      <c r="Q363" s="24"/>
      <c r="R363" s="24"/>
      <c r="S363" s="61"/>
      <c r="T363" s="61"/>
      <c r="U363" s="61"/>
      <c r="V363" s="61"/>
      <c r="W363" s="61"/>
      <c r="X363" s="61"/>
      <c r="Y363" s="61"/>
      <c r="Z363" s="61"/>
    </row>
    <row r="364" spans="1:26" ht="32" hidden="1">
      <c r="A364" s="20" t="str">
        <f t="shared" si="82"/>
        <v>T363</v>
      </c>
      <c r="B364" s="20" t="s">
        <v>1159</v>
      </c>
      <c r="C364" s="20" t="s">
        <v>1251</v>
      </c>
      <c r="D364" s="20" t="s">
        <v>1252</v>
      </c>
      <c r="E364" s="20" t="s">
        <v>43</v>
      </c>
      <c r="F364" s="20" t="s">
        <v>22</v>
      </c>
      <c r="G364" s="20"/>
      <c r="H364" s="20"/>
      <c r="I364" s="20"/>
      <c r="J364" s="20"/>
      <c r="K364" s="20" t="str">
        <f t="shared" si="79"/>
        <v/>
      </c>
      <c r="L364" s="20" t="str">
        <f t="shared" si="80"/>
        <v/>
      </c>
      <c r="M364" s="20" t="str">
        <f t="shared" si="81"/>
        <v/>
      </c>
      <c r="N364" s="20"/>
      <c r="O364" s="24"/>
      <c r="P364" s="24"/>
      <c r="Q364" s="24"/>
      <c r="R364" s="24"/>
      <c r="S364" s="61"/>
      <c r="T364" s="61"/>
      <c r="U364" s="61"/>
      <c r="V364" s="61"/>
      <c r="W364" s="61"/>
      <c r="X364" s="61"/>
      <c r="Y364" s="61"/>
      <c r="Z364" s="61"/>
    </row>
    <row r="365" spans="1:26" ht="32" hidden="1">
      <c r="A365" s="20" t="str">
        <f t="shared" si="82"/>
        <v>T364</v>
      </c>
      <c r="B365" s="20" t="s">
        <v>1159</v>
      </c>
      <c r="C365" s="20" t="s">
        <v>1253</v>
      </c>
      <c r="D365" s="20" t="s">
        <v>1254</v>
      </c>
      <c r="E365" s="20" t="s">
        <v>43</v>
      </c>
      <c r="F365" s="20" t="s">
        <v>22</v>
      </c>
      <c r="G365" s="20"/>
      <c r="H365" s="20"/>
      <c r="I365" s="20"/>
      <c r="J365" s="20"/>
      <c r="K365" s="20" t="str">
        <f t="shared" si="79"/>
        <v/>
      </c>
      <c r="L365" s="20" t="str">
        <f t="shared" si="80"/>
        <v/>
      </c>
      <c r="M365" s="20" t="str">
        <f t="shared" si="81"/>
        <v/>
      </c>
      <c r="N365" s="20"/>
      <c r="O365" s="24"/>
      <c r="P365" s="24"/>
      <c r="Q365" s="24"/>
      <c r="R365" s="24"/>
      <c r="S365" s="61"/>
      <c r="T365" s="61"/>
      <c r="U365" s="61"/>
      <c r="V365" s="61"/>
      <c r="W365" s="61"/>
      <c r="X365" s="61"/>
      <c r="Y365" s="61"/>
      <c r="Z365" s="61"/>
    </row>
    <row r="366" spans="1:26" ht="32" hidden="1">
      <c r="A366" s="20" t="str">
        <f t="shared" si="82"/>
        <v>T365</v>
      </c>
      <c r="B366" s="20" t="s">
        <v>1159</v>
      </c>
      <c r="C366" s="20" t="s">
        <v>1255</v>
      </c>
      <c r="D366" s="20" t="s">
        <v>1256</v>
      </c>
      <c r="E366" s="20" t="s">
        <v>43</v>
      </c>
      <c r="F366" s="20" t="s">
        <v>22</v>
      </c>
      <c r="G366" s="20"/>
      <c r="H366" s="20"/>
      <c r="I366" s="20"/>
      <c r="J366" s="20"/>
      <c r="K366" s="20" t="str">
        <f t="shared" si="79"/>
        <v/>
      </c>
      <c r="L366" s="20" t="str">
        <f t="shared" si="80"/>
        <v/>
      </c>
      <c r="M366" s="20" t="str">
        <f t="shared" si="81"/>
        <v/>
      </c>
      <c r="N366" s="20"/>
      <c r="O366" s="24"/>
      <c r="P366" s="24"/>
      <c r="Q366" s="24"/>
      <c r="R366" s="24"/>
      <c r="S366" s="61"/>
      <c r="T366" s="61"/>
      <c r="U366" s="61"/>
      <c r="V366" s="61"/>
      <c r="W366" s="61"/>
      <c r="X366" s="61"/>
      <c r="Y366" s="61"/>
      <c r="Z366" s="61"/>
    </row>
    <row r="367" spans="1:26" ht="32" hidden="1">
      <c r="A367" s="20" t="str">
        <f t="shared" si="82"/>
        <v>T366</v>
      </c>
      <c r="B367" s="20" t="s">
        <v>1159</v>
      </c>
      <c r="C367" s="20" t="s">
        <v>1257</v>
      </c>
      <c r="D367" s="20" t="s">
        <v>1258</v>
      </c>
      <c r="E367" s="20" t="s">
        <v>43</v>
      </c>
      <c r="F367" s="20" t="s">
        <v>22</v>
      </c>
      <c r="G367" s="20"/>
      <c r="H367" s="20"/>
      <c r="I367" s="20"/>
      <c r="J367" s="20"/>
      <c r="K367" s="20" t="str">
        <f t="shared" si="79"/>
        <v/>
      </c>
      <c r="L367" s="20" t="str">
        <f t="shared" si="80"/>
        <v/>
      </c>
      <c r="M367" s="20" t="str">
        <f t="shared" si="81"/>
        <v/>
      </c>
      <c r="N367" s="20"/>
      <c r="O367" s="24"/>
      <c r="P367" s="24"/>
      <c r="Q367" s="24"/>
      <c r="R367" s="24"/>
      <c r="S367" s="61"/>
      <c r="T367" s="61"/>
      <c r="U367" s="61"/>
      <c r="V367" s="61"/>
      <c r="W367" s="61"/>
      <c r="X367" s="61"/>
      <c r="Y367" s="61"/>
      <c r="Z367" s="61"/>
    </row>
    <row r="368" spans="1:26" ht="32" hidden="1">
      <c r="A368" s="20" t="str">
        <f t="shared" si="82"/>
        <v>T367</v>
      </c>
      <c r="B368" s="20" t="s">
        <v>1159</v>
      </c>
      <c r="C368" s="20" t="s">
        <v>1259</v>
      </c>
      <c r="D368" s="20" t="s">
        <v>1260</v>
      </c>
      <c r="E368" s="20" t="s">
        <v>116</v>
      </c>
      <c r="F368" s="20" t="s">
        <v>22</v>
      </c>
      <c r="G368" s="20"/>
      <c r="H368" s="20"/>
      <c r="I368" s="20"/>
      <c r="J368" s="20"/>
      <c r="K368" s="20" t="str">
        <f t="shared" si="79"/>
        <v/>
      </c>
      <c r="L368" s="20" t="str">
        <f t="shared" si="80"/>
        <v/>
      </c>
      <c r="M368" s="20" t="str">
        <f t="shared" si="81"/>
        <v/>
      </c>
      <c r="N368" s="20"/>
      <c r="O368" s="24"/>
      <c r="P368" s="24"/>
      <c r="Q368" s="24"/>
      <c r="R368" s="24"/>
      <c r="S368" s="61"/>
      <c r="T368" s="61"/>
      <c r="U368" s="61"/>
      <c r="V368" s="61"/>
      <c r="W368" s="61"/>
      <c r="X368" s="61"/>
      <c r="Y368" s="61"/>
      <c r="Z368" s="61"/>
    </row>
    <row r="369" spans="1:26" ht="48" hidden="1">
      <c r="A369" s="20" t="str">
        <f t="shared" si="82"/>
        <v>T368</v>
      </c>
      <c r="B369" s="20" t="s">
        <v>1159</v>
      </c>
      <c r="C369" s="20" t="s">
        <v>1149</v>
      </c>
      <c r="D369" s="20" t="s">
        <v>1261</v>
      </c>
      <c r="E369" s="20" t="s">
        <v>116</v>
      </c>
      <c r="F369" s="20" t="s">
        <v>22</v>
      </c>
      <c r="G369" s="20"/>
      <c r="H369" s="20"/>
      <c r="I369" s="20"/>
      <c r="J369" s="20"/>
      <c r="K369" s="20" t="str">
        <f t="shared" si="79"/>
        <v/>
      </c>
      <c r="L369" s="20" t="str">
        <f t="shared" si="80"/>
        <v/>
      </c>
      <c r="M369" s="20" t="str">
        <f t="shared" si="81"/>
        <v/>
      </c>
      <c r="N369" s="20"/>
      <c r="O369" s="24"/>
      <c r="P369" s="24"/>
      <c r="Q369" s="24"/>
      <c r="R369" s="24"/>
      <c r="S369" s="61"/>
      <c r="T369" s="61"/>
      <c r="U369" s="61"/>
      <c r="V369" s="61"/>
      <c r="W369" s="61"/>
      <c r="X369" s="61"/>
      <c r="Y369" s="61"/>
      <c r="Z369" s="61"/>
    </row>
    <row r="370" spans="1:26" ht="48" hidden="1">
      <c r="A370" s="20" t="str">
        <f t="shared" si="82"/>
        <v>T369</v>
      </c>
      <c r="B370" s="20" t="s">
        <v>1159</v>
      </c>
      <c r="C370" s="20" t="s">
        <v>1150</v>
      </c>
      <c r="D370" s="20" t="s">
        <v>1262</v>
      </c>
      <c r="E370" s="20" t="s">
        <v>43</v>
      </c>
      <c r="F370" s="20" t="s">
        <v>22</v>
      </c>
      <c r="G370" s="20"/>
      <c r="H370" s="20"/>
      <c r="I370" s="20"/>
      <c r="J370" s="20"/>
      <c r="K370" s="20" t="str">
        <f t="shared" si="79"/>
        <v/>
      </c>
      <c r="L370" s="20" t="str">
        <f t="shared" si="80"/>
        <v/>
      </c>
      <c r="M370" s="20" t="str">
        <f t="shared" si="81"/>
        <v/>
      </c>
      <c r="N370" s="20"/>
      <c r="O370" s="24"/>
      <c r="P370" s="24"/>
      <c r="Q370" s="24" t="s">
        <v>1263</v>
      </c>
      <c r="R370" s="24"/>
      <c r="S370" s="61"/>
      <c r="T370" s="61"/>
      <c r="U370" s="61"/>
      <c r="V370" s="61"/>
      <c r="W370" s="61"/>
      <c r="X370" s="61"/>
      <c r="Y370" s="61"/>
      <c r="Z370" s="61"/>
    </row>
    <row r="371" spans="1:26" ht="48" hidden="1">
      <c r="A371" s="20" t="str">
        <f t="shared" si="82"/>
        <v>T370</v>
      </c>
      <c r="B371" s="20" t="s">
        <v>1159</v>
      </c>
      <c r="C371" s="20" t="s">
        <v>1180</v>
      </c>
      <c r="D371" s="20" t="s">
        <v>1181</v>
      </c>
      <c r="E371" s="20" t="s">
        <v>1171</v>
      </c>
      <c r="F371" s="20" t="s">
        <v>22</v>
      </c>
      <c r="G371" s="20"/>
      <c r="H371" s="20"/>
      <c r="I371" s="20"/>
      <c r="J371" s="20"/>
      <c r="K371" s="20" t="str">
        <f t="shared" si="79"/>
        <v/>
      </c>
      <c r="L371" s="20" t="str">
        <f t="shared" si="80"/>
        <v/>
      </c>
      <c r="M371" s="20" t="str">
        <f t="shared" si="81"/>
        <v/>
      </c>
      <c r="N371" s="20"/>
      <c r="O371" s="24"/>
      <c r="P371" s="24"/>
      <c r="Q371" s="24"/>
      <c r="R371" s="24"/>
      <c r="S371" s="61"/>
      <c r="T371" s="61"/>
      <c r="U371" s="61"/>
      <c r="V371" s="61"/>
      <c r="W371" s="61"/>
      <c r="X371" s="61"/>
      <c r="Y371" s="61"/>
      <c r="Z371" s="61"/>
    </row>
    <row r="372" spans="1:26" ht="48" hidden="1">
      <c r="A372" s="20" t="str">
        <f t="shared" si="82"/>
        <v>T371</v>
      </c>
      <c r="B372" s="20" t="s">
        <v>1159</v>
      </c>
      <c r="C372" s="20" t="s">
        <v>1182</v>
      </c>
      <c r="D372" s="20" t="s">
        <v>1183</v>
      </c>
      <c r="E372" s="20" t="s">
        <v>116</v>
      </c>
      <c r="F372" s="20" t="s">
        <v>22</v>
      </c>
      <c r="G372" s="20"/>
      <c r="H372" s="20"/>
      <c r="I372" s="20"/>
      <c r="J372" s="20"/>
      <c r="K372" s="20" t="str">
        <f t="shared" si="79"/>
        <v/>
      </c>
      <c r="L372" s="20" t="str">
        <f t="shared" si="80"/>
        <v/>
      </c>
      <c r="M372" s="20" t="str">
        <f t="shared" si="81"/>
        <v/>
      </c>
      <c r="N372" s="20"/>
      <c r="O372" s="24"/>
      <c r="P372" s="24"/>
      <c r="Q372" s="24"/>
      <c r="R372" s="24"/>
      <c r="S372" s="61"/>
      <c r="T372" s="61"/>
      <c r="U372" s="61"/>
      <c r="V372" s="61"/>
      <c r="W372" s="61"/>
      <c r="X372" s="61"/>
      <c r="Y372" s="61"/>
      <c r="Z372" s="61"/>
    </row>
    <row r="373" spans="1:26" ht="48" hidden="1">
      <c r="A373" s="20" t="str">
        <f t="shared" si="82"/>
        <v>T372</v>
      </c>
      <c r="B373" s="20" t="s">
        <v>1159</v>
      </c>
      <c r="C373" s="20" t="s">
        <v>1186</v>
      </c>
      <c r="D373" s="20" t="s">
        <v>1187</v>
      </c>
      <c r="E373" s="20" t="s">
        <v>43</v>
      </c>
      <c r="F373" s="20" t="s">
        <v>22</v>
      </c>
      <c r="G373" s="20"/>
      <c r="H373" s="20"/>
      <c r="I373" s="20"/>
      <c r="J373" s="20"/>
      <c r="K373" s="20" t="str">
        <f t="shared" si="79"/>
        <v/>
      </c>
      <c r="L373" s="20" t="str">
        <f t="shared" si="80"/>
        <v/>
      </c>
      <c r="M373" s="20" t="str">
        <f t="shared" si="81"/>
        <v/>
      </c>
      <c r="N373" s="20"/>
      <c r="O373" s="24"/>
      <c r="P373" s="24"/>
      <c r="Q373" s="24"/>
      <c r="R373" s="24"/>
      <c r="S373" s="61"/>
      <c r="T373" s="61"/>
      <c r="U373" s="61"/>
      <c r="V373" s="61"/>
      <c r="W373" s="61"/>
      <c r="X373" s="61"/>
      <c r="Y373" s="61"/>
      <c r="Z373" s="61"/>
    </row>
    <row r="374" spans="1:26" ht="48" hidden="1">
      <c r="A374" s="20" t="str">
        <f t="shared" si="82"/>
        <v>T373</v>
      </c>
      <c r="B374" s="20" t="s">
        <v>1159</v>
      </c>
      <c r="C374" s="20" t="s">
        <v>1191</v>
      </c>
      <c r="D374" s="20" t="s">
        <v>1192</v>
      </c>
      <c r="E374" s="20" t="s">
        <v>1165</v>
      </c>
      <c r="F374" s="20" t="s">
        <v>22</v>
      </c>
      <c r="G374" s="20"/>
      <c r="H374" s="20"/>
      <c r="I374" s="20"/>
      <c r="J374" s="20"/>
      <c r="K374" s="20" t="str">
        <f t="shared" si="79"/>
        <v/>
      </c>
      <c r="L374" s="20" t="str">
        <f t="shared" si="80"/>
        <v/>
      </c>
      <c r="M374" s="20" t="str">
        <f t="shared" si="81"/>
        <v/>
      </c>
      <c r="N374" s="20"/>
      <c r="O374" s="24"/>
      <c r="P374" s="24"/>
      <c r="Q374" s="24"/>
      <c r="R374" s="24"/>
      <c r="S374" s="61"/>
      <c r="T374" s="61"/>
      <c r="U374" s="61"/>
      <c r="V374" s="61"/>
      <c r="W374" s="61"/>
      <c r="X374" s="61"/>
      <c r="Y374" s="61"/>
      <c r="Z374" s="61"/>
    </row>
    <row r="375" spans="1:26" ht="80" hidden="1">
      <c r="A375" s="20" t="str">
        <f t="shared" si="82"/>
        <v>T374</v>
      </c>
      <c r="B375" s="20" t="s">
        <v>1159</v>
      </c>
      <c r="C375" s="20" t="s">
        <v>251</v>
      </c>
      <c r="D375" s="20" t="s">
        <v>1264</v>
      </c>
      <c r="E375" s="20" t="s">
        <v>27</v>
      </c>
      <c r="F375" s="20" t="s">
        <v>160</v>
      </c>
      <c r="G375" s="20" t="s">
        <v>84</v>
      </c>
      <c r="H375" s="20" t="s">
        <v>84</v>
      </c>
      <c r="I375" s="20" t="s">
        <v>23</v>
      </c>
      <c r="J375" s="20" t="s">
        <v>91</v>
      </c>
      <c r="K375" s="20" t="str">
        <f t="shared" si="79"/>
        <v>,</v>
      </c>
      <c r="L375" s="20" t="str">
        <f t="shared" si="80"/>
        <v>,</v>
      </c>
      <c r="M375" s="20" t="str">
        <f t="shared" si="81"/>
        <v>]</v>
      </c>
      <c r="N375" s="20" t="s">
        <v>662</v>
      </c>
      <c r="O375" s="24" t="s">
        <v>253</v>
      </c>
      <c r="P375" s="24" t="s">
        <v>254</v>
      </c>
      <c r="Q375" s="24"/>
      <c r="R375" s="24"/>
      <c r="S375" s="61"/>
      <c r="T375" s="61"/>
      <c r="U375" s="61"/>
      <c r="V375" s="61"/>
      <c r="W375" s="61"/>
      <c r="X375" s="61"/>
      <c r="Y375" s="61"/>
      <c r="Z375" s="61"/>
    </row>
    <row r="376" spans="1:26" ht="32" hidden="1">
      <c r="A376" s="20" t="str">
        <f t="shared" si="82"/>
        <v>T375</v>
      </c>
      <c r="B376" s="20" t="s">
        <v>1271</v>
      </c>
      <c r="C376" s="20" t="s">
        <v>1272</v>
      </c>
      <c r="D376" s="20" t="s">
        <v>1279</v>
      </c>
      <c r="E376" s="20" t="s">
        <v>116</v>
      </c>
      <c r="F376" s="20"/>
      <c r="G376" s="20"/>
      <c r="H376" s="20"/>
      <c r="I376" s="20"/>
      <c r="J376" s="20"/>
      <c r="K376" s="20" t="str">
        <f>MID(N376,2,1)</f>
        <v/>
      </c>
      <c r="L376" s="20" t="str">
        <f>MID(N376,4,1)</f>
        <v/>
      </c>
      <c r="M376" s="20" t="str">
        <f>MID(N376,6,1)</f>
        <v/>
      </c>
      <c r="N376" s="20"/>
      <c r="O376" s="24" t="s">
        <v>1286</v>
      </c>
      <c r="P376" s="24" t="s">
        <v>1269</v>
      </c>
      <c r="Q376" s="24" t="s">
        <v>1287</v>
      </c>
      <c r="R376" s="24"/>
      <c r="S376" s="61"/>
      <c r="T376" s="61"/>
      <c r="U376" s="61"/>
      <c r="V376" s="61"/>
      <c r="W376" s="61"/>
      <c r="X376" s="61"/>
      <c r="Y376" s="61"/>
      <c r="Z376" s="61"/>
    </row>
    <row r="377" spans="1:26" ht="32" hidden="1">
      <c r="A377" s="20" t="str">
        <f t="shared" si="82"/>
        <v>T376</v>
      </c>
      <c r="B377" s="20" t="s">
        <v>1271</v>
      </c>
      <c r="C377" s="55" t="s">
        <v>1273</v>
      </c>
      <c r="D377" s="20" t="s">
        <v>1280</v>
      </c>
      <c r="E377" s="20" t="s">
        <v>43</v>
      </c>
      <c r="F377" s="20"/>
      <c r="G377" s="20"/>
      <c r="H377" s="20"/>
      <c r="I377" s="20"/>
      <c r="J377" s="20"/>
      <c r="K377" s="20" t="str">
        <f>MID(N377,2,1)</f>
        <v/>
      </c>
      <c r="L377" s="20" t="str">
        <f>MID(N377,4,1)</f>
        <v/>
      </c>
      <c r="M377" s="20" t="str">
        <f>MID(N377,6,1)</f>
        <v/>
      </c>
      <c r="N377" s="20"/>
      <c r="O377" s="24" t="s">
        <v>1286</v>
      </c>
      <c r="P377" s="24" t="s">
        <v>1269</v>
      </c>
      <c r="Q377" s="24" t="s">
        <v>1288</v>
      </c>
      <c r="R377" s="24"/>
      <c r="S377" s="61"/>
      <c r="T377" s="61"/>
      <c r="U377" s="61"/>
      <c r="V377" s="61"/>
      <c r="W377" s="61"/>
      <c r="X377" s="61"/>
      <c r="Y377" s="61"/>
      <c r="Z377" s="61"/>
    </row>
    <row r="378" spans="1:26" ht="32" hidden="1">
      <c r="A378" s="20" t="str">
        <f t="shared" si="82"/>
        <v>T377</v>
      </c>
      <c r="B378" s="20" t="s">
        <v>1271</v>
      </c>
      <c r="C378" s="20" t="s">
        <v>1274</v>
      </c>
      <c r="D378" s="20" t="s">
        <v>1281</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1286</v>
      </c>
      <c r="P378" s="24" t="s">
        <v>1269</v>
      </c>
      <c r="Q378" s="24" t="s">
        <v>1289</v>
      </c>
      <c r="R378" s="24"/>
      <c r="S378" s="61"/>
      <c r="T378" s="61"/>
      <c r="U378" s="61"/>
      <c r="V378" s="61"/>
      <c r="W378" s="61"/>
      <c r="X378" s="61"/>
      <c r="Y378" s="61"/>
      <c r="Z378" s="61"/>
    </row>
    <row r="379" spans="1:26" ht="32" hidden="1">
      <c r="A379" s="20" t="str">
        <f t="shared" si="82"/>
        <v>T378</v>
      </c>
      <c r="B379" s="20" t="s">
        <v>1271</v>
      </c>
      <c r="C379" s="20" t="s">
        <v>1275</v>
      </c>
      <c r="D379" s="20" t="s">
        <v>1282</v>
      </c>
      <c r="E379" s="20" t="s">
        <v>116</v>
      </c>
      <c r="F379" s="20"/>
      <c r="G379" s="20"/>
      <c r="H379" s="20"/>
      <c r="I379" s="20"/>
      <c r="J379" s="20"/>
      <c r="K379" s="20" t="str">
        <f t="shared" si="83"/>
        <v/>
      </c>
      <c r="L379" s="20" t="str">
        <f t="shared" si="84"/>
        <v/>
      </c>
      <c r="M379" s="20" t="str">
        <f t="shared" si="85"/>
        <v/>
      </c>
      <c r="N379" s="20"/>
      <c r="O379" s="24" t="s">
        <v>1286</v>
      </c>
      <c r="P379" s="24" t="s">
        <v>1269</v>
      </c>
      <c r="Q379" s="24"/>
      <c r="R379" s="24"/>
      <c r="S379" s="61"/>
      <c r="T379" s="61"/>
      <c r="U379" s="61"/>
      <c r="V379" s="61"/>
      <c r="W379" s="61"/>
      <c r="X379" s="61"/>
      <c r="Y379" s="61"/>
      <c r="Z379" s="61"/>
    </row>
    <row r="380" spans="1:26" ht="32" hidden="1">
      <c r="A380" s="20" t="str">
        <f t="shared" si="82"/>
        <v>T379</v>
      </c>
      <c r="B380" s="20" t="s">
        <v>1271</v>
      </c>
      <c r="C380" s="20" t="s">
        <v>1276</v>
      </c>
      <c r="D380" s="20" t="s">
        <v>1283</v>
      </c>
      <c r="E380" s="20" t="s">
        <v>116</v>
      </c>
      <c r="F380" s="20"/>
      <c r="G380" s="20"/>
      <c r="H380" s="20"/>
      <c r="I380" s="20"/>
      <c r="J380" s="20"/>
      <c r="K380" s="20" t="str">
        <f t="shared" si="83"/>
        <v/>
      </c>
      <c r="L380" s="20" t="str">
        <f t="shared" si="84"/>
        <v/>
      </c>
      <c r="M380" s="20" t="str">
        <f t="shared" si="85"/>
        <v/>
      </c>
      <c r="N380" s="20"/>
      <c r="O380" s="24" t="s">
        <v>1286</v>
      </c>
      <c r="P380" s="24" t="s">
        <v>1269</v>
      </c>
      <c r="Q380" s="24"/>
      <c r="R380" s="24"/>
      <c r="S380" s="61"/>
      <c r="T380" s="61"/>
      <c r="U380" s="61"/>
      <c r="V380" s="61"/>
      <c r="W380" s="61"/>
      <c r="X380" s="61"/>
      <c r="Y380" s="61"/>
      <c r="Z380" s="61"/>
    </row>
    <row r="381" spans="1:26" ht="32" hidden="1">
      <c r="A381" s="20" t="str">
        <f t="shared" si="82"/>
        <v>T380</v>
      </c>
      <c r="B381" s="20" t="s">
        <v>1271</v>
      </c>
      <c r="C381" s="20" t="s">
        <v>1277</v>
      </c>
      <c r="D381" s="20" t="s">
        <v>1284</v>
      </c>
      <c r="E381" s="20" t="s">
        <v>116</v>
      </c>
      <c r="F381" s="20"/>
      <c r="G381" s="20"/>
      <c r="H381" s="20"/>
      <c r="I381" s="20"/>
      <c r="J381" s="20"/>
      <c r="K381" s="20" t="str">
        <f t="shared" si="83"/>
        <v/>
      </c>
      <c r="L381" s="20" t="str">
        <f t="shared" si="84"/>
        <v/>
      </c>
      <c r="M381" s="20" t="str">
        <f t="shared" si="85"/>
        <v/>
      </c>
      <c r="N381" s="20"/>
      <c r="O381" s="24" t="s">
        <v>1286</v>
      </c>
      <c r="P381" s="24" t="s">
        <v>1269</v>
      </c>
      <c r="Q381" s="24"/>
      <c r="R381" s="24"/>
      <c r="S381" s="61"/>
      <c r="T381" s="61"/>
      <c r="U381" s="61"/>
      <c r="V381" s="61"/>
      <c r="W381" s="61"/>
      <c r="X381" s="61"/>
      <c r="Y381" s="61"/>
      <c r="Z381" s="61"/>
    </row>
    <row r="382" spans="1:26" ht="32" hidden="1">
      <c r="A382" s="20" t="str">
        <f t="shared" si="82"/>
        <v>T381</v>
      </c>
      <c r="B382" s="20" t="s">
        <v>1271</v>
      </c>
      <c r="C382" s="20" t="s">
        <v>1278</v>
      </c>
      <c r="D382" s="20" t="s">
        <v>1285</v>
      </c>
      <c r="E382" s="20" t="s">
        <v>116</v>
      </c>
      <c r="F382" s="20"/>
      <c r="G382" s="20"/>
      <c r="H382" s="20"/>
      <c r="I382" s="20"/>
      <c r="J382" s="20"/>
      <c r="K382" s="20" t="str">
        <f t="shared" si="83"/>
        <v/>
      </c>
      <c r="L382" s="20" t="str">
        <f t="shared" si="84"/>
        <v/>
      </c>
      <c r="M382" s="20" t="str">
        <f t="shared" si="85"/>
        <v/>
      </c>
      <c r="N382" s="20"/>
      <c r="O382" s="24" t="s">
        <v>1286</v>
      </c>
      <c r="P382" s="24" t="s">
        <v>1269</v>
      </c>
      <c r="Q382" s="24"/>
      <c r="R382" s="24"/>
      <c r="S382" s="61"/>
      <c r="T382" s="61"/>
      <c r="U382" s="61"/>
      <c r="V382" s="61"/>
      <c r="W382" s="61"/>
      <c r="X382" s="61"/>
      <c r="Y382" s="61"/>
      <c r="Z382" s="61"/>
    </row>
    <row r="383" spans="1:26" ht="32" hidden="1">
      <c r="A383" s="20" t="str">
        <f>CONCATENATE("T",ROW(A383)-1)</f>
        <v>T382</v>
      </c>
      <c r="B383" s="20" t="s">
        <v>1294</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1293</v>
      </c>
      <c r="P383" s="57" t="s">
        <v>1291</v>
      </c>
      <c r="Q383" s="57" t="s">
        <v>1292</v>
      </c>
      <c r="R383" s="24"/>
      <c r="S383" s="61"/>
      <c r="T383" s="61"/>
      <c r="U383" s="61"/>
      <c r="V383" s="61"/>
      <c r="W383" s="61"/>
      <c r="X383" s="61"/>
      <c r="Y383" s="61"/>
      <c r="Z383" s="61"/>
    </row>
    <row r="384" spans="1:26" ht="96" hidden="1">
      <c r="A384" s="20" t="str">
        <f>CONCATENATE("T",ROW(A384)-1)</f>
        <v>T383</v>
      </c>
      <c r="B384" s="20" t="s">
        <v>1294</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657</v>
      </c>
      <c r="O384" s="25" t="s">
        <v>658</v>
      </c>
      <c r="P384" s="25" t="s">
        <v>659</v>
      </c>
      <c r="Q384" s="25" t="s">
        <v>660</v>
      </c>
      <c r="R384" s="24"/>
      <c r="S384" s="61"/>
      <c r="T384" s="61"/>
      <c r="U384" s="61"/>
      <c r="V384" s="61"/>
      <c r="W384" s="61"/>
      <c r="X384" s="61"/>
      <c r="Y384" s="61"/>
      <c r="Z384" s="61"/>
    </row>
    <row r="385" spans="1:26" ht="48" hidden="1">
      <c r="A385" s="20" t="str">
        <f t="shared" ref="A385:A388" si="93">CONCATENATE("T",ROW(A385)-1)</f>
        <v>T384</v>
      </c>
      <c r="B385" s="20" t="s">
        <v>1294</v>
      </c>
      <c r="C385" s="20" t="s">
        <v>231</v>
      </c>
      <c r="D385" s="20" t="s">
        <v>1295</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61"/>
      <c r="T385" s="61"/>
      <c r="U385" s="61"/>
      <c r="V385" s="61"/>
      <c r="W385" s="61"/>
      <c r="X385" s="61"/>
      <c r="Y385" s="61"/>
      <c r="Z385" s="61"/>
    </row>
    <row r="386" spans="1:26" ht="48" hidden="1">
      <c r="A386" s="20" t="str">
        <f t="shared" si="93"/>
        <v>T385</v>
      </c>
      <c r="B386" s="20" t="s">
        <v>1294</v>
      </c>
      <c r="C386" s="20" t="s">
        <v>235</v>
      </c>
      <c r="D386" s="20" t="s">
        <v>1296</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61"/>
      <c r="T386" s="61"/>
      <c r="U386" s="61"/>
      <c r="V386" s="61"/>
      <c r="W386" s="61"/>
      <c r="X386" s="61"/>
      <c r="Y386" s="61"/>
      <c r="Z386" s="61"/>
    </row>
    <row r="387" spans="1:26" ht="48" hidden="1">
      <c r="A387" s="20" t="str">
        <f t="shared" si="93"/>
        <v>T386</v>
      </c>
      <c r="B387" s="20" t="s">
        <v>1294</v>
      </c>
      <c r="C387" s="20" t="s">
        <v>240</v>
      </c>
      <c r="D387" s="20" t="s">
        <v>1298</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61"/>
      <c r="T387" s="61"/>
      <c r="U387" s="61"/>
      <c r="V387" s="61"/>
      <c r="W387" s="61"/>
      <c r="X387" s="61"/>
      <c r="Y387" s="61"/>
      <c r="Z387" s="61"/>
    </row>
    <row r="388" spans="1:26" ht="32" hidden="1">
      <c r="A388" s="20" t="str">
        <f t="shared" si="93"/>
        <v>T387</v>
      </c>
      <c r="B388" s="20" t="s">
        <v>1294</v>
      </c>
      <c r="C388" s="20" t="s">
        <v>661</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61"/>
      <c r="T388" s="61"/>
      <c r="U388" s="61"/>
      <c r="V388" s="61"/>
      <c r="W388" s="61"/>
      <c r="X388" s="61"/>
      <c r="Y388" s="61"/>
      <c r="Z388" s="61"/>
    </row>
    <row r="389" spans="1:26" ht="160" hidden="1">
      <c r="A389" s="20" t="str">
        <f t="shared" ref="A389:A393" si="94">CONCATENATE("T",ROW(A389)-1)</f>
        <v>T388</v>
      </c>
      <c r="B389" s="20" t="s">
        <v>1294</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61"/>
      <c r="T389" s="61"/>
      <c r="U389" s="61"/>
      <c r="V389" s="61"/>
      <c r="W389" s="61"/>
      <c r="X389" s="61"/>
      <c r="Y389" s="61"/>
      <c r="Z389" s="61"/>
    </row>
    <row r="390" spans="1:26" ht="128" hidden="1">
      <c r="A390" s="20" t="str">
        <f t="shared" si="94"/>
        <v>T389</v>
      </c>
      <c r="B390" s="20" t="s">
        <v>1294</v>
      </c>
      <c r="C390" s="20" t="s">
        <v>260</v>
      </c>
      <c r="D390" s="20" t="s">
        <v>261</v>
      </c>
      <c r="E390" s="20" t="s">
        <v>21</v>
      </c>
      <c r="F390" s="20" t="s">
        <v>160</v>
      </c>
      <c r="G390" s="20" t="str">
        <f t="shared" si="87"/>
        <v>,</v>
      </c>
      <c r="H390" s="20" t="str">
        <f t="shared" si="88"/>
        <v>,</v>
      </c>
      <c r="I390" s="20" t="str">
        <f t="shared" si="89"/>
        <v>]</v>
      </c>
      <c r="J390" s="20" t="s">
        <v>663</v>
      </c>
      <c r="K390" s="20" t="str">
        <f t="shared" si="90"/>
        <v>p</v>
      </c>
      <c r="L390" s="20" t="str">
        <f t="shared" si="91"/>
        <v>p</v>
      </c>
      <c r="M390" s="20" t="str">
        <f t="shared" si="92"/>
        <v>n</v>
      </c>
      <c r="N390" s="20" t="s">
        <v>91</v>
      </c>
      <c r="O390" s="25" t="s">
        <v>664</v>
      </c>
      <c r="P390" s="25" t="s">
        <v>665</v>
      </c>
      <c r="Q390" s="25" t="s">
        <v>666</v>
      </c>
      <c r="R390" s="24"/>
      <c r="S390" s="61"/>
      <c r="T390" s="61"/>
      <c r="U390" s="61"/>
      <c r="V390" s="61"/>
      <c r="W390" s="61"/>
      <c r="X390" s="61"/>
      <c r="Y390" s="61"/>
      <c r="Z390" s="61"/>
    </row>
    <row r="391" spans="1:26" ht="96" hidden="1">
      <c r="A391" s="20" t="str">
        <f t="shared" si="94"/>
        <v>T390</v>
      </c>
      <c r="B391" s="20" t="s">
        <v>1294</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670</v>
      </c>
      <c r="Q391" s="25" t="s">
        <v>671</v>
      </c>
      <c r="R391" s="24"/>
      <c r="S391" s="61"/>
      <c r="T391" s="61"/>
      <c r="U391" s="61"/>
      <c r="V391" s="61"/>
      <c r="W391" s="61"/>
      <c r="X391" s="61"/>
      <c r="Y391" s="61"/>
      <c r="Z391" s="61"/>
    </row>
    <row r="392" spans="1:26" ht="96" hidden="1">
      <c r="A392" s="20" t="str">
        <f t="shared" si="94"/>
        <v>T391</v>
      </c>
      <c r="B392" s="20" t="s">
        <v>1294</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61"/>
      <c r="T392" s="61"/>
      <c r="U392" s="61"/>
      <c r="V392" s="61"/>
      <c r="W392" s="61"/>
      <c r="X392" s="61"/>
      <c r="Y392" s="61"/>
      <c r="Z392" s="61"/>
    </row>
    <row r="393" spans="1:26" ht="240" hidden="1">
      <c r="A393" s="20" t="str">
        <f t="shared" si="94"/>
        <v>T392</v>
      </c>
      <c r="B393" s="20" t="s">
        <v>1294</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61"/>
      <c r="T393" s="61"/>
      <c r="U393" s="61"/>
      <c r="V393" s="61"/>
      <c r="W393" s="61"/>
      <c r="X393" s="61"/>
      <c r="Y393" s="61"/>
      <c r="Z393" s="61"/>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F2" sqref="F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30.33203125" style="32" customWidth="1"/>
    <col min="7" max="16384" width="9.1640625" style="32"/>
  </cols>
  <sheetData>
    <row r="1" spans="1:6" ht="16">
      <c r="A1" s="29" t="s">
        <v>982</v>
      </c>
      <c r="B1" s="29" t="s">
        <v>999</v>
      </c>
      <c r="C1" s="29" t="s">
        <v>3</v>
      </c>
      <c r="D1" s="37" t="s">
        <v>1000</v>
      </c>
      <c r="E1" s="40" t="s">
        <v>983</v>
      </c>
      <c r="F1" s="29" t="s">
        <v>1001</v>
      </c>
    </row>
    <row r="2" spans="1:6" ht="29">
      <c r="A2" s="30">
        <v>1</v>
      </c>
      <c r="B2" s="30" t="s">
        <v>1002</v>
      </c>
      <c r="C2" s="30" t="s">
        <v>1003</v>
      </c>
      <c r="D2" s="38" t="s">
        <v>1004</v>
      </c>
      <c r="E2" s="41" t="s">
        <v>1317</v>
      </c>
      <c r="F2" s="36" t="s">
        <v>1318</v>
      </c>
    </row>
    <row r="3" spans="1:6" ht="29">
      <c r="A3" s="30">
        <v>2</v>
      </c>
      <c r="B3" s="30" t="s">
        <v>1005</v>
      </c>
      <c r="C3" s="30" t="s">
        <v>1006</v>
      </c>
      <c r="D3" s="38" t="s">
        <v>1007</v>
      </c>
      <c r="E3" s="41" t="s">
        <v>1317</v>
      </c>
      <c r="F3" s="36" t="s">
        <v>1319</v>
      </c>
    </row>
    <row r="4" spans="1:6" ht="29">
      <c r="A4" s="30">
        <v>3</v>
      </c>
      <c r="B4" s="30" t="s">
        <v>1008</v>
      </c>
      <c r="C4" s="30" t="s">
        <v>1009</v>
      </c>
      <c r="D4" s="38" t="s">
        <v>1010</v>
      </c>
      <c r="E4" s="41" t="s">
        <v>1317</v>
      </c>
      <c r="F4" s="36" t="s">
        <v>1320</v>
      </c>
    </row>
    <row r="5" spans="1:6" ht="29">
      <c r="A5" s="30">
        <v>4</v>
      </c>
      <c r="B5" s="30" t="s">
        <v>1011</v>
      </c>
      <c r="C5" s="30" t="s">
        <v>1012</v>
      </c>
      <c r="D5" s="38" t="s">
        <v>1013</v>
      </c>
      <c r="E5" s="41" t="s">
        <v>1321</v>
      </c>
      <c r="F5" s="36" t="s">
        <v>1322</v>
      </c>
    </row>
    <row r="6" spans="1:6" ht="29">
      <c r="A6" s="30">
        <v>5</v>
      </c>
      <c r="B6" s="30" t="s">
        <v>1014</v>
      </c>
      <c r="C6" s="30" t="s">
        <v>1015</v>
      </c>
      <c r="D6" s="38" t="s">
        <v>1016</v>
      </c>
      <c r="E6" s="41" t="s">
        <v>1323</v>
      </c>
      <c r="F6" s="36" t="s">
        <v>1324</v>
      </c>
    </row>
    <row r="7" spans="1:6">
      <c r="A7" s="30">
        <v>6</v>
      </c>
      <c r="B7" s="30" t="s">
        <v>1017</v>
      </c>
      <c r="C7" s="30" t="s">
        <v>1018</v>
      </c>
      <c r="D7" s="38" t="s">
        <v>1019</v>
      </c>
      <c r="E7" s="41" t="s">
        <v>1325</v>
      </c>
      <c r="F7" s="36" t="s">
        <v>1326</v>
      </c>
    </row>
    <row r="8" spans="1:6" ht="29">
      <c r="A8" s="30">
        <v>7</v>
      </c>
      <c r="B8" s="30" t="s">
        <v>1020</v>
      </c>
      <c r="C8" s="30" t="s">
        <v>1021</v>
      </c>
      <c r="D8" s="38" t="s">
        <v>1022</v>
      </c>
      <c r="E8" s="41" t="s">
        <v>1327</v>
      </c>
      <c r="F8" s="36" t="s">
        <v>1328</v>
      </c>
    </row>
    <row r="9" spans="1:6">
      <c r="A9" s="30">
        <v>8</v>
      </c>
      <c r="B9" s="30" t="s">
        <v>1023</v>
      </c>
      <c r="C9" s="30" t="s">
        <v>1024</v>
      </c>
      <c r="D9" s="38" t="s">
        <v>1025</v>
      </c>
      <c r="E9" s="41" t="s">
        <v>1329</v>
      </c>
      <c r="F9" s="36" t="s">
        <v>1330</v>
      </c>
    </row>
    <row r="10" spans="1:6" ht="29">
      <c r="A10" s="30">
        <v>9</v>
      </c>
      <c r="B10" s="30" t="s">
        <v>1026</v>
      </c>
      <c r="C10" s="30" t="s">
        <v>1027</v>
      </c>
      <c r="D10" s="38" t="s">
        <v>1028</v>
      </c>
      <c r="E10" s="41" t="s">
        <v>1331</v>
      </c>
      <c r="F10" s="36" t="s">
        <v>1332</v>
      </c>
    </row>
    <row r="11" spans="1:6" ht="57">
      <c r="A11" s="30">
        <v>10</v>
      </c>
      <c r="B11" s="30" t="s">
        <v>1029</v>
      </c>
      <c r="C11" s="30" t="s">
        <v>1030</v>
      </c>
      <c r="D11" s="38" t="s">
        <v>1031</v>
      </c>
      <c r="E11" s="41" t="s">
        <v>1333</v>
      </c>
      <c r="F11" s="36" t="s">
        <v>1334</v>
      </c>
    </row>
    <row r="12" spans="1:6">
      <c r="A12" s="30">
        <v>11</v>
      </c>
      <c r="B12" s="30" t="s">
        <v>1032</v>
      </c>
      <c r="C12" s="30" t="s">
        <v>1033</v>
      </c>
      <c r="D12" s="38" t="s">
        <v>1019</v>
      </c>
      <c r="E12" s="41" t="s">
        <v>1335</v>
      </c>
      <c r="F12" s="36" t="s">
        <v>1336</v>
      </c>
    </row>
    <row r="13" spans="1:6">
      <c r="A13" s="30">
        <v>12</v>
      </c>
      <c r="B13" s="30" t="s">
        <v>1034</v>
      </c>
      <c r="C13" s="30" t="s">
        <v>1035</v>
      </c>
      <c r="D13" s="38" t="s">
        <v>1025</v>
      </c>
      <c r="E13" s="41" t="s">
        <v>1337</v>
      </c>
      <c r="F13" s="36" t="s">
        <v>1338</v>
      </c>
    </row>
    <row r="14" spans="1:6" ht="29">
      <c r="A14" s="30">
        <v>13</v>
      </c>
      <c r="B14" s="30" t="s">
        <v>1036</v>
      </c>
      <c r="C14" s="30" t="s">
        <v>1037</v>
      </c>
      <c r="D14" s="38" t="s">
        <v>1038</v>
      </c>
      <c r="E14" s="41" t="s">
        <v>1339</v>
      </c>
      <c r="F14" s="36" t="s">
        <v>1340</v>
      </c>
    </row>
    <row r="15" spans="1:6" ht="29">
      <c r="A15" s="30">
        <v>14</v>
      </c>
      <c r="B15" s="30" t="s">
        <v>1039</v>
      </c>
      <c r="C15" s="30" t="s">
        <v>1040</v>
      </c>
      <c r="D15" s="38" t="s">
        <v>1041</v>
      </c>
      <c r="E15" s="41" t="s">
        <v>1341</v>
      </c>
      <c r="F15" s="36" t="s">
        <v>1342</v>
      </c>
    </row>
    <row r="16" spans="1:6">
      <c r="A16" s="30">
        <v>15</v>
      </c>
      <c r="B16" s="30" t="s">
        <v>1042</v>
      </c>
      <c r="C16" s="30" t="s">
        <v>1043</v>
      </c>
      <c r="D16" s="38" t="s">
        <v>1044</v>
      </c>
      <c r="E16" s="41" t="s">
        <v>1343</v>
      </c>
      <c r="F16" s="36" t="s">
        <v>1344</v>
      </c>
    </row>
    <row r="17" spans="1:6" ht="29">
      <c r="A17" s="30">
        <v>16</v>
      </c>
      <c r="B17" s="30" t="s">
        <v>1045</v>
      </c>
      <c r="C17" s="30" t="s">
        <v>1046</v>
      </c>
      <c r="D17" s="38" t="s">
        <v>1047</v>
      </c>
      <c r="E17" s="41" t="s">
        <v>1345</v>
      </c>
      <c r="F17" s="36" t="s">
        <v>1346</v>
      </c>
    </row>
    <row r="18" spans="1:6" ht="29">
      <c r="A18" s="30">
        <v>17</v>
      </c>
      <c r="B18" s="30" t="s">
        <v>1048</v>
      </c>
      <c r="C18" s="30" t="s">
        <v>1049</v>
      </c>
      <c r="D18" s="38" t="s">
        <v>1050</v>
      </c>
      <c r="E18" s="41" t="s">
        <v>1339</v>
      </c>
      <c r="F18" s="36" t="s">
        <v>1347</v>
      </c>
    </row>
    <row r="19" spans="1:6" ht="29">
      <c r="A19" s="30">
        <v>18</v>
      </c>
      <c r="B19" s="30" t="s">
        <v>1051</v>
      </c>
      <c r="C19" s="30" t="s">
        <v>1052</v>
      </c>
      <c r="D19" s="38" t="s">
        <v>1053</v>
      </c>
      <c r="E19" s="41" t="s">
        <v>1348</v>
      </c>
      <c r="F19" s="36" t="s">
        <v>1054</v>
      </c>
    </row>
    <row r="20" spans="1:6" ht="29">
      <c r="A20" s="30">
        <v>19</v>
      </c>
      <c r="B20" s="30" t="s">
        <v>1055</v>
      </c>
      <c r="C20" s="30" t="s">
        <v>1056</v>
      </c>
      <c r="D20" s="38" t="s">
        <v>1349</v>
      </c>
      <c r="E20" s="41" t="s">
        <v>1350</v>
      </c>
      <c r="F20" s="36" t="s">
        <v>1351</v>
      </c>
    </row>
    <row r="21" spans="1:6" ht="29">
      <c r="A21" s="30">
        <v>20</v>
      </c>
      <c r="B21" s="30" t="s">
        <v>1057</v>
      </c>
      <c r="C21" s="30" t="s">
        <v>1058</v>
      </c>
      <c r="D21" s="38" t="s">
        <v>1059</v>
      </c>
      <c r="E21" s="41" t="s">
        <v>1339</v>
      </c>
      <c r="F21" s="36" t="s">
        <v>1352</v>
      </c>
    </row>
    <row r="22" spans="1:6">
      <c r="A22" s="30">
        <v>21</v>
      </c>
      <c r="B22" s="30" t="s">
        <v>1060</v>
      </c>
      <c r="C22" s="30" t="s">
        <v>1061</v>
      </c>
      <c r="D22" s="38" t="s">
        <v>1019</v>
      </c>
      <c r="E22" s="41" t="s">
        <v>1353</v>
      </c>
      <c r="F22" s="36" t="s">
        <v>1354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982</v>
      </c>
      <c r="B1" s="29" t="s">
        <v>1001</v>
      </c>
      <c r="C1" s="29" t="s">
        <v>1062</v>
      </c>
      <c r="D1" s="33" t="s">
        <v>3</v>
      </c>
      <c r="E1" s="29" t="s">
        <v>1063</v>
      </c>
    </row>
    <row r="2" spans="1:5" ht="29">
      <c r="A2" s="30">
        <v>1</v>
      </c>
      <c r="B2" s="30" t="s">
        <v>1064</v>
      </c>
      <c r="C2" s="30" t="s">
        <v>1065</v>
      </c>
      <c r="D2" s="34" t="s">
        <v>1066</v>
      </c>
      <c r="E2" s="30">
        <v>1</v>
      </c>
    </row>
    <row r="3" spans="1:5" ht="29">
      <c r="A3" s="30">
        <v>2</v>
      </c>
      <c r="B3" s="30" t="s">
        <v>1064</v>
      </c>
      <c r="C3" s="30" t="s">
        <v>1067</v>
      </c>
      <c r="D3" s="34" t="s">
        <v>1068</v>
      </c>
      <c r="E3" s="30">
        <v>2</v>
      </c>
    </row>
    <row r="4" spans="1:5">
      <c r="A4" s="30">
        <v>3</v>
      </c>
      <c r="B4" s="30" t="s">
        <v>1069</v>
      </c>
      <c r="C4" s="30" t="s">
        <v>1070</v>
      </c>
      <c r="D4" s="34" t="s">
        <v>1071</v>
      </c>
      <c r="E4" s="30">
        <v>1</v>
      </c>
    </row>
    <row r="5" spans="1:5">
      <c r="A5" s="30">
        <v>4</v>
      </c>
      <c r="B5" s="30" t="s">
        <v>1069</v>
      </c>
      <c r="C5" s="30" t="s">
        <v>1072</v>
      </c>
      <c r="D5" s="34" t="s">
        <v>1073</v>
      </c>
      <c r="E5" s="30">
        <v>2</v>
      </c>
    </row>
    <row r="6" spans="1:5">
      <c r="A6" s="30">
        <v>5</v>
      </c>
      <c r="B6" s="30" t="s">
        <v>1074</v>
      </c>
      <c r="C6" s="30" t="s">
        <v>1075</v>
      </c>
      <c r="D6" s="34" t="s">
        <v>1076</v>
      </c>
      <c r="E6" s="30">
        <v>1</v>
      </c>
    </row>
    <row r="7" spans="1:5" ht="29">
      <c r="A7" s="30">
        <v>6</v>
      </c>
      <c r="B7" s="30" t="s">
        <v>1074</v>
      </c>
      <c r="C7" s="30" t="s">
        <v>1077</v>
      </c>
      <c r="D7" s="34" t="s">
        <v>1078</v>
      </c>
      <c r="E7" s="30">
        <v>2</v>
      </c>
    </row>
    <row r="8" spans="1:5" ht="29">
      <c r="A8" s="30">
        <v>7</v>
      </c>
      <c r="B8" s="30" t="s">
        <v>1074</v>
      </c>
      <c r="C8" s="30" t="s">
        <v>1079</v>
      </c>
      <c r="D8" s="34" t="s">
        <v>1080</v>
      </c>
      <c r="E8" s="30">
        <v>3</v>
      </c>
    </row>
    <row r="9" spans="1:5" ht="29">
      <c r="A9" s="30">
        <v>8</v>
      </c>
      <c r="B9" s="30" t="s">
        <v>1074</v>
      </c>
      <c r="C9" s="30" t="s">
        <v>984</v>
      </c>
      <c r="D9" s="34" t="s">
        <v>1081</v>
      </c>
      <c r="E9" s="30">
        <v>4</v>
      </c>
    </row>
    <row r="10" spans="1:5" ht="29">
      <c r="A10" s="30">
        <v>9</v>
      </c>
      <c r="B10" s="30" t="s">
        <v>1082</v>
      </c>
      <c r="C10" s="30" t="s">
        <v>1083</v>
      </c>
      <c r="D10" s="34" t="s">
        <v>1084</v>
      </c>
      <c r="E10" s="30">
        <v>1</v>
      </c>
    </row>
    <row r="11" spans="1:5" ht="29">
      <c r="A11" s="30">
        <v>10</v>
      </c>
      <c r="B11" s="30" t="s">
        <v>1082</v>
      </c>
      <c r="C11" s="30" t="s">
        <v>1085</v>
      </c>
      <c r="D11" s="34" t="s">
        <v>1086</v>
      </c>
      <c r="E11" s="30">
        <v>2</v>
      </c>
    </row>
    <row r="12" spans="1:5" ht="29">
      <c r="A12" s="30">
        <v>11</v>
      </c>
      <c r="B12" s="30" t="s">
        <v>1082</v>
      </c>
      <c r="C12" s="30" t="s">
        <v>1087</v>
      </c>
      <c r="D12" s="34" t="s">
        <v>1088</v>
      </c>
      <c r="E12" s="30">
        <v>3</v>
      </c>
    </row>
    <row r="13" spans="1:5" ht="43">
      <c r="A13" s="30">
        <v>12</v>
      </c>
      <c r="B13" s="30" t="s">
        <v>1082</v>
      </c>
      <c r="C13" s="30" t="s">
        <v>1089</v>
      </c>
      <c r="D13" s="34" t="s">
        <v>1090</v>
      </c>
      <c r="E13" s="30">
        <v>4</v>
      </c>
    </row>
    <row r="14" spans="1:5" ht="43">
      <c r="A14" s="30">
        <v>13</v>
      </c>
      <c r="B14" s="30" t="s">
        <v>1082</v>
      </c>
      <c r="C14" s="30" t="s">
        <v>1091</v>
      </c>
      <c r="D14" s="34" t="s">
        <v>1092</v>
      </c>
      <c r="E14" s="30">
        <v>5</v>
      </c>
    </row>
    <row r="15" spans="1:5" ht="29">
      <c r="A15" s="30">
        <v>14</v>
      </c>
      <c r="B15" s="30" t="s">
        <v>1082</v>
      </c>
      <c r="C15" s="30" t="s">
        <v>1093</v>
      </c>
      <c r="D15" s="34" t="s">
        <v>1094</v>
      </c>
      <c r="E15" s="30">
        <v>6</v>
      </c>
    </row>
    <row r="16" spans="1:5" ht="29">
      <c r="A16" s="30">
        <v>15</v>
      </c>
      <c r="B16" s="30" t="s">
        <v>1095</v>
      </c>
      <c r="C16" s="30" t="s">
        <v>1096</v>
      </c>
      <c r="D16" s="34" t="s">
        <v>1097</v>
      </c>
      <c r="E16" s="30">
        <v>1</v>
      </c>
    </row>
    <row r="17" spans="1:5">
      <c r="A17" s="30">
        <v>16</v>
      </c>
      <c r="B17" s="30" t="s">
        <v>1095</v>
      </c>
      <c r="C17" s="30" t="s">
        <v>1098</v>
      </c>
      <c r="D17" s="34" t="s">
        <v>1099</v>
      </c>
      <c r="E17" s="30">
        <v>2</v>
      </c>
    </row>
    <row r="18" spans="1:5" ht="29">
      <c r="A18" s="30">
        <v>17</v>
      </c>
      <c r="B18" s="30" t="s">
        <v>1095</v>
      </c>
      <c r="C18" s="30" t="s">
        <v>1100</v>
      </c>
      <c r="D18" s="34" t="s">
        <v>1101</v>
      </c>
      <c r="E18" s="30">
        <v>3</v>
      </c>
    </row>
    <row r="19" spans="1:5" ht="29">
      <c r="A19" s="30">
        <v>18</v>
      </c>
      <c r="B19" s="30" t="s">
        <v>1095</v>
      </c>
      <c r="C19" s="30" t="s">
        <v>1102</v>
      </c>
      <c r="D19" s="34" t="s">
        <v>1103</v>
      </c>
      <c r="E19" s="30">
        <v>4</v>
      </c>
    </row>
    <row r="20" spans="1:5" ht="29">
      <c r="A20" s="30">
        <v>19</v>
      </c>
      <c r="B20" s="30" t="s">
        <v>1104</v>
      </c>
      <c r="C20" s="30" t="s">
        <v>1105</v>
      </c>
      <c r="D20" s="34" t="s">
        <v>1106</v>
      </c>
      <c r="E20" s="30">
        <v>1</v>
      </c>
    </row>
    <row r="21" spans="1:5">
      <c r="A21" s="30">
        <v>20</v>
      </c>
      <c r="B21" s="30" t="s">
        <v>1104</v>
      </c>
      <c r="C21" s="30" t="s">
        <v>1107</v>
      </c>
      <c r="D21" s="34" t="s">
        <v>1108</v>
      </c>
      <c r="E21" s="30">
        <v>2</v>
      </c>
    </row>
    <row r="22" spans="1:5" ht="29">
      <c r="A22" s="30">
        <v>21</v>
      </c>
      <c r="B22" s="30" t="s">
        <v>1104</v>
      </c>
      <c r="C22" s="30" t="s">
        <v>1109</v>
      </c>
      <c r="D22" s="34" t="s">
        <v>1110</v>
      </c>
      <c r="E22" s="30">
        <v>3</v>
      </c>
    </row>
    <row r="23" spans="1:5" ht="29">
      <c r="A23" s="30">
        <v>22</v>
      </c>
      <c r="B23" s="30" t="s">
        <v>1104</v>
      </c>
      <c r="C23" s="30" t="s">
        <v>1111</v>
      </c>
      <c r="D23" s="34" t="s">
        <v>1112</v>
      </c>
      <c r="E23" s="30">
        <v>4</v>
      </c>
    </row>
    <row r="24" spans="1:5">
      <c r="A24" s="30">
        <v>23</v>
      </c>
      <c r="B24" s="30" t="s">
        <v>1113</v>
      </c>
      <c r="C24" s="30" t="s">
        <v>989</v>
      </c>
      <c r="D24" s="34" t="s">
        <v>1114</v>
      </c>
      <c r="E24" s="30">
        <v>1</v>
      </c>
    </row>
    <row r="25" spans="1:5">
      <c r="A25" s="30">
        <v>24</v>
      </c>
      <c r="B25" s="30" t="s">
        <v>1113</v>
      </c>
      <c r="C25" s="30" t="s">
        <v>990</v>
      </c>
      <c r="D25" s="34" t="s">
        <v>1115</v>
      </c>
      <c r="E25" s="30">
        <v>2</v>
      </c>
    </row>
    <row r="26" spans="1:5">
      <c r="A26" s="30">
        <v>25</v>
      </c>
      <c r="B26" s="30" t="s">
        <v>1113</v>
      </c>
      <c r="C26" s="30" t="s">
        <v>992</v>
      </c>
      <c r="D26" s="34" t="s">
        <v>1116</v>
      </c>
      <c r="E26" s="30">
        <v>3</v>
      </c>
    </row>
    <row r="27" spans="1:5" ht="29">
      <c r="A27" s="30">
        <v>26</v>
      </c>
      <c r="B27" s="30" t="s">
        <v>1113</v>
      </c>
      <c r="C27" s="30" t="s">
        <v>140</v>
      </c>
      <c r="D27" s="34" t="s">
        <v>1117</v>
      </c>
      <c r="E27" s="30">
        <v>4</v>
      </c>
    </row>
    <row r="28" spans="1:5">
      <c r="A28" s="30">
        <v>27</v>
      </c>
      <c r="B28" s="30" t="s">
        <v>1113</v>
      </c>
      <c r="C28" s="30" t="s">
        <v>993</v>
      </c>
      <c r="D28" s="34" t="s">
        <v>1118</v>
      </c>
      <c r="E28" s="30">
        <v>5</v>
      </c>
    </row>
    <row r="29" spans="1:5" ht="29">
      <c r="A29" s="30">
        <v>28</v>
      </c>
      <c r="B29" s="30" t="s">
        <v>1113</v>
      </c>
      <c r="C29" s="30" t="s">
        <v>991</v>
      </c>
      <c r="D29" s="34" t="s">
        <v>1119</v>
      </c>
      <c r="E29" s="30">
        <v>6</v>
      </c>
    </row>
    <row r="30" spans="1:5" ht="29">
      <c r="A30" s="30">
        <v>29</v>
      </c>
      <c r="B30" s="30" t="s">
        <v>1120</v>
      </c>
      <c r="C30" s="30" t="s">
        <v>1121</v>
      </c>
      <c r="D30" s="34" t="s">
        <v>1122</v>
      </c>
      <c r="E30" s="30">
        <v>1</v>
      </c>
    </row>
    <row r="31" spans="1:5" ht="29">
      <c r="A31" s="30">
        <v>30</v>
      </c>
      <c r="B31" s="30" t="s">
        <v>1120</v>
      </c>
      <c r="C31" s="30" t="s">
        <v>998</v>
      </c>
      <c r="D31" s="34" t="s">
        <v>1123</v>
      </c>
      <c r="E31" s="30">
        <v>2</v>
      </c>
    </row>
    <row r="32" spans="1:5">
      <c r="A32" s="30">
        <v>31</v>
      </c>
      <c r="B32" s="30" t="s">
        <v>1120</v>
      </c>
      <c r="C32" s="30" t="s">
        <v>1124</v>
      </c>
      <c r="D32" s="34" t="s">
        <v>1125</v>
      </c>
      <c r="E32" s="30">
        <v>3</v>
      </c>
    </row>
    <row r="33" spans="1:5" ht="29">
      <c r="A33" s="30">
        <v>32</v>
      </c>
      <c r="B33" s="30" t="s">
        <v>1120</v>
      </c>
      <c r="C33" s="30" t="s">
        <v>996</v>
      </c>
      <c r="D33" s="34" t="s">
        <v>1126</v>
      </c>
      <c r="E33" s="30">
        <v>4</v>
      </c>
    </row>
    <row r="34" spans="1:5" ht="43">
      <c r="A34" s="30">
        <v>33</v>
      </c>
      <c r="B34" s="30" t="s">
        <v>1120</v>
      </c>
      <c r="C34" s="30" t="s">
        <v>997</v>
      </c>
      <c r="D34" s="34" t="s">
        <v>1127</v>
      </c>
      <c r="E34" s="30">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7861-F32F-3D4B-826A-283A347DA542}">
  <sheetPr>
    <tabColor theme="5" tint="-0.249977111117893"/>
  </sheetPr>
  <dimension ref="A1:F58"/>
  <sheetViews>
    <sheetView topLeftCell="A27" zoomScale="114" workbookViewId="0">
      <selection activeCell="D51" sqref="D51"/>
    </sheetView>
  </sheetViews>
  <sheetFormatPr baseColWidth="10" defaultRowHeight="15"/>
  <cols>
    <col min="2" max="2" width="13.83203125" customWidth="1"/>
    <col min="3" max="3" width="15.6640625" customWidth="1"/>
    <col min="4" max="4" width="21.1640625" bestFit="1" customWidth="1"/>
    <col min="5" max="5" width="103.6640625" bestFit="1" customWidth="1"/>
  </cols>
  <sheetData>
    <row r="1" spans="1:6">
      <c r="A1" t="s">
        <v>982</v>
      </c>
      <c r="B1" t="s">
        <v>1363</v>
      </c>
      <c r="C1" t="s">
        <v>1364</v>
      </c>
      <c r="D1" t="s">
        <v>928</v>
      </c>
      <c r="E1" t="s">
        <v>3</v>
      </c>
      <c r="F1" t="s">
        <v>1365</v>
      </c>
    </row>
    <row r="2" spans="1:6">
      <c r="A2">
        <f>ROW()-1</f>
        <v>1</v>
      </c>
      <c r="B2" t="s">
        <v>1383</v>
      </c>
      <c r="D2" t="s">
        <v>1383</v>
      </c>
      <c r="E2" t="s">
        <v>1384</v>
      </c>
      <c r="F2" s="62" t="s">
        <v>1496</v>
      </c>
    </row>
    <row r="3" spans="1:6">
      <c r="A3">
        <f t="shared" ref="A3:A58" si="0">ROW()-1</f>
        <v>2</v>
      </c>
      <c r="B3" t="s">
        <v>1369</v>
      </c>
      <c r="D3" t="s">
        <v>1369</v>
      </c>
      <c r="E3" t="s">
        <v>1385</v>
      </c>
      <c r="F3" s="62" t="s">
        <v>1487</v>
      </c>
    </row>
    <row r="4" spans="1:6">
      <c r="A4">
        <f t="shared" si="0"/>
        <v>3</v>
      </c>
      <c r="B4" t="s">
        <v>1370</v>
      </c>
      <c r="D4" t="s">
        <v>1370</v>
      </c>
      <c r="E4" t="s">
        <v>1386</v>
      </c>
      <c r="F4" s="62" t="s">
        <v>1477</v>
      </c>
    </row>
    <row r="5" spans="1:6">
      <c r="A5">
        <f t="shared" si="0"/>
        <v>4</v>
      </c>
      <c r="B5" t="s">
        <v>1387</v>
      </c>
      <c r="C5" t="s">
        <v>1388</v>
      </c>
      <c r="D5" s="22" t="s">
        <v>1389</v>
      </c>
      <c r="E5" t="s">
        <v>1390</v>
      </c>
      <c r="F5" s="62" t="s">
        <v>1476</v>
      </c>
    </row>
    <row r="6" spans="1:6">
      <c r="A6">
        <f t="shared" si="0"/>
        <v>5</v>
      </c>
      <c r="B6" t="s">
        <v>1387</v>
      </c>
      <c r="D6" s="22" t="s">
        <v>81</v>
      </c>
      <c r="E6" t="s">
        <v>1391</v>
      </c>
      <c r="F6" s="62" t="s">
        <v>1497</v>
      </c>
    </row>
    <row r="7" spans="1:6">
      <c r="A7">
        <f t="shared" si="0"/>
        <v>6</v>
      </c>
      <c r="B7" t="s">
        <v>1387</v>
      </c>
      <c r="D7" s="22" t="s">
        <v>158</v>
      </c>
      <c r="E7" t="s">
        <v>1392</v>
      </c>
      <c r="F7" s="62" t="s">
        <v>1498</v>
      </c>
    </row>
    <row r="8" spans="1:6">
      <c r="A8">
        <f>ROW()-1</f>
        <v>7</v>
      </c>
      <c r="B8" t="s">
        <v>1387</v>
      </c>
      <c r="D8" s="22" t="s">
        <v>1393</v>
      </c>
      <c r="E8" t="s">
        <v>1394</v>
      </c>
      <c r="F8" s="62" t="s">
        <v>1499</v>
      </c>
    </row>
    <row r="9" spans="1:6">
      <c r="A9">
        <f t="shared" si="0"/>
        <v>8</v>
      </c>
      <c r="B9" t="s">
        <v>1387</v>
      </c>
      <c r="C9" t="s">
        <v>1395</v>
      </c>
      <c r="D9" s="22" t="s">
        <v>1396</v>
      </c>
      <c r="E9" t="s">
        <v>1397</v>
      </c>
      <c r="F9" s="62" t="s">
        <v>1488</v>
      </c>
    </row>
    <row r="10" spans="1:6">
      <c r="A10">
        <f>ROW()-1</f>
        <v>9</v>
      </c>
      <c r="B10" t="s">
        <v>1387</v>
      </c>
      <c r="C10" t="s">
        <v>1395</v>
      </c>
      <c r="D10" s="22" t="s">
        <v>1398</v>
      </c>
      <c r="E10" t="s">
        <v>1399</v>
      </c>
      <c r="F10" s="62" t="s">
        <v>1481</v>
      </c>
    </row>
    <row r="11" spans="1:6">
      <c r="A11">
        <f>ROW()-1</f>
        <v>10</v>
      </c>
      <c r="B11" t="s">
        <v>1387</v>
      </c>
      <c r="D11" s="22" t="s">
        <v>1639</v>
      </c>
      <c r="E11" t="s">
        <v>1640</v>
      </c>
      <c r="F11" s="62" t="s">
        <v>1481</v>
      </c>
    </row>
    <row r="12" spans="1:6">
      <c r="A12">
        <f t="shared" si="0"/>
        <v>11</v>
      </c>
      <c r="B12" t="s">
        <v>1387</v>
      </c>
      <c r="C12" t="s">
        <v>1400</v>
      </c>
      <c r="D12" s="22" t="s">
        <v>1368</v>
      </c>
      <c r="E12" t="s">
        <v>1401</v>
      </c>
      <c r="F12" s="62" t="s">
        <v>1500</v>
      </c>
    </row>
    <row r="13" spans="1:6">
      <c r="A13">
        <f t="shared" si="0"/>
        <v>12</v>
      </c>
      <c r="B13" t="s">
        <v>1387</v>
      </c>
      <c r="C13" t="s">
        <v>1402</v>
      </c>
      <c r="D13" s="22" t="s">
        <v>220</v>
      </c>
      <c r="E13" t="s">
        <v>1403</v>
      </c>
      <c r="F13" s="62" t="s">
        <v>1501</v>
      </c>
    </row>
    <row r="14" spans="1:6">
      <c r="A14">
        <f t="shared" si="0"/>
        <v>13</v>
      </c>
      <c r="B14" t="s">
        <v>1387</v>
      </c>
      <c r="D14" s="22" t="s">
        <v>284</v>
      </c>
      <c r="E14" t="s">
        <v>1404</v>
      </c>
      <c r="F14" s="62" t="s">
        <v>1502</v>
      </c>
    </row>
    <row r="15" spans="1:6">
      <c r="A15">
        <f t="shared" si="0"/>
        <v>14</v>
      </c>
      <c r="B15" t="s">
        <v>1387</v>
      </c>
      <c r="C15" t="s">
        <v>1405</v>
      </c>
      <c r="D15" s="22" t="s">
        <v>1193</v>
      </c>
      <c r="E15" t="s">
        <v>1406</v>
      </c>
      <c r="F15" s="62" t="s">
        <v>1475</v>
      </c>
    </row>
    <row r="16" spans="1:6">
      <c r="A16">
        <f t="shared" si="0"/>
        <v>15</v>
      </c>
      <c r="B16" t="s">
        <v>1387</v>
      </c>
      <c r="C16" t="s">
        <v>1407</v>
      </c>
      <c r="D16" s="22" t="s">
        <v>1159</v>
      </c>
      <c r="E16" t="s">
        <v>1408</v>
      </c>
      <c r="F16" s="62" t="s">
        <v>1503</v>
      </c>
    </row>
    <row r="17" spans="1:6">
      <c r="A17">
        <f t="shared" si="0"/>
        <v>16</v>
      </c>
      <c r="B17" t="s">
        <v>1387</v>
      </c>
      <c r="D17" s="22" t="s">
        <v>1409</v>
      </c>
      <c r="E17" t="s">
        <v>1410</v>
      </c>
      <c r="F17" s="62" t="s">
        <v>1504</v>
      </c>
    </row>
    <row r="18" spans="1:6">
      <c r="A18">
        <f t="shared" si="0"/>
        <v>17</v>
      </c>
      <c r="B18" t="s">
        <v>1387</v>
      </c>
      <c r="C18" t="s">
        <v>1411</v>
      </c>
      <c r="D18" s="22" t="s">
        <v>1366</v>
      </c>
      <c r="E18" t="s">
        <v>1412</v>
      </c>
      <c r="F18" s="62" t="s">
        <v>1493</v>
      </c>
    </row>
    <row r="19" spans="1:6">
      <c r="A19">
        <f t="shared" si="0"/>
        <v>18</v>
      </c>
      <c r="B19" t="s">
        <v>1387</v>
      </c>
      <c r="C19" t="s">
        <v>1411</v>
      </c>
      <c r="D19" s="22" t="s">
        <v>1413</v>
      </c>
      <c r="E19" t="s">
        <v>1414</v>
      </c>
      <c r="F19" s="62" t="s">
        <v>1505</v>
      </c>
    </row>
    <row r="20" spans="1:6">
      <c r="A20">
        <f t="shared" si="0"/>
        <v>19</v>
      </c>
      <c r="B20" t="s">
        <v>1387</v>
      </c>
      <c r="C20" t="s">
        <v>1411</v>
      </c>
      <c r="D20" s="22" t="s">
        <v>1415</v>
      </c>
      <c r="E20" t="s">
        <v>1416</v>
      </c>
      <c r="F20" s="62" t="s">
        <v>1506</v>
      </c>
    </row>
    <row r="21" spans="1:6">
      <c r="A21">
        <f t="shared" si="0"/>
        <v>20</v>
      </c>
      <c r="B21" t="s">
        <v>1387</v>
      </c>
      <c r="C21" t="s">
        <v>1411</v>
      </c>
      <c r="D21" s="22" t="s">
        <v>1417</v>
      </c>
      <c r="E21" t="s">
        <v>1418</v>
      </c>
      <c r="F21" s="62" t="s">
        <v>1507</v>
      </c>
    </row>
    <row r="22" spans="1:6">
      <c r="A22">
        <f t="shared" si="0"/>
        <v>21</v>
      </c>
      <c r="B22" t="s">
        <v>1387</v>
      </c>
      <c r="C22" t="s">
        <v>1411</v>
      </c>
      <c r="D22" s="22" t="s">
        <v>1419</v>
      </c>
      <c r="E22" t="s">
        <v>1420</v>
      </c>
      <c r="F22" s="62" t="s">
        <v>1508</v>
      </c>
    </row>
    <row r="23" spans="1:6">
      <c r="A23">
        <f t="shared" si="0"/>
        <v>22</v>
      </c>
      <c r="B23" s="22" t="s">
        <v>330</v>
      </c>
      <c r="D23" s="22" t="s">
        <v>330</v>
      </c>
      <c r="E23" t="s">
        <v>1421</v>
      </c>
      <c r="F23" s="62" t="s">
        <v>1509</v>
      </c>
    </row>
    <row r="24" spans="1:6">
      <c r="A24">
        <f t="shared" si="0"/>
        <v>23</v>
      </c>
      <c r="B24" s="22" t="s">
        <v>330</v>
      </c>
      <c r="C24" t="s">
        <v>1422</v>
      </c>
      <c r="D24" s="22" t="s">
        <v>1423</v>
      </c>
      <c r="E24" t="s">
        <v>1424</v>
      </c>
      <c r="F24" s="62" t="s">
        <v>1495</v>
      </c>
    </row>
    <row r="25" spans="1:6">
      <c r="A25">
        <f t="shared" si="0"/>
        <v>24</v>
      </c>
      <c r="B25" s="22" t="s">
        <v>330</v>
      </c>
      <c r="C25" t="s">
        <v>1425</v>
      </c>
      <c r="D25" s="22" t="s">
        <v>1426</v>
      </c>
      <c r="E25" t="s">
        <v>1427</v>
      </c>
      <c r="F25" s="62" t="s">
        <v>1510</v>
      </c>
    </row>
    <row r="26" spans="1:6">
      <c r="A26">
        <f t="shared" si="0"/>
        <v>25</v>
      </c>
      <c r="B26" s="22" t="s">
        <v>330</v>
      </c>
      <c r="C26" t="s">
        <v>1425</v>
      </c>
      <c r="D26" s="22" t="s">
        <v>426</v>
      </c>
      <c r="E26" t="s">
        <v>1428</v>
      </c>
      <c r="F26" s="62" t="s">
        <v>1482</v>
      </c>
    </row>
    <row r="27" spans="1:6">
      <c r="A27">
        <f>ROW()-1</f>
        <v>26</v>
      </c>
      <c r="B27" s="22" t="s">
        <v>330</v>
      </c>
      <c r="C27" t="s">
        <v>1425</v>
      </c>
      <c r="D27" s="22" t="s">
        <v>1637</v>
      </c>
      <c r="E27" t="s">
        <v>1638</v>
      </c>
      <c r="F27" s="62" t="s">
        <v>1482</v>
      </c>
    </row>
    <row r="28" spans="1:6">
      <c r="A28">
        <f t="shared" si="0"/>
        <v>27</v>
      </c>
      <c r="B28" s="22" t="s">
        <v>330</v>
      </c>
      <c r="C28" t="s">
        <v>1429</v>
      </c>
      <c r="D28" s="22" t="s">
        <v>1367</v>
      </c>
      <c r="E28" t="s">
        <v>1430</v>
      </c>
      <c r="F28" s="62" t="s">
        <v>1491</v>
      </c>
    </row>
    <row r="29" spans="1:6">
      <c r="A29">
        <f>ROW()-1</f>
        <v>28</v>
      </c>
      <c r="B29" s="22" t="s">
        <v>330</v>
      </c>
      <c r="C29" t="s">
        <v>1431</v>
      </c>
      <c r="D29" s="22" t="s">
        <v>1432</v>
      </c>
      <c r="E29" t="s">
        <v>1433</v>
      </c>
      <c r="F29" s="62" t="s">
        <v>1478</v>
      </c>
    </row>
    <row r="30" spans="1:6">
      <c r="A30">
        <f t="shared" si="0"/>
        <v>29</v>
      </c>
      <c r="B30" s="22" t="s">
        <v>330</v>
      </c>
      <c r="C30" t="s">
        <v>1431</v>
      </c>
      <c r="D30" s="22" t="s">
        <v>369</v>
      </c>
      <c r="E30" t="s">
        <v>1434</v>
      </c>
      <c r="F30" s="62" t="s">
        <v>1511</v>
      </c>
    </row>
    <row r="31" spans="1:6">
      <c r="A31">
        <f>ROW()-1</f>
        <v>30</v>
      </c>
      <c r="B31" s="22" t="s">
        <v>1435</v>
      </c>
      <c r="C31" t="s">
        <v>1431</v>
      </c>
      <c r="D31" s="22" t="s">
        <v>1436</v>
      </c>
      <c r="E31" t="s">
        <v>1437</v>
      </c>
      <c r="F31" s="62" t="s">
        <v>1512</v>
      </c>
    </row>
    <row r="32" spans="1:6">
      <c r="A32">
        <f t="shared" si="0"/>
        <v>31</v>
      </c>
      <c r="B32" t="s">
        <v>1435</v>
      </c>
      <c r="C32" t="s">
        <v>1431</v>
      </c>
      <c r="D32" s="22" t="s">
        <v>430</v>
      </c>
      <c r="E32" t="s">
        <v>1438</v>
      </c>
      <c r="F32" s="62" t="s">
        <v>1492</v>
      </c>
    </row>
    <row r="33" spans="1:6">
      <c r="A33">
        <f t="shared" si="0"/>
        <v>32</v>
      </c>
      <c r="B33" t="s">
        <v>1435</v>
      </c>
      <c r="C33" t="s">
        <v>1431</v>
      </c>
      <c r="D33" s="22" t="s">
        <v>509</v>
      </c>
      <c r="E33" t="s">
        <v>1439</v>
      </c>
      <c r="F33" s="62" t="s">
        <v>1494</v>
      </c>
    </row>
    <row r="34" spans="1:6">
      <c r="A34">
        <f t="shared" si="0"/>
        <v>33</v>
      </c>
      <c r="B34" t="s">
        <v>1435</v>
      </c>
      <c r="C34" t="s">
        <v>1431</v>
      </c>
      <c r="D34" s="22" t="s">
        <v>510</v>
      </c>
      <c r="E34" t="s">
        <v>1440</v>
      </c>
      <c r="F34" s="62" t="s">
        <v>1480</v>
      </c>
    </row>
    <row r="35" spans="1:6">
      <c r="A35">
        <f t="shared" si="0"/>
        <v>34</v>
      </c>
      <c r="B35" t="s">
        <v>1435</v>
      </c>
      <c r="C35" t="s">
        <v>1431</v>
      </c>
      <c r="D35" s="22" t="s">
        <v>517</v>
      </c>
      <c r="E35" t="s">
        <v>1441</v>
      </c>
      <c r="F35" s="62" t="s">
        <v>1490</v>
      </c>
    </row>
    <row r="36" spans="1:6">
      <c r="A36">
        <f t="shared" si="0"/>
        <v>35</v>
      </c>
      <c r="B36" t="s">
        <v>1435</v>
      </c>
      <c r="C36" t="s">
        <v>1431</v>
      </c>
      <c r="D36" s="22" t="s">
        <v>524</v>
      </c>
      <c r="E36" t="s">
        <v>1442</v>
      </c>
      <c r="F36" s="62" t="s">
        <v>1479</v>
      </c>
    </row>
    <row r="37" spans="1:6">
      <c r="A37">
        <f t="shared" si="0"/>
        <v>36</v>
      </c>
      <c r="B37" t="s">
        <v>1435</v>
      </c>
      <c r="C37" t="s">
        <v>1431</v>
      </c>
      <c r="D37" s="22" t="s">
        <v>529</v>
      </c>
      <c r="E37" t="s">
        <v>1443</v>
      </c>
      <c r="F37" s="62" t="s">
        <v>1513</v>
      </c>
    </row>
    <row r="38" spans="1:6">
      <c r="A38">
        <f t="shared" si="0"/>
        <v>37</v>
      </c>
      <c r="B38" t="s">
        <v>1435</v>
      </c>
      <c r="C38" t="s">
        <v>1431</v>
      </c>
      <c r="D38" s="22" t="s">
        <v>553</v>
      </c>
      <c r="E38" t="s">
        <v>1444</v>
      </c>
      <c r="F38" s="62" t="s">
        <v>1486</v>
      </c>
    </row>
    <row r="39" spans="1:6">
      <c r="A39">
        <f t="shared" si="0"/>
        <v>38</v>
      </c>
      <c r="B39" t="s">
        <v>1435</v>
      </c>
      <c r="C39" t="s">
        <v>1431</v>
      </c>
      <c r="D39" s="22" t="s">
        <v>554</v>
      </c>
      <c r="E39" t="s">
        <v>1445</v>
      </c>
      <c r="F39" s="62" t="s">
        <v>1483</v>
      </c>
    </row>
    <row r="40" spans="1:6">
      <c r="A40">
        <f t="shared" si="0"/>
        <v>39</v>
      </c>
      <c r="B40" t="s">
        <v>1435</v>
      </c>
      <c r="C40" t="s">
        <v>1431</v>
      </c>
      <c r="D40" s="22" t="s">
        <v>561</v>
      </c>
      <c r="E40" t="s">
        <v>1446</v>
      </c>
      <c r="F40" s="62" t="s">
        <v>1514</v>
      </c>
    </row>
    <row r="41" spans="1:6">
      <c r="A41">
        <f t="shared" si="0"/>
        <v>40</v>
      </c>
      <c r="B41" t="s">
        <v>1435</v>
      </c>
      <c r="C41" t="s">
        <v>1447</v>
      </c>
      <c r="D41" s="22" t="s">
        <v>1147</v>
      </c>
      <c r="E41" t="s">
        <v>1448</v>
      </c>
      <c r="F41" s="62" t="s">
        <v>1474</v>
      </c>
    </row>
    <row r="42" spans="1:6">
      <c r="A42">
        <f t="shared" si="0"/>
        <v>41</v>
      </c>
      <c r="B42" t="s">
        <v>1435</v>
      </c>
      <c r="C42" t="s">
        <v>1447</v>
      </c>
      <c r="D42" s="22" t="s">
        <v>1271</v>
      </c>
      <c r="E42" t="s">
        <v>1449</v>
      </c>
      <c r="F42" s="62" t="s">
        <v>1515</v>
      </c>
    </row>
    <row r="43" spans="1:6">
      <c r="A43">
        <f t="shared" si="0"/>
        <v>42</v>
      </c>
      <c r="B43" t="s">
        <v>1435</v>
      </c>
      <c r="C43" t="s">
        <v>1447</v>
      </c>
      <c r="D43" s="22" t="s">
        <v>1294</v>
      </c>
      <c r="E43" t="s">
        <v>1450</v>
      </c>
      <c r="F43" s="62" t="s">
        <v>1473</v>
      </c>
    </row>
    <row r="44" spans="1:6">
      <c r="A44">
        <f>ROW()-1</f>
        <v>43</v>
      </c>
      <c r="B44" t="s">
        <v>1435</v>
      </c>
      <c r="C44" t="s">
        <v>1402</v>
      </c>
      <c r="D44" s="22" t="s">
        <v>1451</v>
      </c>
      <c r="E44" t="s">
        <v>1452</v>
      </c>
      <c r="F44" s="62" t="s">
        <v>1516</v>
      </c>
    </row>
    <row r="45" spans="1:6">
      <c r="A45">
        <f t="shared" si="0"/>
        <v>44</v>
      </c>
      <c r="B45" t="s">
        <v>1435</v>
      </c>
      <c r="C45" t="s">
        <v>1453</v>
      </c>
      <c r="D45" s="22" t="s">
        <v>640</v>
      </c>
      <c r="E45" t="s">
        <v>1454</v>
      </c>
      <c r="F45" s="62" t="s">
        <v>1484</v>
      </c>
    </row>
    <row r="46" spans="1:6">
      <c r="A46">
        <f>ROW()-1</f>
        <v>45</v>
      </c>
      <c r="B46" t="s">
        <v>1435</v>
      </c>
      <c r="C46" t="s">
        <v>1453</v>
      </c>
      <c r="D46" s="22" t="s">
        <v>1629</v>
      </c>
      <c r="E46" t="s">
        <v>1630</v>
      </c>
      <c r="F46" s="62" t="s">
        <v>1631</v>
      </c>
    </row>
    <row r="47" spans="1:6">
      <c r="A47">
        <f>ROW()-1</f>
        <v>46</v>
      </c>
      <c r="B47" t="s">
        <v>1435</v>
      </c>
      <c r="C47" t="s">
        <v>1455</v>
      </c>
      <c r="D47" s="22" t="s">
        <v>1627</v>
      </c>
      <c r="E47" t="s">
        <v>1628</v>
      </c>
      <c r="F47" s="62" t="s">
        <v>1632</v>
      </c>
    </row>
    <row r="48" spans="1:6">
      <c r="A48">
        <f t="shared" si="0"/>
        <v>47</v>
      </c>
      <c r="B48" t="s">
        <v>1435</v>
      </c>
      <c r="C48" t="s">
        <v>1455</v>
      </c>
      <c r="D48" s="22" t="s">
        <v>567</v>
      </c>
      <c r="E48" t="s">
        <v>1456</v>
      </c>
      <c r="F48" s="62" t="s">
        <v>1485</v>
      </c>
    </row>
    <row r="49" spans="1:6">
      <c r="A49">
        <f t="shared" si="0"/>
        <v>48</v>
      </c>
      <c r="B49" t="s">
        <v>1435</v>
      </c>
      <c r="C49" t="s">
        <v>1455</v>
      </c>
      <c r="D49" s="22" t="s">
        <v>672</v>
      </c>
      <c r="E49" t="s">
        <v>1457</v>
      </c>
      <c r="F49" s="62" t="s">
        <v>1636</v>
      </c>
    </row>
    <row r="50" spans="1:6">
      <c r="A50">
        <f>ROW()-1</f>
        <v>49</v>
      </c>
      <c r="B50" t="s">
        <v>1435</v>
      </c>
      <c r="C50" t="s">
        <v>1455</v>
      </c>
      <c r="D50" s="22" t="s">
        <v>1633</v>
      </c>
      <c r="E50" t="s">
        <v>1634</v>
      </c>
      <c r="F50" s="62" t="s">
        <v>1635</v>
      </c>
    </row>
    <row r="51" spans="1:6">
      <c r="A51">
        <f t="shared" si="0"/>
        <v>50</v>
      </c>
      <c r="B51" t="s">
        <v>1435</v>
      </c>
      <c r="C51" t="s">
        <v>1455</v>
      </c>
      <c r="D51" s="22" t="s">
        <v>718</v>
      </c>
      <c r="E51" t="s">
        <v>1458</v>
      </c>
      <c r="F51" s="62" t="s">
        <v>1517</v>
      </c>
    </row>
    <row r="52" spans="1:6">
      <c r="A52">
        <f t="shared" si="0"/>
        <v>51</v>
      </c>
      <c r="B52" t="s">
        <v>1435</v>
      </c>
      <c r="C52" t="s">
        <v>1455</v>
      </c>
      <c r="D52" s="22" t="s">
        <v>1459</v>
      </c>
      <c r="E52" t="s">
        <v>1460</v>
      </c>
      <c r="F52" s="62" t="s">
        <v>1518</v>
      </c>
    </row>
    <row r="53" spans="1:6">
      <c r="A53">
        <f>ROW()-1</f>
        <v>52</v>
      </c>
      <c r="B53" t="s">
        <v>1435</v>
      </c>
      <c r="D53" s="22" t="s">
        <v>1461</v>
      </c>
      <c r="E53" t="s">
        <v>1462</v>
      </c>
      <c r="F53" s="62" t="s">
        <v>1489</v>
      </c>
    </row>
    <row r="54" spans="1:6">
      <c r="A54">
        <f>ROW()-1</f>
        <v>53</v>
      </c>
      <c r="B54" t="s">
        <v>1435</v>
      </c>
      <c r="D54" s="22" t="s">
        <v>1463</v>
      </c>
      <c r="E54" t="s">
        <v>1464</v>
      </c>
      <c r="F54" s="62" t="s">
        <v>1519</v>
      </c>
    </row>
    <row r="55" spans="1:6">
      <c r="A55">
        <f t="shared" si="0"/>
        <v>54</v>
      </c>
      <c r="B55" t="s">
        <v>1465</v>
      </c>
      <c r="D55" s="22" t="s">
        <v>1466</v>
      </c>
      <c r="E55" t="s">
        <v>1467</v>
      </c>
      <c r="F55" s="62" t="s">
        <v>1520</v>
      </c>
    </row>
    <row r="56" spans="1:6">
      <c r="A56">
        <f t="shared" si="0"/>
        <v>55</v>
      </c>
      <c r="B56" t="s">
        <v>1465</v>
      </c>
      <c r="D56" s="22" t="s">
        <v>1468</v>
      </c>
      <c r="E56" t="s">
        <v>1469</v>
      </c>
      <c r="F56" s="62" t="s">
        <v>1521</v>
      </c>
    </row>
    <row r="57" spans="1:6">
      <c r="A57">
        <f t="shared" si="0"/>
        <v>56</v>
      </c>
      <c r="B57" t="s">
        <v>1435</v>
      </c>
      <c r="C57" t="s">
        <v>1455</v>
      </c>
      <c r="D57" s="22" t="s">
        <v>618</v>
      </c>
      <c r="E57" t="s">
        <v>1470</v>
      </c>
      <c r="F57" s="62" t="s">
        <v>1522</v>
      </c>
    </row>
    <row r="58" spans="1:6">
      <c r="A58">
        <f t="shared" si="0"/>
        <v>57</v>
      </c>
      <c r="B58" t="s">
        <v>1435</v>
      </c>
      <c r="C58" t="s">
        <v>1455</v>
      </c>
      <c r="D58" s="22" t="s">
        <v>1471</v>
      </c>
      <c r="E58" t="s">
        <v>1472</v>
      </c>
      <c r="F58" s="62" t="s">
        <v>1523</v>
      </c>
    </row>
  </sheetData>
  <phoneticPr fontId="11" type="noConversion"/>
  <pageMargins left="0.7" right="0.7" top="0.75" bottom="0.75" header="0.3" footer="0.3"/>
  <pageSetup paperSize="9" orientation="portrait" horizontalDpi="0" verticalDpi="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90D7-B950-E541-B424-81AF270A6A6D}">
  <dimension ref="A1:F27"/>
  <sheetViews>
    <sheetView workbookViewId="0">
      <selection activeCell="B27" sqref="B27"/>
    </sheetView>
  </sheetViews>
  <sheetFormatPr baseColWidth="10" defaultRowHeight="15"/>
  <cols>
    <col min="2" max="3" width="51" customWidth="1"/>
    <col min="4" max="4" width="56.33203125" customWidth="1"/>
    <col min="5" max="5" width="36.33203125" customWidth="1"/>
    <col min="6" max="6" width="32.1640625" customWidth="1"/>
  </cols>
  <sheetData>
    <row r="1" spans="1:6" ht="16">
      <c r="A1" t="s">
        <v>982</v>
      </c>
      <c r="B1" s="65" t="s">
        <v>928</v>
      </c>
      <c r="C1" s="65" t="s">
        <v>1542</v>
      </c>
      <c r="D1" s="65" t="s">
        <v>3</v>
      </c>
      <c r="E1" s="65" t="s">
        <v>1543</v>
      </c>
      <c r="F1" s="65" t="s">
        <v>1524</v>
      </c>
    </row>
    <row r="2" spans="1:6" ht="16">
      <c r="A2">
        <f t="shared" ref="A2:A27" si="0">ROW()-1</f>
        <v>1</v>
      </c>
      <c r="B2" t="s">
        <v>1544</v>
      </c>
      <c r="C2" t="s">
        <v>1545</v>
      </c>
      <c r="D2" s="39" t="s">
        <v>1546</v>
      </c>
      <c r="E2" t="s">
        <v>1547</v>
      </c>
      <c r="F2" s="39" t="s">
        <v>1537</v>
      </c>
    </row>
    <row r="3" spans="1:6" ht="16">
      <c r="A3">
        <f t="shared" si="0"/>
        <v>2</v>
      </c>
      <c r="B3" t="s">
        <v>1548</v>
      </c>
      <c r="D3" s="39" t="s">
        <v>1549</v>
      </c>
      <c r="E3" t="s">
        <v>1547</v>
      </c>
      <c r="F3" s="39" t="s">
        <v>1537</v>
      </c>
    </row>
    <row r="4" spans="1:6" ht="32">
      <c r="A4">
        <f t="shared" si="0"/>
        <v>3</v>
      </c>
      <c r="B4" t="s">
        <v>1550</v>
      </c>
      <c r="D4" s="39" t="s">
        <v>1551</v>
      </c>
      <c r="E4" t="s">
        <v>1547</v>
      </c>
      <c r="F4" s="39" t="s">
        <v>1537</v>
      </c>
    </row>
    <row r="5" spans="1:6" ht="17" customHeight="1">
      <c r="A5">
        <f t="shared" si="0"/>
        <v>4</v>
      </c>
      <c r="B5" t="s">
        <v>1552</v>
      </c>
      <c r="D5" s="39" t="s">
        <v>1553</v>
      </c>
      <c r="E5" t="s">
        <v>1547</v>
      </c>
      <c r="F5" s="39" t="s">
        <v>1537</v>
      </c>
    </row>
    <row r="6" spans="1:6" ht="48">
      <c r="A6">
        <f t="shared" si="0"/>
        <v>5</v>
      </c>
      <c r="B6" t="s">
        <v>1554</v>
      </c>
      <c r="C6" t="s">
        <v>1555</v>
      </c>
      <c r="D6" s="39" t="s">
        <v>1556</v>
      </c>
      <c r="E6" t="s">
        <v>330</v>
      </c>
      <c r="F6" s="39" t="s">
        <v>1537</v>
      </c>
    </row>
    <row r="7" spans="1:6" ht="48">
      <c r="A7">
        <f t="shared" si="0"/>
        <v>6</v>
      </c>
      <c r="B7" t="s">
        <v>1557</v>
      </c>
      <c r="C7" t="s">
        <v>1558</v>
      </c>
      <c r="D7" s="39" t="s">
        <v>1559</v>
      </c>
      <c r="E7" t="s">
        <v>330</v>
      </c>
      <c r="F7" s="39" t="s">
        <v>1537</v>
      </c>
    </row>
    <row r="8" spans="1:6" ht="48">
      <c r="A8">
        <f t="shared" si="0"/>
        <v>7</v>
      </c>
      <c r="B8" t="s">
        <v>1560</v>
      </c>
      <c r="C8" t="s">
        <v>1561</v>
      </c>
      <c r="D8" s="39" t="s">
        <v>1562</v>
      </c>
      <c r="E8" t="s">
        <v>330</v>
      </c>
      <c r="F8" s="39" t="s">
        <v>1537</v>
      </c>
    </row>
    <row r="9" spans="1:6" ht="32">
      <c r="A9">
        <f t="shared" si="0"/>
        <v>8</v>
      </c>
      <c r="B9" t="s">
        <v>1563</v>
      </c>
      <c r="C9" t="s">
        <v>1564</v>
      </c>
      <c r="D9" s="39" t="s">
        <v>1565</v>
      </c>
      <c r="E9" t="s">
        <v>330</v>
      </c>
      <c r="F9" s="39" t="s">
        <v>1537</v>
      </c>
    </row>
    <row r="10" spans="1:6" ht="16">
      <c r="A10">
        <f t="shared" si="0"/>
        <v>9</v>
      </c>
      <c r="B10" s="39" t="s">
        <v>884</v>
      </c>
      <c r="C10" s="39" t="s">
        <v>1566</v>
      </c>
      <c r="D10" s="39" t="s">
        <v>1567</v>
      </c>
      <c r="E10" s="39" t="s">
        <v>1568</v>
      </c>
      <c r="F10" s="39" t="s">
        <v>1527</v>
      </c>
    </row>
    <row r="11" spans="1:6" ht="16">
      <c r="A11">
        <f t="shared" si="0"/>
        <v>10</v>
      </c>
      <c r="B11" t="s">
        <v>1569</v>
      </c>
      <c r="C11" t="s">
        <v>1570</v>
      </c>
      <c r="D11" s="39" t="s">
        <v>1571</v>
      </c>
      <c r="E11" t="s">
        <v>1568</v>
      </c>
      <c r="F11" s="39" t="s">
        <v>1527</v>
      </c>
    </row>
    <row r="12" spans="1:6" ht="32">
      <c r="A12">
        <f t="shared" si="0"/>
        <v>11</v>
      </c>
      <c r="B12" t="s">
        <v>1572</v>
      </c>
      <c r="C12" t="s">
        <v>1573</v>
      </c>
      <c r="D12" s="39" t="s">
        <v>1574</v>
      </c>
      <c r="E12" t="s">
        <v>1568</v>
      </c>
      <c r="F12" s="39" t="s">
        <v>1527</v>
      </c>
    </row>
    <row r="13" spans="1:6" ht="16">
      <c r="A13">
        <f t="shared" si="0"/>
        <v>12</v>
      </c>
      <c r="B13" t="s">
        <v>1575</v>
      </c>
      <c r="C13" t="s">
        <v>1576</v>
      </c>
      <c r="D13" s="39" t="s">
        <v>1577</v>
      </c>
      <c r="E13" t="s">
        <v>1568</v>
      </c>
      <c r="F13" s="39" t="s">
        <v>1527</v>
      </c>
    </row>
    <row r="14" spans="1:6" ht="32">
      <c r="A14">
        <f>ROW()-1</f>
        <v>13</v>
      </c>
      <c r="B14" t="s">
        <v>1578</v>
      </c>
      <c r="C14" t="s">
        <v>1579</v>
      </c>
      <c r="D14" s="39" t="s">
        <v>1580</v>
      </c>
      <c r="E14" t="s">
        <v>1581</v>
      </c>
      <c r="F14" s="39" t="s">
        <v>1527</v>
      </c>
    </row>
    <row r="15" spans="1:6" ht="32">
      <c r="A15">
        <f t="shared" si="0"/>
        <v>14</v>
      </c>
      <c r="B15" t="s">
        <v>1582</v>
      </c>
      <c r="C15" t="s">
        <v>1583</v>
      </c>
      <c r="D15" s="39" t="s">
        <v>1584</v>
      </c>
      <c r="E15" t="s">
        <v>1581</v>
      </c>
      <c r="F15" s="39" t="s">
        <v>1527</v>
      </c>
    </row>
    <row r="16" spans="1:6" ht="32">
      <c r="A16">
        <f t="shared" si="0"/>
        <v>15</v>
      </c>
      <c r="B16" t="s">
        <v>1585</v>
      </c>
      <c r="C16" t="s">
        <v>1586</v>
      </c>
      <c r="D16" s="39" t="s">
        <v>1587</v>
      </c>
      <c r="E16" t="s">
        <v>1581</v>
      </c>
      <c r="F16" s="39" t="s">
        <v>1527</v>
      </c>
    </row>
    <row r="17" spans="1:6" ht="16">
      <c r="A17">
        <f>ROW()-1</f>
        <v>16</v>
      </c>
      <c r="B17" s="39" t="s">
        <v>915</v>
      </c>
      <c r="C17" s="39" t="s">
        <v>1588</v>
      </c>
      <c r="D17" s="39" t="s">
        <v>1589</v>
      </c>
      <c r="E17" s="39" t="s">
        <v>1590</v>
      </c>
      <c r="F17" s="39" t="s">
        <v>1527</v>
      </c>
    </row>
    <row r="18" spans="1:6" ht="16">
      <c r="A18">
        <f t="shared" si="0"/>
        <v>17</v>
      </c>
      <c r="B18" s="39" t="s">
        <v>851</v>
      </c>
      <c r="C18" s="39"/>
      <c r="D18" s="39" t="s">
        <v>1591</v>
      </c>
      <c r="E18" s="39" t="s">
        <v>1590</v>
      </c>
      <c r="F18" s="39" t="s">
        <v>1527</v>
      </c>
    </row>
    <row r="19" spans="1:6" ht="32">
      <c r="A19">
        <f t="shared" si="0"/>
        <v>18</v>
      </c>
      <c r="B19" t="s">
        <v>1592</v>
      </c>
      <c r="C19" t="s">
        <v>1593</v>
      </c>
      <c r="D19" s="39" t="s">
        <v>1594</v>
      </c>
      <c r="E19" t="s">
        <v>1590</v>
      </c>
      <c r="F19" s="39" t="s">
        <v>1527</v>
      </c>
    </row>
    <row r="20" spans="1:6" ht="16">
      <c r="A20">
        <f t="shared" si="0"/>
        <v>19</v>
      </c>
      <c r="B20" t="s">
        <v>1595</v>
      </c>
      <c r="C20" t="s">
        <v>1596</v>
      </c>
      <c r="D20" s="39" t="s">
        <v>1597</v>
      </c>
      <c r="E20" t="s">
        <v>1590</v>
      </c>
      <c r="F20" s="39" t="s">
        <v>1527</v>
      </c>
    </row>
    <row r="21" spans="1:6" ht="32">
      <c r="A21">
        <f t="shared" si="0"/>
        <v>20</v>
      </c>
      <c r="B21" t="s">
        <v>1598</v>
      </c>
      <c r="C21" t="s">
        <v>1599</v>
      </c>
      <c r="D21" s="39" t="s">
        <v>1600</v>
      </c>
      <c r="E21" t="s">
        <v>1590</v>
      </c>
      <c r="F21" s="39" t="s">
        <v>1527</v>
      </c>
    </row>
    <row r="22" spans="1:6" ht="16">
      <c r="A22">
        <f t="shared" si="0"/>
        <v>21</v>
      </c>
      <c r="B22" s="39" t="s">
        <v>825</v>
      </c>
      <c r="C22" s="39" t="s">
        <v>1601</v>
      </c>
      <c r="D22" s="39" t="s">
        <v>1602</v>
      </c>
      <c r="E22" s="39" t="s">
        <v>1590</v>
      </c>
      <c r="F22" s="39" t="s">
        <v>1537</v>
      </c>
    </row>
    <row r="23" spans="1:6" ht="16">
      <c r="A23">
        <f t="shared" si="0"/>
        <v>22</v>
      </c>
      <c r="B23" t="s">
        <v>1603</v>
      </c>
      <c r="C23" t="s">
        <v>1604</v>
      </c>
      <c r="D23" s="39" t="s">
        <v>1605</v>
      </c>
      <c r="E23" t="s">
        <v>1590</v>
      </c>
      <c r="F23" s="39" t="s">
        <v>1527</v>
      </c>
    </row>
    <row r="24" spans="1:6" ht="16">
      <c r="A24">
        <f t="shared" si="0"/>
        <v>23</v>
      </c>
      <c r="B24" t="s">
        <v>1606</v>
      </c>
      <c r="C24" t="s">
        <v>1607</v>
      </c>
      <c r="D24" s="39" t="s">
        <v>1608</v>
      </c>
      <c r="E24" t="s">
        <v>1590</v>
      </c>
      <c r="F24" s="39" t="s">
        <v>1527</v>
      </c>
    </row>
    <row r="25" spans="1:6" ht="32">
      <c r="A25">
        <f>ROW()-1</f>
        <v>24</v>
      </c>
      <c r="B25" t="s">
        <v>1609</v>
      </c>
      <c r="C25" t="s">
        <v>1610</v>
      </c>
      <c r="D25" s="39" t="s">
        <v>1611</v>
      </c>
      <c r="E25" t="s">
        <v>1590</v>
      </c>
      <c r="F25" s="39" t="s">
        <v>1527</v>
      </c>
    </row>
    <row r="26" spans="1:6" ht="16">
      <c r="A26">
        <f t="shared" si="0"/>
        <v>25</v>
      </c>
      <c r="B26" t="s">
        <v>1612</v>
      </c>
      <c r="D26" s="39" t="s">
        <v>1613</v>
      </c>
      <c r="E26" t="s">
        <v>1590</v>
      </c>
      <c r="F26" s="39" t="s">
        <v>1527</v>
      </c>
    </row>
    <row r="27" spans="1:6" ht="16">
      <c r="A27">
        <f t="shared" si="0"/>
        <v>26</v>
      </c>
      <c r="B27" s="39" t="s">
        <v>874</v>
      </c>
      <c r="C27" s="39" t="s">
        <v>1614</v>
      </c>
      <c r="D27" s="39" t="s">
        <v>1615</v>
      </c>
      <c r="E27" s="39" t="s">
        <v>1590</v>
      </c>
      <c r="F27" s="39" t="s">
        <v>1527</v>
      </c>
    </row>
  </sheetData>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ED7C-F607-6F42-BC5C-0D34BDD1E19D}">
  <dimension ref="A1:D6"/>
  <sheetViews>
    <sheetView workbookViewId="0">
      <selection activeCell="A6" sqref="A6:D6"/>
    </sheetView>
  </sheetViews>
  <sheetFormatPr baseColWidth="10" defaultRowHeight="15"/>
  <cols>
    <col min="1" max="1" width="19.1640625" customWidth="1"/>
    <col min="2" max="2" width="21.33203125" customWidth="1"/>
    <col min="3" max="3" width="18.6640625" customWidth="1"/>
    <col min="4" max="4" width="128.83203125" customWidth="1"/>
  </cols>
  <sheetData>
    <row r="1" spans="1:4">
      <c r="A1" s="63" t="s">
        <v>1524</v>
      </c>
      <c r="B1" s="63" t="s">
        <v>1525</v>
      </c>
      <c r="C1" s="63" t="s">
        <v>1526</v>
      </c>
      <c r="D1" s="63" t="s">
        <v>3</v>
      </c>
    </row>
    <row r="2" spans="1:4">
      <c r="A2" s="63" t="s">
        <v>1527</v>
      </c>
      <c r="B2" s="64" t="s">
        <v>1528</v>
      </c>
      <c r="C2" s="64" t="s">
        <v>1529</v>
      </c>
      <c r="D2" t="s">
        <v>1530</v>
      </c>
    </row>
    <row r="3" spans="1:4">
      <c r="A3" s="63" t="s">
        <v>1531</v>
      </c>
      <c r="B3" s="64" t="s">
        <v>1370</v>
      </c>
      <c r="C3" s="64" t="s">
        <v>1532</v>
      </c>
      <c r="D3" t="s">
        <v>1533</v>
      </c>
    </row>
    <row r="4" spans="1:4">
      <c r="A4" s="63" t="s">
        <v>1534</v>
      </c>
      <c r="B4" s="64" t="s">
        <v>1535</v>
      </c>
      <c r="C4" s="64" t="s">
        <v>1529</v>
      </c>
      <c r="D4" t="s">
        <v>1536</v>
      </c>
    </row>
    <row r="5" spans="1:4">
      <c r="A5" s="63" t="s">
        <v>1537</v>
      </c>
      <c r="B5" s="64" t="s">
        <v>330</v>
      </c>
      <c r="C5" s="64" t="s">
        <v>1538</v>
      </c>
      <c r="D5" t="s">
        <v>1539</v>
      </c>
    </row>
    <row r="6" spans="1:4">
      <c r="A6" s="63" t="s">
        <v>1540</v>
      </c>
      <c r="B6" s="64" t="s">
        <v>1529</v>
      </c>
      <c r="C6" s="64" t="s">
        <v>1465</v>
      </c>
      <c r="D6" t="s">
        <v>1541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3"/>
  <sheetViews>
    <sheetView workbookViewId="0">
      <selection activeCell="D3" sqref="D3"/>
    </sheetView>
  </sheetViews>
  <sheetFormatPr baseColWidth="10" defaultRowHeight="15"/>
  <cols>
    <col min="2" max="2" width="37.83203125" bestFit="1" customWidth="1"/>
    <col min="3" max="3" width="14.5" bestFit="1" customWidth="1"/>
    <col min="4" max="5" width="35.33203125" bestFit="1" customWidth="1"/>
  </cols>
  <sheetData>
    <row r="1" spans="1:5">
      <c r="A1" t="s">
        <v>1152</v>
      </c>
      <c r="B1" t="s">
        <v>928</v>
      </c>
      <c r="C1" t="s">
        <v>1304</v>
      </c>
      <c r="D1" t="s">
        <v>3</v>
      </c>
      <c r="E1" t="s">
        <v>1153</v>
      </c>
    </row>
    <row r="2" spans="1:5" ht="80">
      <c r="A2">
        <v>1</v>
      </c>
      <c r="B2" t="s">
        <v>1155</v>
      </c>
      <c r="C2" t="s">
        <v>1147</v>
      </c>
      <c r="D2" s="39" t="s">
        <v>1625</v>
      </c>
      <c r="E2" t="s">
        <v>1154</v>
      </c>
    </row>
    <row r="3" spans="1:5" ht="48">
      <c r="A3">
        <v>2</v>
      </c>
      <c r="B3" t="s">
        <v>1623</v>
      </c>
      <c r="C3" t="s">
        <v>672</v>
      </c>
      <c r="D3" s="39" t="s">
        <v>1626</v>
      </c>
      <c r="E3" t="s">
        <v>1624</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740</v>
      </c>
      <c r="B1" s="9" t="s">
        <v>2</v>
      </c>
      <c r="C1" s="9" t="s">
        <v>3</v>
      </c>
      <c r="D1" s="9" t="s">
        <v>4</v>
      </c>
      <c r="E1" s="9" t="s">
        <v>5</v>
      </c>
      <c r="F1" s="9" t="s">
        <v>6</v>
      </c>
      <c r="G1" s="9" t="s">
        <v>7</v>
      </c>
      <c r="H1" s="9" t="s">
        <v>8</v>
      </c>
      <c r="I1" s="9" t="s">
        <v>9</v>
      </c>
      <c r="J1" s="10" t="s">
        <v>10</v>
      </c>
      <c r="K1" s="10" t="s">
        <v>11</v>
      </c>
      <c r="L1" s="10" t="s">
        <v>12</v>
      </c>
      <c r="M1" s="10" t="s">
        <v>13</v>
      </c>
      <c r="O1" s="1" t="s">
        <v>741</v>
      </c>
    </row>
    <row r="2" spans="1:15" ht="90" customHeight="1">
      <c r="A2" s="66" t="s">
        <v>742</v>
      </c>
      <c r="B2" s="5" t="s">
        <v>743</v>
      </c>
      <c r="C2" s="11" t="s">
        <v>744</v>
      </c>
      <c r="D2" s="7" t="s">
        <v>307</v>
      </c>
      <c r="E2" s="5" t="s">
        <v>475</v>
      </c>
      <c r="F2" s="5" t="s">
        <v>23</v>
      </c>
      <c r="G2" s="5" t="s">
        <v>23</v>
      </c>
      <c r="H2" s="5" t="s">
        <v>23</v>
      </c>
      <c r="I2" s="5" t="str">
        <f>CONCATENATE("[",F2,",",G2,",",H2,"]")</f>
        <v>[n,n,n]</v>
      </c>
      <c r="J2" s="5" t="s">
        <v>84</v>
      </c>
      <c r="K2" s="5" t="s">
        <v>23</v>
      </c>
      <c r="L2" s="5" t="s">
        <v>23</v>
      </c>
      <c r="M2" s="5" t="str">
        <f t="shared" ref="M2:M36" si="0">CONCATENATE("[",J2,",",K2,",",L2,"]")</f>
        <v>[p,n,n]</v>
      </c>
      <c r="O2" s="2" t="s">
        <v>745</v>
      </c>
    </row>
    <row r="3" spans="1:15" ht="65" customHeight="1">
      <c r="A3" s="66"/>
      <c r="B3" s="5" t="s">
        <v>746</v>
      </c>
      <c r="C3" s="11" t="s">
        <v>747</v>
      </c>
      <c r="D3" s="7" t="s">
        <v>323</v>
      </c>
      <c r="E3" s="5" t="s">
        <v>475</v>
      </c>
      <c r="F3" s="5" t="s">
        <v>23</v>
      </c>
      <c r="G3" s="5" t="s">
        <v>23</v>
      </c>
      <c r="H3" s="5" t="s">
        <v>23</v>
      </c>
      <c r="I3" s="5" t="str">
        <f t="shared" ref="I3:I56" si="1">CONCATENATE("[",F3,",",G3,",",H3,"]")</f>
        <v>[n,n,n]</v>
      </c>
      <c r="J3" s="5" t="s">
        <v>84</v>
      </c>
      <c r="K3" s="5" t="s">
        <v>23</v>
      </c>
      <c r="L3" s="5" t="s">
        <v>23</v>
      </c>
      <c r="M3" s="5" t="str">
        <f t="shared" si="0"/>
        <v>[p,n,n]</v>
      </c>
      <c r="O3" s="2" t="s">
        <v>748</v>
      </c>
    </row>
    <row r="4" spans="1:15" ht="64">
      <c r="A4" s="66"/>
      <c r="B4" s="5" t="s">
        <v>749</v>
      </c>
      <c r="C4" s="11" t="s">
        <v>750</v>
      </c>
      <c r="D4" s="7" t="s">
        <v>323</v>
      </c>
      <c r="E4" s="5" t="s">
        <v>751</v>
      </c>
      <c r="F4" s="5" t="s">
        <v>23</v>
      </c>
      <c r="G4" s="5" t="s">
        <v>23</v>
      </c>
      <c r="H4" s="5" t="s">
        <v>23</v>
      </c>
      <c r="I4" s="5" t="str">
        <f t="shared" si="1"/>
        <v>[n,n,n]</v>
      </c>
      <c r="J4" s="5" t="s">
        <v>84</v>
      </c>
      <c r="K4" s="5" t="s">
        <v>23</v>
      </c>
      <c r="L4" s="5" t="s">
        <v>23</v>
      </c>
      <c r="M4" s="5" t="str">
        <f t="shared" si="0"/>
        <v>[p,n,n]</v>
      </c>
    </row>
    <row r="5" spans="1:15" ht="80">
      <c r="A5" s="66"/>
      <c r="B5" s="5" t="s">
        <v>752</v>
      </c>
      <c r="C5" s="11" t="s">
        <v>753</v>
      </c>
      <c r="D5" s="7" t="s">
        <v>323</v>
      </c>
      <c r="E5" s="5" t="s">
        <v>297</v>
      </c>
      <c r="F5" s="5" t="s">
        <v>23</v>
      </c>
      <c r="G5" s="5" t="s">
        <v>23</v>
      </c>
      <c r="H5" s="5" t="s">
        <v>23</v>
      </c>
      <c r="I5" s="5" t="str">
        <f t="shared" si="1"/>
        <v>[n,n,n]</v>
      </c>
      <c r="J5" s="5" t="s">
        <v>84</v>
      </c>
      <c r="K5" s="5" t="s">
        <v>23</v>
      </c>
      <c r="L5" s="5" t="s">
        <v>23</v>
      </c>
      <c r="M5" s="5" t="str">
        <f t="shared" si="0"/>
        <v>[p,n,n]</v>
      </c>
    </row>
    <row r="6" spans="1:15" ht="48">
      <c r="A6" s="66"/>
      <c r="B6" s="5" t="s">
        <v>754</v>
      </c>
      <c r="C6" s="11" t="s">
        <v>755</v>
      </c>
      <c r="D6" s="7" t="s">
        <v>307</v>
      </c>
      <c r="E6" s="11" t="s">
        <v>756</v>
      </c>
      <c r="F6" s="11" t="s">
        <v>23</v>
      </c>
      <c r="G6" s="11" t="s">
        <v>23</v>
      </c>
      <c r="H6" s="11" t="s">
        <v>23</v>
      </c>
      <c r="I6" s="5" t="str">
        <f t="shared" si="1"/>
        <v>[n,n,n]</v>
      </c>
      <c r="J6" s="5" t="s">
        <v>107</v>
      </c>
      <c r="K6" s="5" t="s">
        <v>23</v>
      </c>
      <c r="L6" s="5" t="s">
        <v>23</v>
      </c>
      <c r="M6" s="5" t="str">
        <f t="shared" si="0"/>
        <v>[f,n,n]</v>
      </c>
    </row>
    <row r="7" spans="1:15" ht="48">
      <c r="A7" s="66"/>
      <c r="B7" s="5" t="s">
        <v>478</v>
      </c>
      <c r="C7" s="11" t="s">
        <v>757</v>
      </c>
      <c r="D7" s="6" t="s">
        <v>307</v>
      </c>
      <c r="E7" s="11" t="s">
        <v>475</v>
      </c>
      <c r="F7" s="11" t="s">
        <v>23</v>
      </c>
      <c r="G7" s="11" t="s">
        <v>23</v>
      </c>
      <c r="H7" s="11" t="s">
        <v>23</v>
      </c>
      <c r="I7" s="5" t="str">
        <f t="shared" si="1"/>
        <v>[n,n,n]</v>
      </c>
      <c r="J7" s="5" t="s">
        <v>84</v>
      </c>
      <c r="K7" s="5" t="s">
        <v>23</v>
      </c>
      <c r="L7" s="5" t="s">
        <v>23</v>
      </c>
      <c r="M7" s="5" t="str">
        <f t="shared" si="0"/>
        <v>[p,n,n]</v>
      </c>
    </row>
    <row r="8" spans="1:15" ht="32">
      <c r="A8" s="66" t="s">
        <v>758</v>
      </c>
      <c r="B8" s="5" t="s">
        <v>759</v>
      </c>
      <c r="C8" s="11" t="s">
        <v>760</v>
      </c>
      <c r="D8" s="7" t="s">
        <v>323</v>
      </c>
      <c r="E8" s="5" t="s">
        <v>475</v>
      </c>
      <c r="F8" s="5" t="s">
        <v>23</v>
      </c>
      <c r="G8" s="5" t="s">
        <v>23</v>
      </c>
      <c r="H8" s="5" t="s">
        <v>23</v>
      </c>
      <c r="I8" s="5" t="str">
        <f t="shared" si="1"/>
        <v>[n,n,n]</v>
      </c>
      <c r="J8" s="5" t="s">
        <v>84</v>
      </c>
      <c r="K8" s="5" t="s">
        <v>23</v>
      </c>
      <c r="L8" s="5" t="s">
        <v>23</v>
      </c>
      <c r="M8" s="5" t="str">
        <f t="shared" si="0"/>
        <v>[p,n,n]</v>
      </c>
    </row>
    <row r="9" spans="1:15" ht="88" customHeight="1">
      <c r="A9" s="66"/>
      <c r="B9" s="5" t="s">
        <v>201</v>
      </c>
      <c r="C9" s="6" t="s">
        <v>438</v>
      </c>
      <c r="D9" s="7" t="s">
        <v>394</v>
      </c>
      <c r="E9" s="5" t="s">
        <v>761</v>
      </c>
      <c r="F9" s="5" t="s">
        <v>23</v>
      </c>
      <c r="G9" s="5" t="s">
        <v>23</v>
      </c>
      <c r="H9" s="5" t="s">
        <v>23</v>
      </c>
      <c r="I9" s="5" t="str">
        <f t="shared" si="1"/>
        <v>[n,n,n]</v>
      </c>
      <c r="J9" s="5" t="s">
        <v>84</v>
      </c>
      <c r="K9" s="5" t="s">
        <v>23</v>
      </c>
      <c r="L9" s="5" t="s">
        <v>23</v>
      </c>
      <c r="M9" s="5" t="str">
        <f t="shared" si="0"/>
        <v>[p,n,n]</v>
      </c>
    </row>
    <row r="10" spans="1:15" ht="26" customHeight="1">
      <c r="A10" s="66"/>
      <c r="B10" s="5" t="s">
        <v>82</v>
      </c>
      <c r="C10" s="11" t="s">
        <v>321</v>
      </c>
      <c r="D10" s="7" t="s">
        <v>394</v>
      </c>
      <c r="E10" s="5" t="s">
        <v>762</v>
      </c>
      <c r="F10" s="5" t="s">
        <v>84</v>
      </c>
      <c r="G10" s="5" t="s">
        <v>23</v>
      </c>
      <c r="H10" s="5" t="s">
        <v>23</v>
      </c>
      <c r="I10" s="5" t="str">
        <f t="shared" si="1"/>
        <v>[p,n,n]</v>
      </c>
      <c r="J10" s="5" t="s">
        <v>84</v>
      </c>
      <c r="K10" s="5" t="s">
        <v>23</v>
      </c>
      <c r="L10" s="5" t="s">
        <v>84</v>
      </c>
      <c r="M10" s="5" t="str">
        <f t="shared" si="0"/>
        <v>[p,n,p]</v>
      </c>
    </row>
    <row r="11" spans="1:15" ht="211" customHeight="1">
      <c r="A11" s="66"/>
      <c r="B11" s="5" t="s">
        <v>763</v>
      </c>
      <c r="C11" s="11" t="s">
        <v>764</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6"/>
      <c r="B12" s="5" t="s">
        <v>765</v>
      </c>
      <c r="C12" s="11" t="s">
        <v>766</v>
      </c>
      <c r="D12" s="7" t="s">
        <v>394</v>
      </c>
      <c r="E12" s="5" t="s">
        <v>767</v>
      </c>
      <c r="F12" s="5" t="s">
        <v>23</v>
      </c>
      <c r="G12" s="5" t="s">
        <v>23</v>
      </c>
      <c r="H12" s="5" t="s">
        <v>23</v>
      </c>
      <c r="I12" s="5" t="str">
        <f t="shared" si="1"/>
        <v>[n,n,n]</v>
      </c>
      <c r="J12" s="5" t="s">
        <v>23</v>
      </c>
      <c r="K12" s="5" t="s">
        <v>23</v>
      </c>
      <c r="L12" s="5" t="s">
        <v>84</v>
      </c>
      <c r="M12" s="5" t="str">
        <f t="shared" si="0"/>
        <v>[n,n,p]</v>
      </c>
    </row>
    <row r="13" spans="1:15" ht="64">
      <c r="A13" s="66"/>
      <c r="B13" s="5" t="s">
        <v>768</v>
      </c>
      <c r="C13" s="11" t="s">
        <v>769</v>
      </c>
      <c r="D13" s="7" t="s">
        <v>307</v>
      </c>
      <c r="E13" s="5" t="s">
        <v>475</v>
      </c>
      <c r="F13" s="5" t="s">
        <v>84</v>
      </c>
      <c r="G13" s="5" t="s">
        <v>23</v>
      </c>
      <c r="H13" s="5" t="s">
        <v>23</v>
      </c>
      <c r="I13" s="5" t="str">
        <f t="shared" si="1"/>
        <v>[p,n,n]</v>
      </c>
      <c r="J13" s="5" t="s">
        <v>107</v>
      </c>
      <c r="K13" s="5" t="s">
        <v>23</v>
      </c>
      <c r="L13" s="5" t="s">
        <v>23</v>
      </c>
      <c r="M13" s="5" t="str">
        <f t="shared" si="0"/>
        <v>[f,n,n]</v>
      </c>
    </row>
    <row r="14" spans="1:15" ht="32">
      <c r="A14" s="66"/>
      <c r="B14" s="5" t="s">
        <v>770</v>
      </c>
      <c r="C14" s="11" t="s">
        <v>771</v>
      </c>
      <c r="D14" s="7" t="s">
        <v>323</v>
      </c>
      <c r="E14" s="5" t="s">
        <v>772</v>
      </c>
      <c r="F14" s="5" t="s">
        <v>23</v>
      </c>
      <c r="G14" s="5" t="s">
        <v>23</v>
      </c>
      <c r="H14" s="5" t="s">
        <v>23</v>
      </c>
      <c r="I14" s="5" t="str">
        <f t="shared" si="1"/>
        <v>[n,n,n]</v>
      </c>
      <c r="J14" s="5" t="s">
        <v>84</v>
      </c>
      <c r="K14" s="5" t="s">
        <v>23</v>
      </c>
      <c r="L14" s="5" t="s">
        <v>23</v>
      </c>
      <c r="M14" s="5" t="str">
        <f t="shared" si="0"/>
        <v>[p,n,n]</v>
      </c>
    </row>
    <row r="15" spans="1:15" ht="176">
      <c r="A15" s="66" t="s">
        <v>773</v>
      </c>
      <c r="B15" s="5" t="s">
        <v>774</v>
      </c>
      <c r="C15" s="11" t="s">
        <v>775</v>
      </c>
      <c r="D15" s="7" t="s">
        <v>433</v>
      </c>
      <c r="E15" s="5" t="s">
        <v>475</v>
      </c>
      <c r="F15" s="5" t="s">
        <v>23</v>
      </c>
      <c r="G15" s="5" t="s">
        <v>23</v>
      </c>
      <c r="H15" s="5" t="s">
        <v>23</v>
      </c>
      <c r="I15" s="5" t="str">
        <f t="shared" si="1"/>
        <v>[n,n,n]</v>
      </c>
      <c r="J15" s="5" t="s">
        <v>23</v>
      </c>
      <c r="K15" s="5" t="s">
        <v>84</v>
      </c>
      <c r="L15" s="5" t="s">
        <v>23</v>
      </c>
      <c r="M15" s="5" t="str">
        <f t="shared" si="0"/>
        <v>[n,p,n]</v>
      </c>
    </row>
    <row r="16" spans="1:15" ht="32">
      <c r="A16" s="66"/>
      <c r="B16" s="5" t="s">
        <v>776</v>
      </c>
      <c r="C16" s="11" t="s">
        <v>777</v>
      </c>
      <c r="D16" s="7" t="s">
        <v>383</v>
      </c>
      <c r="E16" s="5" t="s">
        <v>475</v>
      </c>
      <c r="F16" s="5" t="s">
        <v>23</v>
      </c>
      <c r="G16" s="5" t="s">
        <v>23</v>
      </c>
      <c r="H16" s="5" t="s">
        <v>23</v>
      </c>
      <c r="I16" s="5" t="str">
        <f t="shared" si="1"/>
        <v>[n,n,n]</v>
      </c>
      <c r="J16" s="5" t="s">
        <v>23</v>
      </c>
      <c r="K16" s="5" t="s">
        <v>84</v>
      </c>
      <c r="L16" s="5" t="s">
        <v>23</v>
      </c>
      <c r="M16" s="5" t="str">
        <f t="shared" si="0"/>
        <v>[n,p,n]</v>
      </c>
    </row>
    <row r="17" spans="1:13" ht="48">
      <c r="A17" s="66"/>
      <c r="B17" s="5" t="s">
        <v>100</v>
      </c>
      <c r="C17" s="11" t="s">
        <v>778</v>
      </c>
      <c r="D17" s="7" t="s">
        <v>383</v>
      </c>
      <c r="E17" s="11" t="s">
        <v>756</v>
      </c>
      <c r="F17" s="11" t="s">
        <v>23</v>
      </c>
      <c r="G17" s="11" t="s">
        <v>23</v>
      </c>
      <c r="H17" s="11" t="s">
        <v>23</v>
      </c>
      <c r="I17" s="5" t="str">
        <f t="shared" si="1"/>
        <v>[n,n,n]</v>
      </c>
      <c r="J17" s="5" t="s">
        <v>84</v>
      </c>
      <c r="K17" s="5" t="s">
        <v>23</v>
      </c>
      <c r="L17" s="5" t="s">
        <v>23</v>
      </c>
      <c r="M17" s="5" t="str">
        <f t="shared" si="0"/>
        <v>[p,n,n]</v>
      </c>
    </row>
    <row r="18" spans="1:13" ht="64">
      <c r="A18" s="66"/>
      <c r="B18" s="5" t="s">
        <v>779</v>
      </c>
      <c r="C18" s="11" t="s">
        <v>780</v>
      </c>
      <c r="D18" s="7" t="s">
        <v>323</v>
      </c>
      <c r="E18" s="5" t="s">
        <v>772</v>
      </c>
      <c r="F18" s="5" t="s">
        <v>23</v>
      </c>
      <c r="G18" s="5" t="s">
        <v>23</v>
      </c>
      <c r="H18" s="5" t="s">
        <v>23</v>
      </c>
      <c r="I18" s="5" t="str">
        <f t="shared" si="1"/>
        <v>[n,n,n]</v>
      </c>
      <c r="J18" s="5" t="s">
        <v>84</v>
      </c>
      <c r="K18" s="5" t="s">
        <v>23</v>
      </c>
      <c r="L18" s="5" t="s">
        <v>23</v>
      </c>
      <c r="M18" s="5" t="str">
        <f t="shared" si="0"/>
        <v>[p,n,n]</v>
      </c>
    </row>
    <row r="19" spans="1:13" ht="64">
      <c r="A19" s="66"/>
      <c r="B19" s="5" t="s">
        <v>781</v>
      </c>
      <c r="C19" s="11" t="s">
        <v>782</v>
      </c>
      <c r="D19" s="7" t="s">
        <v>323</v>
      </c>
      <c r="E19" s="5" t="s">
        <v>772</v>
      </c>
      <c r="F19" s="5" t="s">
        <v>23</v>
      </c>
      <c r="G19" s="5" t="s">
        <v>23</v>
      </c>
      <c r="H19" s="5" t="s">
        <v>23</v>
      </c>
      <c r="I19" s="5" t="str">
        <f t="shared" si="1"/>
        <v>[n,n,n]</v>
      </c>
      <c r="J19" s="5" t="s">
        <v>84</v>
      </c>
      <c r="K19" s="5" t="s">
        <v>23</v>
      </c>
      <c r="L19" s="5" t="s">
        <v>23</v>
      </c>
      <c r="M19" s="5" t="str">
        <f t="shared" si="0"/>
        <v>[p,n,n]</v>
      </c>
    </row>
    <row r="20" spans="1:13" ht="48">
      <c r="A20" s="66"/>
      <c r="B20" s="5" t="s">
        <v>783</v>
      </c>
      <c r="C20" s="11" t="s">
        <v>784</v>
      </c>
      <c r="D20" s="7" t="s">
        <v>4</v>
      </c>
      <c r="E20" s="5" t="s">
        <v>475</v>
      </c>
      <c r="F20" s="5" t="s">
        <v>23</v>
      </c>
      <c r="G20" s="5" t="s">
        <v>23</v>
      </c>
      <c r="H20" s="5" t="s">
        <v>23</v>
      </c>
      <c r="I20" s="5" t="str">
        <f t="shared" si="1"/>
        <v>[n,n,n]</v>
      </c>
      <c r="J20" s="5" t="s">
        <v>23</v>
      </c>
      <c r="K20" s="5" t="s">
        <v>84</v>
      </c>
      <c r="L20" s="5" t="s">
        <v>23</v>
      </c>
      <c r="M20" s="5" t="str">
        <f t="shared" si="0"/>
        <v>[n,p,n]</v>
      </c>
    </row>
    <row r="21" spans="1:13" ht="48">
      <c r="A21" s="66"/>
      <c r="B21" s="5" t="s">
        <v>201</v>
      </c>
      <c r="C21" s="11" t="s">
        <v>785</v>
      </c>
      <c r="D21" s="7" t="s">
        <v>394</v>
      </c>
      <c r="E21" s="5" t="s">
        <v>786</v>
      </c>
      <c r="F21" s="5" t="s">
        <v>23</v>
      </c>
      <c r="G21" s="5" t="s">
        <v>23</v>
      </c>
      <c r="H21" s="5" t="s">
        <v>23</v>
      </c>
      <c r="I21" s="5" t="str">
        <f t="shared" si="1"/>
        <v>[n,n,n]</v>
      </c>
      <c r="J21" s="5" t="s">
        <v>23</v>
      </c>
      <c r="K21" s="5" t="s">
        <v>23</v>
      </c>
      <c r="L21" s="5" t="s">
        <v>84</v>
      </c>
      <c r="M21" s="5" t="str">
        <f t="shared" si="0"/>
        <v>[n,n,p]</v>
      </c>
    </row>
    <row r="22" spans="1:13">
      <c r="A22" s="66"/>
      <c r="B22" s="5" t="s">
        <v>787</v>
      </c>
      <c r="C22" s="5" t="s">
        <v>788</v>
      </c>
      <c r="D22" s="7" t="s">
        <v>394</v>
      </c>
      <c r="E22" s="5" t="s">
        <v>786</v>
      </c>
      <c r="F22" s="5" t="s">
        <v>23</v>
      </c>
      <c r="G22" s="5" t="s">
        <v>23</v>
      </c>
      <c r="H22" s="5" t="s">
        <v>23</v>
      </c>
      <c r="I22" s="5" t="str">
        <f t="shared" si="1"/>
        <v>[n,n,n]</v>
      </c>
      <c r="J22" s="5" t="s">
        <v>23</v>
      </c>
      <c r="K22" s="5" t="s">
        <v>23</v>
      </c>
      <c r="L22" s="5" t="s">
        <v>84</v>
      </c>
      <c r="M22" s="5" t="str">
        <f t="shared" si="0"/>
        <v>[n,n,p]</v>
      </c>
    </row>
    <row r="23" spans="1:13" ht="48">
      <c r="A23" s="66"/>
      <c r="B23" s="5" t="s">
        <v>789</v>
      </c>
      <c r="C23" s="11" t="s">
        <v>790</v>
      </c>
      <c r="D23" s="7" t="s">
        <v>416</v>
      </c>
      <c r="E23" s="5" t="s">
        <v>786</v>
      </c>
      <c r="F23" s="5" t="s">
        <v>23</v>
      </c>
      <c r="G23" s="5" t="s">
        <v>23</v>
      </c>
      <c r="H23" s="5" t="s">
        <v>23</v>
      </c>
      <c r="I23" s="5" t="str">
        <f t="shared" si="1"/>
        <v>[n,n,n]</v>
      </c>
      <c r="J23" s="5" t="s">
        <v>23</v>
      </c>
      <c r="K23" s="5" t="s">
        <v>84</v>
      </c>
      <c r="L23" s="5" t="s">
        <v>23</v>
      </c>
      <c r="M23" s="5" t="str">
        <f t="shared" si="0"/>
        <v>[n,p,n]</v>
      </c>
    </row>
    <row r="24" spans="1:13" ht="64">
      <c r="A24" s="66"/>
      <c r="B24" s="3" t="s">
        <v>791</v>
      </c>
      <c r="C24" s="11" t="s">
        <v>792</v>
      </c>
      <c r="D24" s="6" t="s">
        <v>793</v>
      </c>
      <c r="E24" s="5" t="s">
        <v>794</v>
      </c>
      <c r="F24" s="5" t="s">
        <v>23</v>
      </c>
      <c r="G24" s="5" t="s">
        <v>23</v>
      </c>
      <c r="H24" s="5" t="s">
        <v>23</v>
      </c>
      <c r="I24" s="5" t="str">
        <f t="shared" si="1"/>
        <v>[n,n,n]</v>
      </c>
      <c r="J24" s="5" t="s">
        <v>23</v>
      </c>
      <c r="K24" s="5" t="s">
        <v>84</v>
      </c>
      <c r="L24" s="5" t="s">
        <v>84</v>
      </c>
      <c r="M24" s="5" t="str">
        <f t="shared" si="0"/>
        <v>[n,p,p]</v>
      </c>
    </row>
    <row r="25" spans="1:13" ht="48">
      <c r="A25" s="66" t="s">
        <v>795</v>
      </c>
      <c r="B25" s="5" t="s">
        <v>796</v>
      </c>
      <c r="C25" s="11" t="s">
        <v>797</v>
      </c>
      <c r="D25" s="7" t="s">
        <v>394</v>
      </c>
      <c r="E25" s="5" t="s">
        <v>786</v>
      </c>
      <c r="F25" s="5" t="s">
        <v>23</v>
      </c>
      <c r="G25" s="5" t="s">
        <v>23</v>
      </c>
      <c r="H25" s="5" t="s">
        <v>23</v>
      </c>
      <c r="I25" s="5" t="str">
        <f t="shared" si="1"/>
        <v>[n,n,n]</v>
      </c>
      <c r="J25" s="5" t="s">
        <v>23</v>
      </c>
      <c r="K25" s="5" t="s">
        <v>23</v>
      </c>
      <c r="L25" s="5" t="s">
        <v>84</v>
      </c>
      <c r="M25" s="5" t="str">
        <f t="shared" si="0"/>
        <v>[n,n,p]</v>
      </c>
    </row>
    <row r="26" spans="1:13" ht="80">
      <c r="A26" s="66"/>
      <c r="B26" s="5" t="s">
        <v>798</v>
      </c>
      <c r="C26" s="11" t="s">
        <v>799</v>
      </c>
      <c r="D26" s="7" t="s">
        <v>323</v>
      </c>
      <c r="E26" s="5" t="s">
        <v>761</v>
      </c>
      <c r="F26" s="5" t="s">
        <v>23</v>
      </c>
      <c r="G26" s="5" t="s">
        <v>23</v>
      </c>
      <c r="H26" s="5" t="s">
        <v>23</v>
      </c>
      <c r="I26" s="5" t="str">
        <f t="shared" si="1"/>
        <v>[n,n,n]</v>
      </c>
      <c r="J26" s="5" t="s">
        <v>84</v>
      </c>
      <c r="K26" s="5" t="s">
        <v>23</v>
      </c>
      <c r="L26" s="5" t="s">
        <v>23</v>
      </c>
      <c r="M26" s="5" t="str">
        <f t="shared" si="0"/>
        <v>[p,n,n]</v>
      </c>
    </row>
    <row r="27" spans="1:13" ht="32">
      <c r="A27" s="66"/>
      <c r="B27" s="5" t="s">
        <v>800</v>
      </c>
      <c r="C27" s="12" t="s">
        <v>801</v>
      </c>
      <c r="D27" s="7" t="s">
        <v>323</v>
      </c>
      <c r="E27" s="5" t="s">
        <v>786</v>
      </c>
      <c r="F27" s="5" t="s">
        <v>23</v>
      </c>
      <c r="G27" s="5" t="s">
        <v>23</v>
      </c>
      <c r="H27" s="5" t="s">
        <v>23</v>
      </c>
      <c r="I27" s="5" t="str">
        <f t="shared" si="1"/>
        <v>[n,n,n]</v>
      </c>
      <c r="J27" s="5" t="s">
        <v>84</v>
      </c>
      <c r="K27" s="5" t="s">
        <v>23</v>
      </c>
      <c r="L27" s="5" t="s">
        <v>23</v>
      </c>
      <c r="M27" s="5" t="str">
        <f t="shared" si="0"/>
        <v>[p,n,n]</v>
      </c>
    </row>
    <row r="28" spans="1:13">
      <c r="A28" s="66"/>
      <c r="B28" s="5" t="s">
        <v>802</v>
      </c>
      <c r="C28" s="5" t="s">
        <v>803</v>
      </c>
      <c r="D28" s="7" t="s">
        <v>307</v>
      </c>
      <c r="E28" s="5" t="s">
        <v>475</v>
      </c>
      <c r="F28" s="5" t="s">
        <v>23</v>
      </c>
      <c r="G28" s="5" t="s">
        <v>23</v>
      </c>
      <c r="H28" s="5" t="s">
        <v>23</v>
      </c>
      <c r="I28" s="5" t="str">
        <f t="shared" si="1"/>
        <v>[n,n,n]</v>
      </c>
      <c r="J28" s="5" t="s">
        <v>84</v>
      </c>
      <c r="K28" s="5" t="s">
        <v>23</v>
      </c>
      <c r="L28" s="5" t="s">
        <v>23</v>
      </c>
      <c r="M28" s="5" t="str">
        <f t="shared" si="0"/>
        <v>[p,n,n]</v>
      </c>
    </row>
    <row r="29" spans="1:13" ht="96">
      <c r="A29" s="66"/>
      <c r="B29" s="5" t="s">
        <v>804</v>
      </c>
      <c r="C29" s="12" t="s">
        <v>805</v>
      </c>
      <c r="D29" s="7" t="s">
        <v>394</v>
      </c>
      <c r="E29" s="5" t="s">
        <v>806</v>
      </c>
      <c r="F29" s="5" t="s">
        <v>84</v>
      </c>
      <c r="G29" s="5" t="s">
        <v>23</v>
      </c>
      <c r="H29" s="5" t="s">
        <v>23</v>
      </c>
      <c r="I29" s="5" t="str">
        <f t="shared" si="1"/>
        <v>[p,n,n]</v>
      </c>
      <c r="J29" s="5" t="s">
        <v>84</v>
      </c>
      <c r="K29" s="5" t="s">
        <v>23</v>
      </c>
      <c r="L29" s="5" t="s">
        <v>84</v>
      </c>
      <c r="M29" s="5" t="str">
        <f t="shared" si="0"/>
        <v>[p,n,p]</v>
      </c>
    </row>
    <row r="30" spans="1:13" ht="48">
      <c r="A30" s="67" t="s">
        <v>807</v>
      </c>
      <c r="B30" s="5" t="s">
        <v>808</v>
      </c>
      <c r="C30" s="11" t="s">
        <v>809</v>
      </c>
      <c r="D30" s="7" t="s">
        <v>394</v>
      </c>
      <c r="E30" s="7" t="s">
        <v>475</v>
      </c>
      <c r="F30" s="7" t="s">
        <v>23</v>
      </c>
      <c r="G30" s="7" t="s">
        <v>23</v>
      </c>
      <c r="H30" s="7" t="s">
        <v>23</v>
      </c>
      <c r="I30" s="7" t="str">
        <f t="shared" si="1"/>
        <v>[n,n,n]</v>
      </c>
      <c r="J30" s="5" t="s">
        <v>23</v>
      </c>
      <c r="K30" s="5" t="s">
        <v>23</v>
      </c>
      <c r="L30" s="5" t="s">
        <v>84</v>
      </c>
      <c r="M30" s="5" t="str">
        <f t="shared" si="0"/>
        <v>[n,n,p]</v>
      </c>
    </row>
    <row r="31" spans="1:13" ht="48">
      <c r="A31" s="67"/>
      <c r="B31" s="5" t="s">
        <v>810</v>
      </c>
      <c r="C31" s="11" t="s">
        <v>811</v>
      </c>
      <c r="D31" s="7" t="s">
        <v>394</v>
      </c>
      <c r="E31" s="7" t="s">
        <v>475</v>
      </c>
      <c r="F31" s="7" t="s">
        <v>23</v>
      </c>
      <c r="G31" s="7" t="s">
        <v>23</v>
      </c>
      <c r="H31" s="7" t="s">
        <v>23</v>
      </c>
      <c r="I31" s="7" t="str">
        <f t="shared" si="1"/>
        <v>[n,n,n]</v>
      </c>
      <c r="J31" s="5" t="s">
        <v>23</v>
      </c>
      <c r="K31" s="5" t="s">
        <v>23</v>
      </c>
      <c r="L31" s="5" t="s">
        <v>84</v>
      </c>
      <c r="M31" s="5" t="str">
        <f t="shared" si="0"/>
        <v>[n,n,p]</v>
      </c>
    </row>
    <row r="32" spans="1:13" ht="32">
      <c r="A32" s="67"/>
      <c r="B32" s="5" t="s">
        <v>812</v>
      </c>
      <c r="C32" s="11" t="s">
        <v>813</v>
      </c>
      <c r="D32" s="7" t="s">
        <v>307</v>
      </c>
      <c r="E32" s="7" t="s">
        <v>475</v>
      </c>
      <c r="F32" s="7" t="s">
        <v>23</v>
      </c>
      <c r="G32" s="7" t="s">
        <v>23</v>
      </c>
      <c r="H32" s="7" t="s">
        <v>23</v>
      </c>
      <c r="I32" s="5" t="str">
        <f t="shared" si="1"/>
        <v>[n,n,n]</v>
      </c>
      <c r="J32" s="5" t="s">
        <v>84</v>
      </c>
      <c r="K32" s="5" t="s">
        <v>23</v>
      </c>
      <c r="L32" s="5" t="s">
        <v>84</v>
      </c>
      <c r="M32" s="5" t="str">
        <f t="shared" si="0"/>
        <v>[p,n,p]</v>
      </c>
    </row>
    <row r="33" spans="1:13" ht="96">
      <c r="A33" s="67"/>
      <c r="B33" s="5" t="s">
        <v>100</v>
      </c>
      <c r="C33" s="11" t="s">
        <v>814</v>
      </c>
      <c r="D33" s="7" t="s">
        <v>307</v>
      </c>
      <c r="E33" s="11" t="s">
        <v>756</v>
      </c>
      <c r="F33" s="11" t="s">
        <v>23</v>
      </c>
      <c r="G33" s="11" t="s">
        <v>23</v>
      </c>
      <c r="H33" s="11" t="s">
        <v>23</v>
      </c>
      <c r="I33" s="5" t="str">
        <f t="shared" si="1"/>
        <v>[n,n,n]</v>
      </c>
      <c r="J33" s="5" t="s">
        <v>84</v>
      </c>
      <c r="K33" s="5" t="s">
        <v>23</v>
      </c>
      <c r="L33" s="5" t="s">
        <v>23</v>
      </c>
      <c r="M33" s="5" t="str">
        <f t="shared" si="0"/>
        <v>[p,n,n]</v>
      </c>
    </row>
    <row r="34" spans="1:13" ht="32">
      <c r="A34" s="67"/>
      <c r="B34" s="5" t="s">
        <v>815</v>
      </c>
      <c r="C34" s="11" t="s">
        <v>816</v>
      </c>
      <c r="D34" s="7" t="s">
        <v>307</v>
      </c>
      <c r="E34" s="5" t="s">
        <v>475</v>
      </c>
      <c r="F34" s="5" t="s">
        <v>23</v>
      </c>
      <c r="G34" s="5" t="s">
        <v>23</v>
      </c>
      <c r="H34" s="5" t="s">
        <v>23</v>
      </c>
      <c r="I34" s="5" t="str">
        <f t="shared" si="1"/>
        <v>[n,n,n]</v>
      </c>
      <c r="J34" s="5" t="s">
        <v>84</v>
      </c>
      <c r="K34" s="5" t="s">
        <v>23</v>
      </c>
      <c r="L34" s="5" t="s">
        <v>23</v>
      </c>
      <c r="M34" s="5" t="str">
        <f t="shared" si="0"/>
        <v>[p,n,n]</v>
      </c>
    </row>
    <row r="35" spans="1:13" ht="32">
      <c r="A35" s="67"/>
      <c r="B35" s="5" t="s">
        <v>201</v>
      </c>
      <c r="C35" s="11" t="s">
        <v>817</v>
      </c>
      <c r="D35" s="7" t="s">
        <v>394</v>
      </c>
      <c r="E35" s="5" t="s">
        <v>786</v>
      </c>
      <c r="F35" s="5" t="s">
        <v>23</v>
      </c>
      <c r="G35" s="5" t="s">
        <v>23</v>
      </c>
      <c r="H35" s="5" t="s">
        <v>23</v>
      </c>
      <c r="I35" s="5" t="str">
        <f t="shared" si="1"/>
        <v>[n,n,n]</v>
      </c>
      <c r="J35" s="5" t="s">
        <v>23</v>
      </c>
      <c r="K35" s="5" t="s">
        <v>23</v>
      </c>
      <c r="L35" s="5" t="s">
        <v>84</v>
      </c>
      <c r="M35" s="5" t="str">
        <f t="shared" si="0"/>
        <v>[n,n,p]</v>
      </c>
    </row>
    <row r="36" spans="1:13" ht="80">
      <c r="A36" s="67"/>
      <c r="B36" s="5" t="s">
        <v>818</v>
      </c>
      <c r="C36" s="12" t="s">
        <v>819</v>
      </c>
      <c r="D36" s="7" t="s">
        <v>323</v>
      </c>
      <c r="E36" s="5" t="s">
        <v>761</v>
      </c>
      <c r="F36" s="5" t="s">
        <v>23</v>
      </c>
      <c r="G36" s="5" t="s">
        <v>23</v>
      </c>
      <c r="H36" s="5" t="s">
        <v>23</v>
      </c>
      <c r="I36" s="5" t="str">
        <f>CONCATENATE("[",F37,",",G37,",",H37,"]")</f>
        <v>[n,n,n]</v>
      </c>
      <c r="J36" s="5" t="s">
        <v>84</v>
      </c>
      <c r="K36" s="5" t="s">
        <v>23</v>
      </c>
      <c r="L36" s="5" t="s">
        <v>23</v>
      </c>
      <c r="M36" s="5" t="str">
        <f t="shared" si="0"/>
        <v>[p,n,n]</v>
      </c>
    </row>
    <row r="37" spans="1:13" ht="32">
      <c r="A37" s="66" t="s">
        <v>820</v>
      </c>
      <c r="B37" s="5" t="s">
        <v>201</v>
      </c>
      <c r="C37" s="11" t="s">
        <v>817</v>
      </c>
      <c r="D37" s="7" t="s">
        <v>394</v>
      </c>
      <c r="E37" s="5" t="s">
        <v>786</v>
      </c>
      <c r="F37" s="5" t="s">
        <v>23</v>
      </c>
      <c r="G37" s="5" t="s">
        <v>23</v>
      </c>
      <c r="H37" s="5" t="s">
        <v>23</v>
      </c>
      <c r="I37" s="5" t="str">
        <f>CONCATENATE("[",F37,",",G37,",",H37,"]")</f>
        <v>[n,n,n]</v>
      </c>
      <c r="J37" s="5" t="s">
        <v>23</v>
      </c>
      <c r="K37" s="5" t="s">
        <v>23</v>
      </c>
      <c r="L37" s="5" t="s">
        <v>84</v>
      </c>
      <c r="M37" s="5" t="str">
        <f t="shared" ref="M37:M68" si="2">CONCATENATE("[",J37,",",K37,",",L37,"]")</f>
        <v>[n,n,p]</v>
      </c>
    </row>
    <row r="38" spans="1:13" ht="96">
      <c r="A38" s="66"/>
      <c r="B38" s="5" t="s">
        <v>804</v>
      </c>
      <c r="C38" s="12" t="s">
        <v>805</v>
      </c>
      <c r="D38" s="13" t="s">
        <v>323</v>
      </c>
      <c r="E38" s="5" t="s">
        <v>806</v>
      </c>
      <c r="F38" s="5" t="s">
        <v>23</v>
      </c>
      <c r="G38" s="5" t="s">
        <v>23</v>
      </c>
      <c r="H38" s="5" t="s">
        <v>23</v>
      </c>
      <c r="I38" s="5" t="str">
        <f t="shared" si="1"/>
        <v>[n,n,n]</v>
      </c>
      <c r="J38" s="5" t="s">
        <v>84</v>
      </c>
      <c r="K38" s="5" t="s">
        <v>23</v>
      </c>
      <c r="L38" s="5" t="s">
        <v>23</v>
      </c>
      <c r="M38" s="5" t="str">
        <f t="shared" si="2"/>
        <v>[p,n,n]</v>
      </c>
    </row>
    <row r="39" spans="1:13" ht="192">
      <c r="A39" s="66"/>
      <c r="B39" s="5" t="s">
        <v>499</v>
      </c>
      <c r="C39" s="11" t="s">
        <v>821</v>
      </c>
      <c r="D39" s="7" t="s">
        <v>307</v>
      </c>
      <c r="E39" s="5" t="s">
        <v>475</v>
      </c>
      <c r="F39" s="5" t="s">
        <v>23</v>
      </c>
      <c r="G39" s="5" t="s">
        <v>23</v>
      </c>
      <c r="H39" s="5" t="s">
        <v>23</v>
      </c>
      <c r="I39" s="5" t="str">
        <f t="shared" si="1"/>
        <v>[n,n,n]</v>
      </c>
      <c r="J39" s="5" t="s">
        <v>84</v>
      </c>
      <c r="K39" s="5" t="s">
        <v>23</v>
      </c>
      <c r="L39" s="5" t="s">
        <v>23</v>
      </c>
      <c r="M39" s="5" t="str">
        <f t="shared" si="2"/>
        <v>[p,n,n]</v>
      </c>
    </row>
    <row r="40" spans="1:13" ht="32">
      <c r="A40" s="66"/>
      <c r="B40" s="5" t="s">
        <v>770</v>
      </c>
      <c r="C40" s="11" t="s">
        <v>771</v>
      </c>
      <c r="D40" s="7" t="s">
        <v>323</v>
      </c>
      <c r="E40" s="5" t="s">
        <v>761</v>
      </c>
      <c r="F40" s="5" t="s">
        <v>23</v>
      </c>
      <c r="G40" s="5" t="s">
        <v>23</v>
      </c>
      <c r="H40" s="5" t="s">
        <v>23</v>
      </c>
      <c r="I40" s="5" t="str">
        <f t="shared" si="1"/>
        <v>[n,n,n]</v>
      </c>
      <c r="J40" s="5" t="s">
        <v>84</v>
      </c>
      <c r="K40" s="5" t="s">
        <v>23</v>
      </c>
      <c r="L40" s="5" t="s">
        <v>23</v>
      </c>
      <c r="M40" s="5" t="str">
        <f t="shared" si="2"/>
        <v>[p,n,n]</v>
      </c>
    </row>
    <row r="41" spans="1:13">
      <c r="A41" s="66" t="s">
        <v>822</v>
      </c>
      <c r="B41" s="5" t="s">
        <v>394</v>
      </c>
      <c r="C41" s="5" t="s">
        <v>823</v>
      </c>
      <c r="D41" s="7" t="s">
        <v>394</v>
      </c>
      <c r="E41" s="5" t="s">
        <v>165</v>
      </c>
      <c r="F41" s="5" t="s">
        <v>23</v>
      </c>
      <c r="G41" s="5" t="s">
        <v>23</v>
      </c>
      <c r="H41" s="5" t="s">
        <v>23</v>
      </c>
      <c r="I41" s="5" t="str">
        <f t="shared" si="1"/>
        <v>[n,n,n]</v>
      </c>
      <c r="J41" s="5" t="s">
        <v>23</v>
      </c>
      <c r="K41" s="5" t="s">
        <v>23</v>
      </c>
      <c r="L41" s="5" t="s">
        <v>84</v>
      </c>
      <c r="M41" s="5" t="str">
        <f t="shared" si="2"/>
        <v>[n,n,p]</v>
      </c>
    </row>
    <row r="42" spans="1:13" ht="32">
      <c r="A42" s="66"/>
      <c r="B42" s="5" t="s">
        <v>824</v>
      </c>
      <c r="C42" s="11" t="s">
        <v>771</v>
      </c>
      <c r="D42" s="7" t="s">
        <v>323</v>
      </c>
      <c r="E42" s="5" t="s">
        <v>475</v>
      </c>
      <c r="F42" s="5" t="s">
        <v>23</v>
      </c>
      <c r="G42" s="5" t="s">
        <v>23</v>
      </c>
      <c r="H42" s="5" t="s">
        <v>23</v>
      </c>
      <c r="I42" s="5" t="str">
        <f t="shared" si="1"/>
        <v>[n,n,n]</v>
      </c>
      <c r="J42" s="5" t="s">
        <v>84</v>
      </c>
      <c r="K42" s="5" t="s">
        <v>23</v>
      </c>
      <c r="L42" s="5" t="s">
        <v>23</v>
      </c>
      <c r="M42" s="5" t="str">
        <f t="shared" si="2"/>
        <v>[p,n,n]</v>
      </c>
    </row>
    <row r="43" spans="1:13">
      <c r="A43" s="66"/>
      <c r="B43" s="5" t="s">
        <v>802</v>
      </c>
      <c r="C43" s="5" t="s">
        <v>803</v>
      </c>
      <c r="D43" s="7" t="s">
        <v>307</v>
      </c>
      <c r="E43" s="5" t="s">
        <v>475</v>
      </c>
      <c r="F43" s="5" t="s">
        <v>23</v>
      </c>
      <c r="G43" s="5" t="s">
        <v>23</v>
      </c>
      <c r="H43" s="5" t="s">
        <v>23</v>
      </c>
      <c r="I43" s="5" t="str">
        <f t="shared" si="1"/>
        <v>[n,n,n]</v>
      </c>
      <c r="J43" s="5" t="s">
        <v>84</v>
      </c>
      <c r="K43" s="5" t="s">
        <v>23</v>
      </c>
      <c r="L43" s="5" t="s">
        <v>23</v>
      </c>
      <c r="M43" s="5" t="str">
        <f t="shared" si="2"/>
        <v>[p,n,n]</v>
      </c>
    </row>
    <row r="44" spans="1:13" ht="32">
      <c r="A44" s="66" t="s">
        <v>825</v>
      </c>
      <c r="B44" s="7" t="s">
        <v>826</v>
      </c>
      <c r="C44" s="6" t="s">
        <v>827</v>
      </c>
      <c r="D44" s="6" t="s">
        <v>303</v>
      </c>
      <c r="E44" s="5" t="s">
        <v>297</v>
      </c>
      <c r="F44" s="5" t="s">
        <v>23</v>
      </c>
      <c r="G44" s="5" t="s">
        <v>23</v>
      </c>
      <c r="H44" s="5" t="s">
        <v>23</v>
      </c>
      <c r="I44" s="5" t="str">
        <f t="shared" si="1"/>
        <v>[n,n,n]</v>
      </c>
      <c r="J44" s="5" t="s">
        <v>84</v>
      </c>
      <c r="K44" s="5" t="s">
        <v>84</v>
      </c>
      <c r="L44" s="5" t="s">
        <v>23</v>
      </c>
      <c r="M44" s="5" t="str">
        <f t="shared" si="2"/>
        <v>[p,p,n]</v>
      </c>
    </row>
    <row r="45" spans="1:13" ht="32">
      <c r="A45" s="66"/>
      <c r="B45" s="7" t="s">
        <v>828</v>
      </c>
      <c r="C45" s="6" t="s">
        <v>829</v>
      </c>
      <c r="D45" s="6" t="s">
        <v>323</v>
      </c>
      <c r="E45" s="5" t="s">
        <v>762</v>
      </c>
      <c r="F45" s="5" t="s">
        <v>23</v>
      </c>
      <c r="G45" s="5" t="s">
        <v>23</v>
      </c>
      <c r="H45" s="5" t="s">
        <v>23</v>
      </c>
      <c r="I45" s="5" t="str">
        <f t="shared" si="1"/>
        <v>[n,n,n]</v>
      </c>
      <c r="J45" s="5" t="s">
        <v>84</v>
      </c>
      <c r="K45" s="5" t="s">
        <v>23</v>
      </c>
      <c r="L45" s="5" t="s">
        <v>23</v>
      </c>
      <c r="M45" s="5" t="str">
        <f t="shared" si="2"/>
        <v>[p,n,n]</v>
      </c>
    </row>
    <row r="46" spans="1:13" ht="16">
      <c r="A46" s="66"/>
      <c r="B46" s="7" t="s">
        <v>830</v>
      </c>
      <c r="C46" s="7" t="s">
        <v>831</v>
      </c>
      <c r="D46" s="6" t="s">
        <v>433</v>
      </c>
      <c r="E46" s="5" t="s">
        <v>297</v>
      </c>
      <c r="F46" s="5" t="s">
        <v>84</v>
      </c>
      <c r="G46" s="5" t="s">
        <v>23</v>
      </c>
      <c r="H46" s="5" t="s">
        <v>23</v>
      </c>
      <c r="I46" s="5" t="str">
        <f t="shared" si="1"/>
        <v>[p,n,n]</v>
      </c>
      <c r="J46" s="5" t="s">
        <v>84</v>
      </c>
      <c r="K46" s="5" t="s">
        <v>84</v>
      </c>
      <c r="L46" s="5" t="s">
        <v>23</v>
      </c>
      <c r="M46" s="5" t="str">
        <f t="shared" si="2"/>
        <v>[p,p,n]</v>
      </c>
    </row>
    <row r="47" spans="1:13" ht="64">
      <c r="A47" s="66"/>
      <c r="B47" s="7" t="s">
        <v>832</v>
      </c>
      <c r="C47" s="6" t="s">
        <v>833</v>
      </c>
      <c r="D47" s="6" t="s">
        <v>401</v>
      </c>
      <c r="E47" s="5" t="s">
        <v>297</v>
      </c>
      <c r="F47" s="5" t="s">
        <v>23</v>
      </c>
      <c r="G47" s="5" t="s">
        <v>23</v>
      </c>
      <c r="H47" s="5" t="s">
        <v>23</v>
      </c>
      <c r="I47" s="5" t="str">
        <f t="shared" si="1"/>
        <v>[n,n,n]</v>
      </c>
      <c r="J47" s="5" t="s">
        <v>23</v>
      </c>
      <c r="K47" s="5" t="s">
        <v>23</v>
      </c>
      <c r="L47" s="5" t="s">
        <v>84</v>
      </c>
      <c r="M47" s="5" t="str">
        <f t="shared" si="2"/>
        <v>[n,n,p]</v>
      </c>
    </row>
    <row r="48" spans="1:13" ht="48">
      <c r="A48" s="66"/>
      <c r="B48" s="5" t="s">
        <v>834</v>
      </c>
      <c r="C48" s="11" t="s">
        <v>835</v>
      </c>
      <c r="D48" s="6" t="s">
        <v>303</v>
      </c>
      <c r="E48" s="5" t="s">
        <v>762</v>
      </c>
      <c r="F48" s="5" t="s">
        <v>23</v>
      </c>
      <c r="G48" s="5" t="s">
        <v>23</v>
      </c>
      <c r="H48" s="5" t="s">
        <v>23</v>
      </c>
      <c r="I48" s="5" t="str">
        <f t="shared" si="1"/>
        <v>[n,n,n]</v>
      </c>
      <c r="J48" s="5" t="s">
        <v>84</v>
      </c>
      <c r="K48" s="5" t="s">
        <v>23</v>
      </c>
      <c r="L48" s="5" t="s">
        <v>23</v>
      </c>
      <c r="M48" s="5" t="str">
        <f t="shared" si="2"/>
        <v>[p,n,n]</v>
      </c>
    </row>
    <row r="49" spans="1:13" ht="78" customHeight="1">
      <c r="A49" s="67" t="s">
        <v>836</v>
      </c>
      <c r="B49" s="5" t="s">
        <v>837</v>
      </c>
      <c r="C49" s="11" t="s">
        <v>838</v>
      </c>
      <c r="D49" s="6" t="s">
        <v>401</v>
      </c>
      <c r="E49" s="5" t="s">
        <v>165</v>
      </c>
      <c r="F49" s="5" t="s">
        <v>23</v>
      </c>
      <c r="G49" s="5" t="s">
        <v>23</v>
      </c>
      <c r="H49" s="5" t="s">
        <v>23</v>
      </c>
      <c r="I49" s="5" t="str">
        <f t="shared" si="1"/>
        <v>[n,n,n]</v>
      </c>
      <c r="J49" s="5" t="s">
        <v>23</v>
      </c>
      <c r="K49" s="5" t="s">
        <v>23</v>
      </c>
      <c r="L49" s="5" t="s">
        <v>84</v>
      </c>
      <c r="M49" s="5" t="str">
        <f t="shared" si="2"/>
        <v>[n,n,p]</v>
      </c>
    </row>
    <row r="50" spans="1:13" ht="32">
      <c r="A50" s="67"/>
      <c r="B50" s="5" t="s">
        <v>613</v>
      </c>
      <c r="C50" s="11" t="s">
        <v>839</v>
      </c>
      <c r="D50" s="7" t="s">
        <v>433</v>
      </c>
      <c r="E50" s="5" t="s">
        <v>165</v>
      </c>
      <c r="F50" s="5" t="s">
        <v>23</v>
      </c>
      <c r="G50" s="5" t="s">
        <v>23</v>
      </c>
      <c r="H50" s="5" t="s">
        <v>23</v>
      </c>
      <c r="I50" s="5" t="str">
        <f t="shared" si="1"/>
        <v>[n,n,n]</v>
      </c>
      <c r="J50" s="5" t="s">
        <v>23</v>
      </c>
      <c r="K50" s="5" t="s">
        <v>84</v>
      </c>
      <c r="L50" s="5" t="s">
        <v>23</v>
      </c>
      <c r="M50" s="5" t="str">
        <f t="shared" si="2"/>
        <v>[n,p,n]</v>
      </c>
    </row>
    <row r="51" spans="1:13" ht="16">
      <c r="A51" s="67"/>
      <c r="B51" s="5" t="s">
        <v>201</v>
      </c>
      <c r="C51" s="5" t="s">
        <v>840</v>
      </c>
      <c r="D51" s="6" t="s">
        <v>401</v>
      </c>
      <c r="E51" s="5" t="s">
        <v>165</v>
      </c>
      <c r="F51" s="5" t="s">
        <v>23</v>
      </c>
      <c r="G51" s="5" t="s">
        <v>23</v>
      </c>
      <c r="H51" s="5" t="s">
        <v>23</v>
      </c>
      <c r="I51" s="5" t="str">
        <f t="shared" si="1"/>
        <v>[n,n,n]</v>
      </c>
      <c r="J51" s="5" t="s">
        <v>23</v>
      </c>
      <c r="K51" s="5" t="s">
        <v>23</v>
      </c>
      <c r="L51" s="5" t="s">
        <v>84</v>
      </c>
      <c r="M51" s="5" t="str">
        <f t="shared" si="2"/>
        <v>[n,n,p]</v>
      </c>
    </row>
    <row r="52" spans="1:13" ht="32">
      <c r="A52" s="67"/>
      <c r="B52" s="5" t="s">
        <v>841</v>
      </c>
      <c r="C52" s="11" t="s">
        <v>842</v>
      </c>
      <c r="D52" s="6" t="s">
        <v>401</v>
      </c>
      <c r="E52" s="5" t="s">
        <v>165</v>
      </c>
      <c r="F52" s="5" t="s">
        <v>23</v>
      </c>
      <c r="G52" s="5" t="s">
        <v>23</v>
      </c>
      <c r="H52" s="5" t="s">
        <v>23</v>
      </c>
      <c r="I52" s="5" t="str">
        <f t="shared" si="1"/>
        <v>[n,n,n]</v>
      </c>
      <c r="J52" s="5" t="s">
        <v>23</v>
      </c>
      <c r="K52" s="5" t="s">
        <v>23</v>
      </c>
      <c r="L52" s="5" t="s">
        <v>84</v>
      </c>
      <c r="M52" s="5" t="str">
        <f t="shared" si="2"/>
        <v>[n,n,p]</v>
      </c>
    </row>
    <row r="53" spans="1:13" ht="96">
      <c r="A53" s="67"/>
      <c r="B53" s="5" t="s">
        <v>843</v>
      </c>
      <c r="C53" s="11" t="s">
        <v>844</v>
      </c>
      <c r="D53" s="7" t="s">
        <v>310</v>
      </c>
      <c r="E53" s="5" t="s">
        <v>761</v>
      </c>
      <c r="F53" s="5" t="s">
        <v>23</v>
      </c>
      <c r="G53" s="5" t="s">
        <v>23</v>
      </c>
      <c r="H53" s="5" t="s">
        <v>23</v>
      </c>
      <c r="I53" s="5" t="str">
        <f t="shared" si="1"/>
        <v>[n,n,n]</v>
      </c>
      <c r="J53" s="5" t="s">
        <v>84</v>
      </c>
      <c r="K53" s="5" t="s">
        <v>84</v>
      </c>
      <c r="L53" s="5" t="s">
        <v>23</v>
      </c>
      <c r="M53" s="5" t="str">
        <f t="shared" si="2"/>
        <v>[p,p,n]</v>
      </c>
    </row>
    <row r="54" spans="1:13">
      <c r="A54" s="67"/>
      <c r="B54" s="5" t="s">
        <v>845</v>
      </c>
      <c r="C54" s="5" t="s">
        <v>846</v>
      </c>
      <c r="D54" s="7" t="s">
        <v>307</v>
      </c>
      <c r="E54" s="5" t="s">
        <v>761</v>
      </c>
      <c r="F54" s="5" t="s">
        <v>23</v>
      </c>
      <c r="G54" s="5" t="s">
        <v>23</v>
      </c>
      <c r="H54" s="5" t="s">
        <v>23</v>
      </c>
      <c r="I54" s="5" t="str">
        <f t="shared" si="1"/>
        <v>[n,n,n]</v>
      </c>
      <c r="J54" s="5" t="s">
        <v>84</v>
      </c>
      <c r="K54" s="5" t="s">
        <v>23</v>
      </c>
      <c r="L54" s="5" t="s">
        <v>23</v>
      </c>
      <c r="M54" s="5" t="str">
        <f t="shared" si="2"/>
        <v>[p,n,n]</v>
      </c>
    </row>
    <row r="55" spans="1:13" ht="64">
      <c r="A55" s="67"/>
      <c r="B55" s="5" t="s">
        <v>847</v>
      </c>
      <c r="C55" s="11" t="s">
        <v>848</v>
      </c>
      <c r="D55" s="7" t="s">
        <v>307</v>
      </c>
      <c r="E55" s="5" t="s">
        <v>165</v>
      </c>
      <c r="F55" s="5" t="s">
        <v>23</v>
      </c>
      <c r="G55" s="5" t="s">
        <v>23</v>
      </c>
      <c r="H55" s="5" t="s">
        <v>23</v>
      </c>
      <c r="I55" s="5" t="str">
        <f t="shared" si="1"/>
        <v>[n,n,n]</v>
      </c>
      <c r="J55" s="5" t="s">
        <v>84</v>
      </c>
      <c r="K55" s="5" t="s">
        <v>23</v>
      </c>
      <c r="L55" s="5" t="s">
        <v>23</v>
      </c>
      <c r="M55" s="5" t="str">
        <f t="shared" si="2"/>
        <v>[p,n,n]</v>
      </c>
    </row>
    <row r="56" spans="1:13" ht="64">
      <c r="A56" s="67"/>
      <c r="B56" s="5" t="s">
        <v>849</v>
      </c>
      <c r="C56" s="14" t="s">
        <v>850</v>
      </c>
      <c r="D56" s="7" t="s">
        <v>323</v>
      </c>
      <c r="E56" s="5" t="s">
        <v>761</v>
      </c>
      <c r="F56" s="5" t="s">
        <v>23</v>
      </c>
      <c r="G56" s="5" t="s">
        <v>23</v>
      </c>
      <c r="H56" s="5" t="s">
        <v>23</v>
      </c>
      <c r="I56" s="5" t="str">
        <f t="shared" si="1"/>
        <v>[n,n,n]</v>
      </c>
      <c r="J56" s="5" t="s">
        <v>84</v>
      </c>
      <c r="K56" s="5" t="s">
        <v>23</v>
      </c>
      <c r="L56" s="5" t="s">
        <v>23</v>
      </c>
      <c r="M56" s="5" t="str">
        <f t="shared" si="2"/>
        <v>[p,n,n]</v>
      </c>
    </row>
    <row r="57" spans="1:13" ht="32">
      <c r="A57" s="68" t="s">
        <v>851</v>
      </c>
      <c r="B57" s="6" t="s">
        <v>100</v>
      </c>
      <c r="C57" s="15" t="s">
        <v>852</v>
      </c>
      <c r="D57" s="7" t="s">
        <v>21</v>
      </c>
      <c r="E57" s="7" t="s">
        <v>853</v>
      </c>
      <c r="F57" s="7" t="s">
        <v>23</v>
      </c>
      <c r="G57" s="7" t="s">
        <v>23</v>
      </c>
      <c r="H57" s="5" t="s">
        <v>23</v>
      </c>
      <c r="I57" s="7" t="s">
        <v>181</v>
      </c>
      <c r="J57" s="7" t="s">
        <v>84</v>
      </c>
      <c r="K57" s="7" t="s">
        <v>23</v>
      </c>
      <c r="L57" s="7" t="s">
        <v>23</v>
      </c>
      <c r="M57" s="5" t="str">
        <f t="shared" si="2"/>
        <v>[p,n,n]</v>
      </c>
    </row>
    <row r="58" spans="1:13" ht="80">
      <c r="A58" s="68"/>
      <c r="B58" s="7" t="s">
        <v>854</v>
      </c>
      <c r="C58" s="15" t="s">
        <v>855</v>
      </c>
      <c r="D58" s="7" t="s">
        <v>37</v>
      </c>
      <c r="E58" s="7" t="s">
        <v>853</v>
      </c>
      <c r="F58" s="7" t="s">
        <v>23</v>
      </c>
      <c r="G58" s="7" t="s">
        <v>23</v>
      </c>
      <c r="H58" s="5" t="s">
        <v>23</v>
      </c>
      <c r="I58" s="7" t="s">
        <v>181</v>
      </c>
      <c r="J58" s="7" t="s">
        <v>23</v>
      </c>
      <c r="K58" s="7" t="s">
        <v>84</v>
      </c>
      <c r="L58" s="7" t="s">
        <v>23</v>
      </c>
      <c r="M58" s="5" t="str">
        <f t="shared" si="2"/>
        <v>[n,p,n]</v>
      </c>
    </row>
    <row r="59" spans="1:13" ht="64" customHeight="1">
      <c r="A59" s="68"/>
      <c r="B59" s="7" t="s">
        <v>856</v>
      </c>
      <c r="C59" s="15" t="s">
        <v>857</v>
      </c>
      <c r="D59" s="7" t="s">
        <v>27</v>
      </c>
      <c r="E59" s="7" t="s">
        <v>858</v>
      </c>
      <c r="F59" s="7" t="s">
        <v>23</v>
      </c>
      <c r="G59" s="7" t="s">
        <v>23</v>
      </c>
      <c r="H59" s="5" t="s">
        <v>23</v>
      </c>
      <c r="I59" s="7" t="s">
        <v>181</v>
      </c>
      <c r="J59" s="7" t="s">
        <v>23</v>
      </c>
      <c r="K59" s="7" t="s">
        <v>23</v>
      </c>
      <c r="L59" s="7" t="s">
        <v>84</v>
      </c>
      <c r="M59" s="5" t="str">
        <f t="shared" si="2"/>
        <v>[n,n,p]</v>
      </c>
    </row>
    <row r="60" spans="1:13" ht="16">
      <c r="A60" s="68"/>
      <c r="B60" s="7" t="s">
        <v>95</v>
      </c>
      <c r="C60" s="6" t="s">
        <v>859</v>
      </c>
      <c r="D60" s="6" t="s">
        <v>21</v>
      </c>
      <c r="E60" s="6" t="s">
        <v>853</v>
      </c>
      <c r="F60" s="6" t="s">
        <v>23</v>
      </c>
      <c r="G60" s="6" t="s">
        <v>23</v>
      </c>
      <c r="H60" s="5" t="s">
        <v>23</v>
      </c>
      <c r="I60" s="7" t="s">
        <v>181</v>
      </c>
      <c r="J60" s="7" t="s">
        <v>84</v>
      </c>
      <c r="K60" s="7" t="s">
        <v>23</v>
      </c>
      <c r="L60" s="7" t="s">
        <v>23</v>
      </c>
      <c r="M60" s="5" t="str">
        <f t="shared" si="2"/>
        <v>[p,n,n]</v>
      </c>
    </row>
    <row r="61" spans="1:13" ht="32">
      <c r="A61" s="68"/>
      <c r="B61" s="7" t="s">
        <v>860</v>
      </c>
      <c r="C61" s="6" t="s">
        <v>861</v>
      </c>
      <c r="D61" s="6" t="s">
        <v>21</v>
      </c>
      <c r="E61" s="6" t="s">
        <v>853</v>
      </c>
      <c r="F61" s="7" t="s">
        <v>23</v>
      </c>
      <c r="G61" s="7" t="s">
        <v>23</v>
      </c>
      <c r="H61" s="5" t="s">
        <v>23</v>
      </c>
      <c r="I61" s="7" t="s">
        <v>181</v>
      </c>
      <c r="J61" s="7" t="s">
        <v>84</v>
      </c>
      <c r="K61" s="7" t="s">
        <v>23</v>
      </c>
      <c r="L61" s="7" t="s">
        <v>23</v>
      </c>
      <c r="M61" s="5" t="str">
        <f t="shared" si="2"/>
        <v>[p,n,n]</v>
      </c>
    </row>
    <row r="62" spans="1:13" ht="32">
      <c r="A62" s="68"/>
      <c r="B62" s="7" t="s">
        <v>862</v>
      </c>
      <c r="C62" s="6" t="s">
        <v>863</v>
      </c>
      <c r="D62" s="7" t="s">
        <v>864</v>
      </c>
      <c r="E62" s="7" t="s">
        <v>858</v>
      </c>
      <c r="F62" s="7" t="s">
        <v>23</v>
      </c>
      <c r="G62" s="7" t="s">
        <v>23</v>
      </c>
      <c r="H62" s="5" t="s">
        <v>23</v>
      </c>
      <c r="I62" s="7" t="s">
        <v>181</v>
      </c>
      <c r="J62" s="7" t="s">
        <v>23</v>
      </c>
      <c r="K62" s="7" t="s">
        <v>84</v>
      </c>
      <c r="L62" s="7" t="s">
        <v>84</v>
      </c>
      <c r="M62" s="5" t="str">
        <f t="shared" si="2"/>
        <v>[n,p,p]</v>
      </c>
    </row>
    <row r="63" spans="1:13" ht="16">
      <c r="A63" s="68"/>
      <c r="B63" s="7" t="s">
        <v>865</v>
      </c>
      <c r="C63" s="6" t="s">
        <v>866</v>
      </c>
      <c r="D63" s="7" t="s">
        <v>27</v>
      </c>
      <c r="E63" s="6" t="s">
        <v>853</v>
      </c>
      <c r="F63" s="7" t="s">
        <v>23</v>
      </c>
      <c r="G63" s="7" t="s">
        <v>23</v>
      </c>
      <c r="H63" s="5" t="s">
        <v>23</v>
      </c>
      <c r="I63" s="7" t="s">
        <v>181</v>
      </c>
      <c r="J63" s="7" t="s">
        <v>23</v>
      </c>
      <c r="K63" s="7" t="s">
        <v>23</v>
      </c>
      <c r="L63" s="7" t="s">
        <v>84</v>
      </c>
      <c r="M63" s="5" t="str">
        <f t="shared" si="2"/>
        <v>[n,n,p]</v>
      </c>
    </row>
    <row r="64" spans="1:13" ht="32">
      <c r="A64" s="68"/>
      <c r="B64" s="6" t="s">
        <v>867</v>
      </c>
      <c r="C64" s="6" t="s">
        <v>868</v>
      </c>
      <c r="D64" s="7" t="s">
        <v>21</v>
      </c>
      <c r="E64" s="7" t="s">
        <v>858</v>
      </c>
      <c r="F64" s="7" t="s">
        <v>23</v>
      </c>
      <c r="G64" s="7" t="s">
        <v>23</v>
      </c>
      <c r="H64" s="5" t="s">
        <v>23</v>
      </c>
      <c r="I64" s="7" t="s">
        <v>181</v>
      </c>
      <c r="J64" s="7" t="s">
        <v>84</v>
      </c>
      <c r="K64" s="7" t="s">
        <v>23</v>
      </c>
      <c r="L64" s="7" t="s">
        <v>23</v>
      </c>
      <c r="M64" s="5" t="str">
        <f t="shared" si="2"/>
        <v>[p,n,n]</v>
      </c>
    </row>
    <row r="65" spans="1:13" ht="16">
      <c r="A65" s="68"/>
      <c r="B65" s="7" t="s">
        <v>82</v>
      </c>
      <c r="C65" s="6" t="s">
        <v>869</v>
      </c>
      <c r="D65" s="7" t="s">
        <v>27</v>
      </c>
      <c r="E65" s="7" t="s">
        <v>858</v>
      </c>
      <c r="F65" s="7" t="s">
        <v>23</v>
      </c>
      <c r="G65" s="7" t="s">
        <v>23</v>
      </c>
      <c r="H65" s="5" t="s">
        <v>23</v>
      </c>
      <c r="I65" s="7" t="s">
        <v>181</v>
      </c>
      <c r="J65" s="7" t="s">
        <v>23</v>
      </c>
      <c r="K65" s="7" t="s">
        <v>23</v>
      </c>
      <c r="L65" s="7" t="s">
        <v>84</v>
      </c>
      <c r="M65" s="5" t="str">
        <f t="shared" si="2"/>
        <v>[n,n,p]</v>
      </c>
    </row>
    <row r="66" spans="1:13" ht="16">
      <c r="A66" s="68"/>
      <c r="B66" s="7" t="s">
        <v>870</v>
      </c>
      <c r="C66" s="6" t="s">
        <v>871</v>
      </c>
      <c r="D66" s="7" t="s">
        <v>27</v>
      </c>
      <c r="E66" s="7" t="s">
        <v>858</v>
      </c>
      <c r="F66" s="7" t="s">
        <v>23</v>
      </c>
      <c r="G66" s="7" t="s">
        <v>23</v>
      </c>
      <c r="H66" s="5" t="s">
        <v>23</v>
      </c>
      <c r="I66" s="7" t="s">
        <v>181</v>
      </c>
      <c r="J66" s="7" t="s">
        <v>23</v>
      </c>
      <c r="K66" s="7" t="s">
        <v>23</v>
      </c>
      <c r="L66" s="7" t="s">
        <v>84</v>
      </c>
      <c r="M66" s="5" t="str">
        <f t="shared" si="2"/>
        <v>[n,n,p]</v>
      </c>
    </row>
    <row r="67" spans="1:13" ht="48">
      <c r="A67" s="68"/>
      <c r="B67" s="6" t="s">
        <v>92</v>
      </c>
      <c r="C67" s="6" t="s">
        <v>93</v>
      </c>
      <c r="D67" s="7" t="s">
        <v>21</v>
      </c>
      <c r="E67" s="7" t="s">
        <v>858</v>
      </c>
      <c r="F67" s="7" t="s">
        <v>23</v>
      </c>
      <c r="G67" s="7" t="s">
        <v>23</v>
      </c>
      <c r="H67" s="5" t="s">
        <v>23</v>
      </c>
      <c r="I67" s="7" t="s">
        <v>181</v>
      </c>
      <c r="J67" s="7" t="s">
        <v>84</v>
      </c>
      <c r="K67" s="7" t="s">
        <v>23</v>
      </c>
      <c r="L67" s="7" t="s">
        <v>23</v>
      </c>
      <c r="M67" s="5" t="str">
        <f t="shared" si="2"/>
        <v>[p,n,n]</v>
      </c>
    </row>
    <row r="68" spans="1:13" ht="16">
      <c r="A68" s="68"/>
      <c r="B68" s="68" t="s">
        <v>169</v>
      </c>
      <c r="C68" s="6" t="s">
        <v>872</v>
      </c>
      <c r="D68" s="68" t="s">
        <v>27</v>
      </c>
      <c r="E68" s="68" t="s">
        <v>858</v>
      </c>
      <c r="F68" s="68" t="s">
        <v>23</v>
      </c>
      <c r="G68" s="68" t="s">
        <v>23</v>
      </c>
      <c r="H68" s="66" t="s">
        <v>23</v>
      </c>
      <c r="I68" s="68" t="s">
        <v>181</v>
      </c>
      <c r="J68" s="68" t="s">
        <v>23</v>
      </c>
      <c r="K68" s="68" t="s">
        <v>23</v>
      </c>
      <c r="L68" s="68" t="s">
        <v>84</v>
      </c>
      <c r="M68" s="66" t="str">
        <f t="shared" si="2"/>
        <v>[n,n,p]</v>
      </c>
    </row>
    <row r="69" spans="1:13" ht="16">
      <c r="A69" s="68"/>
      <c r="B69" s="68"/>
      <c r="C69" s="6" t="s">
        <v>873</v>
      </c>
      <c r="D69" s="68"/>
      <c r="E69" s="68"/>
      <c r="F69" s="68"/>
      <c r="G69" s="68"/>
      <c r="H69" s="66"/>
      <c r="I69" s="68"/>
      <c r="J69" s="68"/>
      <c r="K69" s="68"/>
      <c r="L69" s="68"/>
      <c r="M69" s="66"/>
    </row>
    <row r="70" spans="1:13" ht="28">
      <c r="A70" s="69" t="s">
        <v>874</v>
      </c>
      <c r="B70" s="16" t="s">
        <v>875</v>
      </c>
      <c r="C70" s="17" t="s">
        <v>876</v>
      </c>
      <c r="D70" s="5" t="s">
        <v>27</v>
      </c>
      <c r="E70" s="16" t="s">
        <v>475</v>
      </c>
      <c r="F70" s="5" t="str">
        <f>MID(I70,4,1)</f>
        <v>n</v>
      </c>
      <c r="G70" s="5" t="str">
        <f>MID(I70,6,1)</f>
        <v>n</v>
      </c>
      <c r="H70" s="5" t="s">
        <v>23</v>
      </c>
      <c r="I70" s="16" t="s">
        <v>181</v>
      </c>
      <c r="J70" s="5" t="str">
        <f>MID(M70,2,1)</f>
        <v>p</v>
      </c>
      <c r="K70" s="5" t="str">
        <f>MID(M70,4,1)</f>
        <v>n</v>
      </c>
      <c r="L70" s="5" t="str">
        <f>MID(M70,6,1)</f>
        <v>f</v>
      </c>
      <c r="M70" s="16" t="s">
        <v>877</v>
      </c>
    </row>
    <row r="71" spans="1:13" ht="51">
      <c r="A71" s="69"/>
      <c r="B71" s="16" t="s">
        <v>100</v>
      </c>
      <c r="C71" s="18" t="s">
        <v>878</v>
      </c>
      <c r="D71" s="5" t="s">
        <v>43</v>
      </c>
      <c r="E71" s="16" t="s">
        <v>879</v>
      </c>
      <c r="F71" s="5" t="str">
        <f>MID(I71,4,1)</f>
        <v>n</v>
      </c>
      <c r="G71" s="5" t="str">
        <f>MID(I71,6,1)</f>
        <v>n</v>
      </c>
      <c r="H71" s="5" t="s">
        <v>23</v>
      </c>
      <c r="I71" s="16" t="s">
        <v>80</v>
      </c>
      <c r="J71" s="5" t="str">
        <f>MID(M71,2,1)</f>
        <v>p</v>
      </c>
      <c r="K71" s="5" t="str">
        <f>MID(M71,4,1)</f>
        <v>n</v>
      </c>
      <c r="L71" s="5" t="str">
        <f>MID(M71,6,1)</f>
        <v>n</v>
      </c>
      <c r="M71" s="16" t="s">
        <v>80</v>
      </c>
    </row>
    <row r="72" spans="1:13" ht="28">
      <c r="A72" s="69"/>
      <c r="B72" s="16" t="s">
        <v>759</v>
      </c>
      <c r="C72" s="17" t="s">
        <v>880</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9"/>
      <c r="B73" s="16" t="s">
        <v>881</v>
      </c>
      <c r="C73" s="17" t="s">
        <v>882</v>
      </c>
      <c r="D73" s="5" t="s">
        <v>37</v>
      </c>
      <c r="E73" s="16" t="s">
        <v>475</v>
      </c>
      <c r="F73" s="5" t="str">
        <f>MID(I73,4,1)</f>
        <v>n</v>
      </c>
      <c r="G73" s="5" t="str">
        <f>MID(I73,6,1)</f>
        <v>n</v>
      </c>
      <c r="H73" s="5" t="s">
        <v>23</v>
      </c>
      <c r="I73" s="16" t="s">
        <v>176</v>
      </c>
      <c r="J73" s="5" t="str">
        <f>MID(M73,2,1)</f>
        <v>p</v>
      </c>
      <c r="K73" s="5" t="str">
        <f>MID(M73,4,1)</f>
        <v>f</v>
      </c>
      <c r="L73" s="5" t="str">
        <f>MID(M73,6,1)</f>
        <v>n</v>
      </c>
      <c r="M73" s="16" t="s">
        <v>883</v>
      </c>
    </row>
    <row r="74" spans="1:13" ht="16">
      <c r="A74" s="66" t="s">
        <v>884</v>
      </c>
      <c r="B74" s="4" t="s">
        <v>885</v>
      </c>
      <c r="C74" s="5" t="s">
        <v>886</v>
      </c>
      <c r="D74" s="6" t="s">
        <v>887</v>
      </c>
      <c r="E74" s="7" t="s">
        <v>888</v>
      </c>
      <c r="F74" s="5" t="str">
        <f>MID(I74,2,1)</f>
        <v>n</v>
      </c>
      <c r="G74" s="5" t="str">
        <f>MID(I74,4,1)</f>
        <v>n</v>
      </c>
      <c r="H74" s="5" t="str">
        <f>MID(I74,6,1)</f>
        <v>n</v>
      </c>
      <c r="I74" s="7" t="s">
        <v>181</v>
      </c>
      <c r="J74" s="5" t="s">
        <v>23</v>
      </c>
      <c r="K74" s="5" t="s">
        <v>84</v>
      </c>
      <c r="L74" s="5" t="s">
        <v>84</v>
      </c>
      <c r="M74" s="7" t="s">
        <v>85</v>
      </c>
    </row>
    <row r="75" spans="1:13" ht="16">
      <c r="A75" s="66"/>
      <c r="B75" s="4" t="s">
        <v>889</v>
      </c>
      <c r="C75" s="5" t="s">
        <v>890</v>
      </c>
      <c r="D75" s="6" t="s">
        <v>887</v>
      </c>
      <c r="E75" s="7" t="s">
        <v>858</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6"/>
      <c r="B76" s="4" t="s">
        <v>891</v>
      </c>
      <c r="C76" s="5" t="s">
        <v>892</v>
      </c>
      <c r="D76" s="6" t="s">
        <v>864</v>
      </c>
      <c r="E76" s="6" t="s">
        <v>794</v>
      </c>
      <c r="F76" s="5" t="str">
        <f t="shared" si="3"/>
        <v>p</v>
      </c>
      <c r="G76" s="5" t="str">
        <f t="shared" si="4"/>
        <v>p</v>
      </c>
      <c r="H76" s="5" t="str">
        <f t="shared" si="5"/>
        <v>n</v>
      </c>
      <c r="I76" s="7" t="s">
        <v>91</v>
      </c>
      <c r="J76" s="5" t="s">
        <v>84</v>
      </c>
      <c r="K76" s="5" t="s">
        <v>84</v>
      </c>
      <c r="L76" s="5" t="s">
        <v>107</v>
      </c>
      <c r="M76" s="7" t="s">
        <v>214</v>
      </c>
    </row>
    <row r="77" spans="1:13" ht="16">
      <c r="A77" s="66"/>
      <c r="B77" s="4" t="s">
        <v>893</v>
      </c>
      <c r="C77" s="5" t="s">
        <v>894</v>
      </c>
      <c r="D77" s="6" t="s">
        <v>43</v>
      </c>
      <c r="E77" s="7" t="s">
        <v>888</v>
      </c>
      <c r="F77" s="5" t="str">
        <f t="shared" si="3"/>
        <v>p</v>
      </c>
      <c r="G77" s="5" t="str">
        <f t="shared" si="4"/>
        <v>n</v>
      </c>
      <c r="H77" s="5" t="str">
        <f t="shared" si="5"/>
        <v>n</v>
      </c>
      <c r="I77" s="7" t="s">
        <v>80</v>
      </c>
      <c r="J77" s="5" t="s">
        <v>84</v>
      </c>
      <c r="K77" s="5" t="s">
        <v>84</v>
      </c>
      <c r="L77" s="5" t="s">
        <v>23</v>
      </c>
      <c r="M77" s="7" t="s">
        <v>895</v>
      </c>
    </row>
    <row r="78" spans="1:13" ht="16">
      <c r="A78" s="66"/>
      <c r="B78" s="4" t="s">
        <v>896</v>
      </c>
      <c r="C78" s="5" t="s">
        <v>897</v>
      </c>
      <c r="D78" s="6" t="s">
        <v>27</v>
      </c>
      <c r="E78" s="7" t="s">
        <v>858</v>
      </c>
      <c r="F78" s="5" t="str">
        <f t="shared" si="3"/>
        <v>n</v>
      </c>
      <c r="G78" s="5" t="str">
        <f t="shared" si="4"/>
        <v>n</v>
      </c>
      <c r="H78" s="5" t="str">
        <f t="shared" si="5"/>
        <v>n</v>
      </c>
      <c r="I78" s="7" t="s">
        <v>181</v>
      </c>
      <c r="J78" s="5" t="s">
        <v>23</v>
      </c>
      <c r="K78" s="5" t="s">
        <v>23</v>
      </c>
      <c r="L78" s="5" t="s">
        <v>84</v>
      </c>
      <c r="M78" s="7" t="s">
        <v>85</v>
      </c>
    </row>
    <row r="79" spans="1:13" ht="16">
      <c r="A79" s="66"/>
      <c r="B79" s="4" t="s">
        <v>898</v>
      </c>
      <c r="C79" s="5" t="s">
        <v>899</v>
      </c>
      <c r="D79" s="6" t="s">
        <v>900</v>
      </c>
      <c r="E79" s="7" t="s">
        <v>853</v>
      </c>
      <c r="F79" s="5" t="str">
        <f t="shared" si="3"/>
        <v>p</v>
      </c>
      <c r="G79" s="5" t="str">
        <f t="shared" si="4"/>
        <v>p</v>
      </c>
      <c r="H79" s="5" t="str">
        <f t="shared" si="5"/>
        <v>n</v>
      </c>
      <c r="I79" s="7" t="s">
        <v>91</v>
      </c>
      <c r="J79" s="5" t="s">
        <v>107</v>
      </c>
      <c r="K79" s="5" t="s">
        <v>107</v>
      </c>
      <c r="L79" s="5" t="s">
        <v>23</v>
      </c>
      <c r="M79" s="7" t="s">
        <v>247</v>
      </c>
    </row>
    <row r="80" spans="1:13" ht="16">
      <c r="A80" s="66"/>
      <c r="B80" s="4" t="s">
        <v>901</v>
      </c>
      <c r="C80" s="5" t="s">
        <v>902</v>
      </c>
      <c r="D80" s="6" t="s">
        <v>903</v>
      </c>
      <c r="E80" s="7" t="s">
        <v>888</v>
      </c>
      <c r="F80" s="5" t="str">
        <f t="shared" si="3"/>
        <v>p</v>
      </c>
      <c r="G80" s="5" t="str">
        <f t="shared" si="4"/>
        <v>p</v>
      </c>
      <c r="H80" s="5" t="str">
        <f t="shared" si="5"/>
        <v>n</v>
      </c>
      <c r="I80" s="7" t="s">
        <v>91</v>
      </c>
      <c r="J80" s="5" t="s">
        <v>107</v>
      </c>
      <c r="K80" s="5" t="s">
        <v>107</v>
      </c>
      <c r="L80" s="5" t="s">
        <v>107</v>
      </c>
      <c r="M80" s="7" t="s">
        <v>247</v>
      </c>
    </row>
    <row r="81" spans="1:13" ht="64">
      <c r="A81" s="66"/>
      <c r="B81" s="4" t="s">
        <v>904</v>
      </c>
      <c r="C81" s="11" t="s">
        <v>905</v>
      </c>
      <c r="D81" s="6" t="s">
        <v>906</v>
      </c>
      <c r="E81" s="6" t="s">
        <v>794</v>
      </c>
      <c r="F81" s="5" t="str">
        <f t="shared" si="3"/>
        <v>p</v>
      </c>
      <c r="G81" s="5" t="str">
        <f t="shared" si="4"/>
        <v>p</v>
      </c>
      <c r="H81" s="5" t="str">
        <f t="shared" si="5"/>
        <v>n</v>
      </c>
      <c r="I81" s="7" t="s">
        <v>91</v>
      </c>
      <c r="J81" s="5" t="s">
        <v>84</v>
      </c>
      <c r="K81" s="5" t="s">
        <v>84</v>
      </c>
      <c r="L81" s="5" t="s">
        <v>84</v>
      </c>
      <c r="M81" s="7" t="s">
        <v>214</v>
      </c>
    </row>
    <row r="82" spans="1:13" ht="16">
      <c r="A82" s="66"/>
      <c r="B82" s="8" t="s">
        <v>907</v>
      </c>
      <c r="C82" s="5" t="s">
        <v>908</v>
      </c>
      <c r="D82" s="6" t="s">
        <v>149</v>
      </c>
      <c r="E82" s="6" t="s">
        <v>794</v>
      </c>
      <c r="F82" s="5" t="str">
        <f t="shared" si="3"/>
        <v>p</v>
      </c>
      <c r="G82" s="5" t="str">
        <f t="shared" si="4"/>
        <v>p</v>
      </c>
      <c r="H82" s="5" t="str">
        <f t="shared" si="5"/>
        <v>n</v>
      </c>
      <c r="I82" s="7" t="s">
        <v>91</v>
      </c>
      <c r="J82" s="5" t="s">
        <v>84</v>
      </c>
      <c r="K82" s="5" t="s">
        <v>84</v>
      </c>
      <c r="L82" s="5" t="s">
        <v>84</v>
      </c>
      <c r="M82" s="7" t="s">
        <v>73</v>
      </c>
    </row>
    <row r="83" spans="1:13" ht="32">
      <c r="A83" s="66"/>
      <c r="B83" s="8" t="s">
        <v>909</v>
      </c>
      <c r="C83" s="5" t="s">
        <v>910</v>
      </c>
      <c r="D83" s="6" t="s">
        <v>27</v>
      </c>
      <c r="E83" s="6" t="s">
        <v>794</v>
      </c>
      <c r="F83" s="5" t="str">
        <f t="shared" si="3"/>
        <v>n</v>
      </c>
      <c r="G83" s="5" t="str">
        <f t="shared" si="4"/>
        <v>n</v>
      </c>
      <c r="H83" s="5" t="str">
        <f t="shared" si="5"/>
        <v>n</v>
      </c>
      <c r="I83" s="7" t="s">
        <v>181</v>
      </c>
      <c r="J83" s="5" t="s">
        <v>23</v>
      </c>
      <c r="K83" s="5" t="s">
        <v>23</v>
      </c>
      <c r="L83" s="5" t="s">
        <v>84</v>
      </c>
      <c r="M83" s="7" t="s">
        <v>85</v>
      </c>
    </row>
    <row r="84" spans="1:13" ht="16">
      <c r="A84" s="66"/>
      <c r="B84" s="4" t="s">
        <v>911</v>
      </c>
      <c r="C84" s="5" t="s">
        <v>912</v>
      </c>
      <c r="D84" s="6" t="s">
        <v>27</v>
      </c>
      <c r="E84" s="6" t="s">
        <v>853</v>
      </c>
      <c r="F84" s="5" t="str">
        <f t="shared" si="3"/>
        <v>p</v>
      </c>
      <c r="G84" s="5" t="str">
        <f t="shared" si="4"/>
        <v>p</v>
      </c>
      <c r="H84" s="5" t="str">
        <f t="shared" si="5"/>
        <v>n</v>
      </c>
      <c r="I84" s="7" t="s">
        <v>91</v>
      </c>
      <c r="J84" s="5" t="s">
        <v>84</v>
      </c>
      <c r="K84" s="5" t="s">
        <v>84</v>
      </c>
      <c r="L84" s="5" t="s">
        <v>107</v>
      </c>
      <c r="M84" s="7" t="s">
        <v>214</v>
      </c>
    </row>
    <row r="85" spans="1:13" ht="112">
      <c r="A85" s="66"/>
      <c r="B85" s="4" t="s">
        <v>913</v>
      </c>
      <c r="C85" s="11" t="s">
        <v>914</v>
      </c>
      <c r="D85" s="6" t="s">
        <v>27</v>
      </c>
      <c r="E85" s="6" t="s">
        <v>794</v>
      </c>
      <c r="F85" s="5" t="str">
        <f t="shared" si="3"/>
        <v>n</v>
      </c>
      <c r="G85" s="5" t="str">
        <f t="shared" si="4"/>
        <v>n</v>
      </c>
      <c r="H85" s="5" t="str">
        <f t="shared" si="5"/>
        <v>n</v>
      </c>
      <c r="I85" s="7" t="s">
        <v>181</v>
      </c>
      <c r="J85" s="5" t="s">
        <v>23</v>
      </c>
      <c r="K85" s="5" t="s">
        <v>23</v>
      </c>
      <c r="L85" s="5" t="s">
        <v>84</v>
      </c>
      <c r="M85" s="7" t="s">
        <v>85</v>
      </c>
    </row>
    <row r="86" spans="1:13">
      <c r="A86" s="1" t="s">
        <v>915</v>
      </c>
      <c r="B86" s="19" t="s">
        <v>916</v>
      </c>
      <c r="C86" s="19" t="s">
        <v>917</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31"/>
  <sheetViews>
    <sheetView workbookViewId="0">
      <selection activeCell="A30" sqref="A2:A30"/>
      <pivotSelection pane="bottomRight" showHeader="1" axis="axisRow" activeRow="29" previousRow="29" click="1" r:id="rId1">
        <pivotArea dataOnly="0" labelOnly="1" fieldPosition="0">
          <references count="1">
            <reference field="1" count="0"/>
          </references>
        </pivotArea>
      </pivotSelection>
    </sheetView>
  </sheetViews>
  <sheetFormatPr baseColWidth="10" defaultColWidth="8.83203125" defaultRowHeight="15"/>
  <cols>
    <col min="1" max="1" width="16.83203125" bestFit="1" customWidth="1"/>
    <col min="2" max="2" width="16.33203125" bestFit="1" customWidth="1"/>
    <col min="3" max="3" width="15.83203125" bestFit="1" customWidth="1"/>
  </cols>
  <sheetData>
    <row r="1" spans="1:2">
      <c r="A1" s="21" t="s">
        <v>918</v>
      </c>
      <c r="B1" t="s">
        <v>919</v>
      </c>
    </row>
    <row r="2" spans="1:2">
      <c r="A2" s="22" t="s">
        <v>18</v>
      </c>
      <c r="B2">
        <v>31</v>
      </c>
    </row>
    <row r="3" spans="1:2">
      <c r="A3" s="22" t="s">
        <v>81</v>
      </c>
      <c r="B3">
        <v>27</v>
      </c>
    </row>
    <row r="4" spans="1:2">
      <c r="A4" s="22" t="s">
        <v>158</v>
      </c>
      <c r="B4">
        <v>8</v>
      </c>
    </row>
    <row r="5" spans="1:2">
      <c r="A5" s="22" t="s">
        <v>173</v>
      </c>
      <c r="B5">
        <v>9</v>
      </c>
    </row>
    <row r="6" spans="1:2">
      <c r="A6" s="22" t="s">
        <v>220</v>
      </c>
      <c r="B6">
        <v>13</v>
      </c>
    </row>
    <row r="7" spans="1:2">
      <c r="A7" s="22" t="s">
        <v>284</v>
      </c>
      <c r="B7">
        <v>17</v>
      </c>
    </row>
    <row r="8" spans="1:2">
      <c r="A8" s="22" t="s">
        <v>330</v>
      </c>
      <c r="B8">
        <v>12</v>
      </c>
    </row>
    <row r="9" spans="1:2">
      <c r="A9" s="22" t="s">
        <v>369</v>
      </c>
      <c r="B9">
        <v>25</v>
      </c>
    </row>
    <row r="10" spans="1:2">
      <c r="A10" s="22" t="s">
        <v>426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567</v>
      </c>
      <c r="B20">
        <v>15</v>
      </c>
    </row>
    <row r="21" spans="1:2">
      <c r="A21" s="22" t="s">
        <v>618</v>
      </c>
      <c r="B21">
        <v>5</v>
      </c>
    </row>
    <row r="22" spans="1:2">
      <c r="A22" s="22" t="s">
        <v>640</v>
      </c>
      <c r="B22">
        <v>16</v>
      </c>
    </row>
    <row r="23" spans="1:2">
      <c r="A23" s="22" t="s">
        <v>672</v>
      </c>
      <c r="B23">
        <v>9</v>
      </c>
    </row>
    <row r="24" spans="1:2">
      <c r="A24" s="22" t="s">
        <v>920</v>
      </c>
    </row>
    <row r="25" spans="1:2">
      <c r="A25" s="22" t="s">
        <v>718</v>
      </c>
      <c r="B25">
        <v>15</v>
      </c>
    </row>
    <row r="26" spans="1:2">
      <c r="A26" s="22" t="s">
        <v>1147</v>
      </c>
      <c r="B26">
        <v>19</v>
      </c>
    </row>
    <row r="27" spans="1:2">
      <c r="A27" s="22" t="s">
        <v>1193</v>
      </c>
      <c r="B27">
        <v>14</v>
      </c>
    </row>
    <row r="28" spans="1:2">
      <c r="A28" s="22" t="s">
        <v>1159</v>
      </c>
      <c r="B28">
        <v>20</v>
      </c>
    </row>
    <row r="29" spans="1:2">
      <c r="A29" s="22" t="s">
        <v>1271</v>
      </c>
      <c r="B29">
        <v>7</v>
      </c>
    </row>
    <row r="30" spans="1:2">
      <c r="A30" s="22" t="s">
        <v>1294</v>
      </c>
      <c r="B30">
        <v>11</v>
      </c>
    </row>
    <row r="31" spans="1:2">
      <c r="A31" s="22" t="s">
        <v>921</v>
      </c>
      <c r="B31">
        <v>392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922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682</v>
      </c>
    </row>
    <row r="20" spans="1:2">
      <c r="A20">
        <v>23</v>
      </c>
      <c r="B20" t="s">
        <v>687</v>
      </c>
    </row>
    <row r="21" spans="1:2">
      <c r="A21">
        <v>25</v>
      </c>
      <c r="B21" t="s">
        <v>692</v>
      </c>
    </row>
    <row r="22" spans="1:2">
      <c r="A22">
        <v>27</v>
      </c>
      <c r="B22" t="s">
        <v>697</v>
      </c>
    </row>
    <row r="23" spans="1:2">
      <c r="A23">
        <v>33</v>
      </c>
      <c r="B23" t="s">
        <v>366</v>
      </c>
    </row>
    <row r="24" spans="1:2">
      <c r="A24">
        <v>34</v>
      </c>
      <c r="B24" t="s">
        <v>100</v>
      </c>
    </row>
    <row r="25" spans="1:2">
      <c r="A25">
        <v>35</v>
      </c>
      <c r="B25" t="s">
        <v>629</v>
      </c>
    </row>
    <row r="26" spans="1:2">
      <c r="A26">
        <v>36</v>
      </c>
      <c r="B26" t="s">
        <v>633</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702</v>
      </c>
    </row>
    <row r="36" spans="1:2">
      <c r="A36">
        <v>47</v>
      </c>
      <c r="B36" t="s">
        <v>923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924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925</v>
      </c>
    </row>
    <row r="71" spans="1:2">
      <c r="A71">
        <v>85</v>
      </c>
      <c r="B71" t="s">
        <v>255</v>
      </c>
    </row>
    <row r="72" spans="1:2">
      <c r="A72">
        <v>86</v>
      </c>
      <c r="B72" t="s">
        <v>926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9"/>
  <sheetViews>
    <sheetView tabSelected="1" zoomScale="120" zoomScaleNormal="120" workbookViewId="0">
      <selection activeCell="D5" sqref="D5"/>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927</v>
      </c>
      <c r="B1" s="26" t="s">
        <v>928</v>
      </c>
      <c r="C1" s="28" t="s">
        <v>929</v>
      </c>
      <c r="D1" s="27" t="s">
        <v>930</v>
      </c>
      <c r="E1" s="26" t="s">
        <v>931</v>
      </c>
      <c r="F1" s="27" t="s">
        <v>3</v>
      </c>
      <c r="G1" s="28" t="s">
        <v>932</v>
      </c>
      <c r="H1" s="26" t="s">
        <v>1138</v>
      </c>
      <c r="I1" s="26" t="s">
        <v>1156</v>
      </c>
      <c r="J1" s="26" t="s">
        <v>1157</v>
      </c>
    </row>
    <row r="2" spans="1:10" ht="48">
      <c r="A2" s="26">
        <f>ROW(Tabella4[[#This Row],[Name]])-1</f>
        <v>1</v>
      </c>
      <c r="B2" s="26" t="s">
        <v>933</v>
      </c>
      <c r="C2" s="28" t="s">
        <v>934</v>
      </c>
      <c r="D2" s="27" t="s">
        <v>1219</v>
      </c>
      <c r="E2" s="26" t="s">
        <v>935</v>
      </c>
      <c r="F2" s="27" t="s">
        <v>1129</v>
      </c>
      <c r="G2" s="28" t="s">
        <v>1137</v>
      </c>
      <c r="H2" s="26" t="s">
        <v>1139</v>
      </c>
      <c r="J2" s="26" t="s">
        <v>1158</v>
      </c>
    </row>
    <row r="3" spans="1:10" ht="48">
      <c r="A3" s="26">
        <f>ROW(Tabella4[[#This Row],[Name]])-1</f>
        <v>2</v>
      </c>
      <c r="B3" s="26" t="s">
        <v>933</v>
      </c>
      <c r="C3" s="28" t="s">
        <v>936</v>
      </c>
      <c r="D3" s="27" t="s">
        <v>1219</v>
      </c>
      <c r="E3" s="26" t="s">
        <v>937</v>
      </c>
      <c r="F3" s="27" t="s">
        <v>938</v>
      </c>
      <c r="G3" s="28">
        <v>8</v>
      </c>
      <c r="H3" s="26" t="s">
        <v>1139</v>
      </c>
      <c r="J3" s="26" t="s">
        <v>1158</v>
      </c>
    </row>
    <row r="4" spans="1:10" ht="48">
      <c r="A4" s="26">
        <f>ROW(Tabella4[[#This Row],[Name]])-1</f>
        <v>3</v>
      </c>
      <c r="B4" s="26" t="s">
        <v>939</v>
      </c>
      <c r="C4" s="28" t="s">
        <v>940</v>
      </c>
      <c r="D4" s="27" t="s">
        <v>1218</v>
      </c>
      <c r="E4" s="26" t="s">
        <v>941</v>
      </c>
      <c r="F4" s="27" t="s">
        <v>1130</v>
      </c>
      <c r="G4" s="28">
        <v>6</v>
      </c>
      <c r="H4" s="26" t="s">
        <v>1139</v>
      </c>
      <c r="J4" s="26" t="s">
        <v>1158</v>
      </c>
    </row>
    <row r="5" spans="1:10" ht="272">
      <c r="A5" s="26">
        <f>ROW(Tabella4[[#This Row],[Name]])-1</f>
        <v>4</v>
      </c>
      <c r="B5" s="26" t="s">
        <v>942</v>
      </c>
      <c r="C5" s="28" t="s">
        <v>943</v>
      </c>
      <c r="D5" s="27" t="s">
        <v>1641</v>
      </c>
      <c r="E5" s="26" t="s">
        <v>1143</v>
      </c>
      <c r="F5" s="27" t="s">
        <v>1131</v>
      </c>
      <c r="G5" s="28">
        <v>5</v>
      </c>
      <c r="H5" s="26" t="s">
        <v>1140</v>
      </c>
      <c r="J5" s="26" t="s">
        <v>1141</v>
      </c>
    </row>
    <row r="6" spans="1:10" ht="48">
      <c r="A6" s="26">
        <f>ROW(Tabella4[[#This Row],[Name]])-1</f>
        <v>5</v>
      </c>
      <c r="B6" s="26" t="s">
        <v>942</v>
      </c>
      <c r="C6" s="28" t="s">
        <v>944</v>
      </c>
      <c r="D6" s="27" t="s">
        <v>1217</v>
      </c>
      <c r="E6" s="26" t="s">
        <v>1142</v>
      </c>
      <c r="F6" s="27" t="s">
        <v>1128</v>
      </c>
      <c r="G6" s="28">
        <v>5</v>
      </c>
      <c r="H6" s="26" t="s">
        <v>1140</v>
      </c>
      <c r="I6" s="26" t="s">
        <v>1145</v>
      </c>
      <c r="J6" s="26" t="s">
        <v>1141</v>
      </c>
    </row>
    <row r="7" spans="1:10" ht="272">
      <c r="A7" s="26">
        <f>ROW(Tabella4[[#This Row],[Name]])-1</f>
        <v>6</v>
      </c>
      <c r="B7" s="26" t="s">
        <v>942</v>
      </c>
      <c r="C7" s="28" t="s">
        <v>945</v>
      </c>
      <c r="D7" s="27" t="s">
        <v>1214</v>
      </c>
      <c r="E7" s="26" t="s">
        <v>1144</v>
      </c>
      <c r="F7" s="27" t="s">
        <v>1132</v>
      </c>
      <c r="G7" s="28">
        <v>5</v>
      </c>
      <c r="H7" s="26" t="s">
        <v>1140</v>
      </c>
      <c r="I7" s="26" t="s">
        <v>1146</v>
      </c>
      <c r="J7" s="26" t="s">
        <v>1141</v>
      </c>
    </row>
    <row r="8" spans="1:10" ht="48">
      <c r="A8" s="26">
        <f>ROW(Tabella4[[#This Row],[Name]])-1</f>
        <v>7</v>
      </c>
      <c r="B8" s="26" t="s">
        <v>946</v>
      </c>
      <c r="C8" s="28" t="s">
        <v>947</v>
      </c>
      <c r="D8" s="27" t="s">
        <v>1216</v>
      </c>
      <c r="E8" s="26" t="s">
        <v>948</v>
      </c>
      <c r="F8" s="27" t="s">
        <v>949</v>
      </c>
      <c r="G8" s="28">
        <v>11</v>
      </c>
      <c r="H8" s="26" t="s">
        <v>1139</v>
      </c>
      <c r="J8" s="26" t="s">
        <v>1158</v>
      </c>
    </row>
    <row r="9" spans="1:10" ht="64">
      <c r="A9" s="26">
        <f>ROW(Tabella4[[#This Row],[Name]])-1</f>
        <v>8</v>
      </c>
      <c r="B9" s="26" t="s">
        <v>950</v>
      </c>
      <c r="C9" s="28" t="s">
        <v>719</v>
      </c>
      <c r="D9" s="27" t="s">
        <v>1215</v>
      </c>
      <c r="E9" s="26" t="s">
        <v>951</v>
      </c>
      <c r="F9" s="27" t="s">
        <v>952</v>
      </c>
      <c r="G9" s="28" t="s">
        <v>1137</v>
      </c>
      <c r="H9" s="26" t="s">
        <v>1139</v>
      </c>
      <c r="J9" s="26" t="s">
        <v>1158</v>
      </c>
    </row>
    <row r="10" spans="1:10" ht="64">
      <c r="A10" s="26">
        <f>ROW(Tabella4[[#This Row],[Name]])-1</f>
        <v>9</v>
      </c>
      <c r="B10" s="1" t="s">
        <v>1220</v>
      </c>
      <c r="C10" s="28" t="s">
        <v>1265</v>
      </c>
      <c r="D10" s="27" t="s">
        <v>1221</v>
      </c>
      <c r="E10" s="26" t="s">
        <v>1222</v>
      </c>
      <c r="F10" s="53" t="s">
        <v>1223</v>
      </c>
      <c r="G10" s="28" t="s">
        <v>1266</v>
      </c>
      <c r="H10" s="26" t="s">
        <v>1139</v>
      </c>
      <c r="I10"/>
      <c r="J10"/>
    </row>
    <row r="11" spans="1:10" ht="48">
      <c r="A11" s="26">
        <f>ROW(Tabella4[[#This Row],[Name]])-1</f>
        <v>10</v>
      </c>
      <c r="B11" s="1" t="s">
        <v>1220</v>
      </c>
      <c r="C11" s="28" t="s">
        <v>1224</v>
      </c>
      <c r="D11" s="27" t="s">
        <v>1221</v>
      </c>
      <c r="E11" s="26" t="s">
        <v>1225</v>
      </c>
      <c r="F11" s="53" t="s">
        <v>1226</v>
      </c>
      <c r="G11" s="28" t="s">
        <v>1267</v>
      </c>
      <c r="H11" s="26" t="s">
        <v>1139</v>
      </c>
      <c r="I11"/>
      <c r="J11"/>
    </row>
    <row r="12" spans="1:10" ht="160">
      <c r="A12" s="26">
        <f>ROW(Tabella4[[#This Row],[Name]])-1</f>
        <v>11</v>
      </c>
      <c r="B12" s="1" t="s">
        <v>1227</v>
      </c>
      <c r="C12" s="28" t="s">
        <v>1228</v>
      </c>
      <c r="D12" s="27" t="s">
        <v>1221</v>
      </c>
      <c r="E12" s="26" t="s">
        <v>1268</v>
      </c>
      <c r="F12" s="53" t="s">
        <v>1229</v>
      </c>
      <c r="G12" s="28" t="s">
        <v>1266</v>
      </c>
      <c r="H12" s="26" t="s">
        <v>1139</v>
      </c>
      <c r="I12"/>
      <c r="J12"/>
    </row>
    <row r="13" spans="1:10" ht="395">
      <c r="A13" s="26">
        <f>ROW(Tabella4[[#This Row],[Name]])-1</f>
        <v>12</v>
      </c>
      <c r="B13" s="1" t="s">
        <v>1230</v>
      </c>
      <c r="C13" s="28" t="s">
        <v>1301</v>
      </c>
      <c r="D13" s="27" t="s">
        <v>1302</v>
      </c>
      <c r="E13" s="27" t="s">
        <v>1300</v>
      </c>
      <c r="F13" s="53" t="s">
        <v>1303</v>
      </c>
      <c r="G13" s="28" t="s">
        <v>1233</v>
      </c>
      <c r="H13" s="26" t="s">
        <v>1139</v>
      </c>
      <c r="I13"/>
      <c r="J13"/>
    </row>
    <row r="14" spans="1:10" ht="408" customHeight="1">
      <c r="A14" s="26">
        <f>ROW(Tabella4[[#This Row],[Name]])-1</f>
        <v>13</v>
      </c>
      <c r="B14" s="1" t="s">
        <v>1230</v>
      </c>
      <c r="C14" s="28" t="s">
        <v>1231</v>
      </c>
      <c r="D14" s="27" t="s">
        <v>1299</v>
      </c>
      <c r="E14" s="27" t="s">
        <v>1300</v>
      </c>
      <c r="F14" s="53" t="s">
        <v>1232</v>
      </c>
      <c r="G14" s="28" t="s">
        <v>1233</v>
      </c>
      <c r="H14" s="26" t="s">
        <v>1139</v>
      </c>
      <c r="I14"/>
      <c r="J14"/>
    </row>
    <row r="15" spans="1:10" ht="96">
      <c r="A15" s="26">
        <f>ROW(Tabella4[[#This Row],[Name]])-1</f>
        <v>14</v>
      </c>
      <c r="B15" s="54" t="s">
        <v>1234</v>
      </c>
      <c r="C15" s="28" t="s">
        <v>1235</v>
      </c>
      <c r="D15" s="27" t="s">
        <v>1217</v>
      </c>
      <c r="E15" s="27"/>
      <c r="F15" s="27" t="s">
        <v>1236</v>
      </c>
      <c r="G15" s="28" t="s">
        <v>1237</v>
      </c>
      <c r="H15" s="26" t="s">
        <v>1139</v>
      </c>
      <c r="I15"/>
      <c r="J15"/>
    </row>
    <row r="16" spans="1:10" ht="96">
      <c r="A16" s="26">
        <f>ROW(Tabella4[[#This Row],[Name]])-1</f>
        <v>15</v>
      </c>
      <c r="B16" s="54" t="s">
        <v>1234</v>
      </c>
      <c r="C16" s="28" t="s">
        <v>1269</v>
      </c>
      <c r="D16" s="27" t="s">
        <v>1217</v>
      </c>
      <c r="E16" s="27"/>
      <c r="F16" s="27" t="s">
        <v>1236</v>
      </c>
      <c r="G16" s="28" t="s">
        <v>1270</v>
      </c>
      <c r="H16" s="26" t="s">
        <v>1139</v>
      </c>
    </row>
    <row r="17" spans="1:8" ht="320">
      <c r="A17" s="26">
        <v>16</v>
      </c>
      <c r="B17" s="26" t="s">
        <v>1371</v>
      </c>
      <c r="C17" s="28" t="s">
        <v>1374</v>
      </c>
      <c r="D17" s="27" t="s">
        <v>1375</v>
      </c>
      <c r="E17" s="26" t="s">
        <v>1372</v>
      </c>
      <c r="F17" s="27" t="s">
        <v>1373</v>
      </c>
      <c r="G17" s="28" t="s">
        <v>1376</v>
      </c>
      <c r="H17" s="26" t="s">
        <v>1139</v>
      </c>
    </row>
    <row r="18" spans="1:8" ht="256">
      <c r="A18" s="26">
        <v>17</v>
      </c>
      <c r="B18" s="26" t="s">
        <v>1377</v>
      </c>
      <c r="C18" s="53" t="s">
        <v>1382</v>
      </c>
      <c r="D18" s="27" t="s">
        <v>1378</v>
      </c>
      <c r="E18" s="26" t="s">
        <v>1381</v>
      </c>
      <c r="F18" s="27" t="s">
        <v>1379</v>
      </c>
      <c r="G18" s="28" t="s">
        <v>1380</v>
      </c>
      <c r="H18" s="26" t="s">
        <v>1139</v>
      </c>
    </row>
    <row r="19" spans="1:8" ht="288">
      <c r="A19" s="26">
        <v>18</v>
      </c>
      <c r="B19" s="26" t="s">
        <v>1616</v>
      </c>
      <c r="C19" s="53" t="s">
        <v>1619</v>
      </c>
      <c r="D19" s="27" t="s">
        <v>1218</v>
      </c>
      <c r="F19" s="27" t="s">
        <v>1617</v>
      </c>
      <c r="G19" s="28" t="s">
        <v>1618</v>
      </c>
      <c r="H19" s="26" t="s">
        <v>1139</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C9" sqref="C9"/>
    </sheetView>
  </sheetViews>
  <sheetFormatPr baseColWidth="10" defaultColWidth="11.5" defaultRowHeight="15"/>
  <cols>
    <col min="2" max="2" width="32.6640625" bestFit="1" customWidth="1"/>
    <col min="3" max="3" width="13.83203125" customWidth="1"/>
  </cols>
  <sheetData>
    <row r="1" spans="1:3">
      <c r="A1" t="s">
        <v>932</v>
      </c>
      <c r="B1" t="s">
        <v>953</v>
      </c>
      <c r="C1" t="s">
        <v>954</v>
      </c>
    </row>
    <row r="2" spans="1:3">
      <c r="A2" s="44">
        <f>ROW()-1</f>
        <v>1</v>
      </c>
      <c r="B2" s="44" t="s">
        <v>955</v>
      </c>
      <c r="C2" s="44">
        <v>0</v>
      </c>
    </row>
    <row r="3" spans="1:3">
      <c r="A3">
        <f t="shared" ref="A3:A24" si="0">ROW()-1</f>
        <v>2</v>
      </c>
      <c r="B3" t="s">
        <v>956</v>
      </c>
      <c r="C3">
        <f>INDEX(Tabella5[[PhaseID]:[PhaseName]],MATCH("Reconnaissance",Tabella5[PhaseName],0),1)</f>
        <v>1</v>
      </c>
    </row>
    <row r="4" spans="1:3">
      <c r="A4">
        <f t="shared" si="0"/>
        <v>3</v>
      </c>
      <c r="B4" t="s">
        <v>957</v>
      </c>
      <c r="C4">
        <f>INDEX(Tabella5[[PhaseID]:[PhaseName]],MATCH("Reconnaissance",Tabella5[PhaseName],0),1)</f>
        <v>1</v>
      </c>
    </row>
    <row r="5" spans="1:3">
      <c r="A5" s="44">
        <f t="shared" si="0"/>
        <v>4</v>
      </c>
      <c r="B5" s="44" t="s">
        <v>279</v>
      </c>
      <c r="C5" s="44">
        <v>0</v>
      </c>
    </row>
    <row r="6" spans="1:3">
      <c r="A6">
        <f t="shared" si="0"/>
        <v>5</v>
      </c>
      <c r="B6" t="s">
        <v>958</v>
      </c>
      <c r="C6">
        <f>INDEX(Tabella5[[PhaseID]:[PhaseName]],MATCH("Scanning",Tabella5[PhaseName],0),1)</f>
        <v>4</v>
      </c>
    </row>
    <row r="7" spans="1:3">
      <c r="A7">
        <f t="shared" si="0"/>
        <v>6</v>
      </c>
      <c r="B7" t="s">
        <v>1136</v>
      </c>
      <c r="C7">
        <f>INDEX(Tabella5[[PhaseID]:[PhaseName]],MATCH("Scanning",Tabella5[PhaseName],0),1)</f>
        <v>4</v>
      </c>
    </row>
    <row r="8" spans="1:3">
      <c r="A8">
        <f t="shared" si="0"/>
        <v>7</v>
      </c>
      <c r="B8" t="s">
        <v>959</v>
      </c>
      <c r="C8">
        <f>INDEX(Tabella5[[PhaseID]:[PhaseName]],MATCH("Scanning",Tabella5[PhaseName],0),1)</f>
        <v>4</v>
      </c>
    </row>
    <row r="9" spans="1:3">
      <c r="A9" s="44">
        <f t="shared" si="0"/>
        <v>8</v>
      </c>
      <c r="B9" s="44" t="s">
        <v>960</v>
      </c>
      <c r="C9" s="45">
        <v>0</v>
      </c>
    </row>
    <row r="10" spans="1:3">
      <c r="A10">
        <f t="shared" si="0"/>
        <v>9</v>
      </c>
      <c r="B10" t="s">
        <v>1133</v>
      </c>
      <c r="C10">
        <f>INDEX(Tabella5[[PhaseID]:[PhaseName]],MATCH("System Access",Tabella5[PhaseName],0),1)</f>
        <v>8</v>
      </c>
    </row>
    <row r="11" spans="1:3">
      <c r="A11" s="46">
        <f t="shared" si="0"/>
        <v>10</v>
      </c>
      <c r="B11" s="46" t="s">
        <v>1135</v>
      </c>
      <c r="C11" s="46">
        <f>INDEX(Tabella5[[PhaseID]:[PhaseName]],MATCH("System Access",Tabella5[PhaseName],0),1)</f>
        <v>8</v>
      </c>
    </row>
    <row r="12" spans="1:3">
      <c r="A12">
        <f t="shared" si="0"/>
        <v>11</v>
      </c>
      <c r="B12" t="s">
        <v>961</v>
      </c>
      <c r="C12">
        <f>INDEX(Tabella5[[PhaseID]:[PhaseName]],MATCH("Escalating Privileges (Privilege Escalation)",Tabella5[PhaseName],0),1)</f>
        <v>10</v>
      </c>
    </row>
    <row r="13" spans="1:3">
      <c r="A13">
        <f>ROW()-1</f>
        <v>12</v>
      </c>
      <c r="B13" t="s">
        <v>1134</v>
      </c>
      <c r="C13">
        <f>INDEX(Tabella5[[PhaseID]:[PhaseName]],MATCH("System Access",Tabella5[PhaseName],0),1)</f>
        <v>8</v>
      </c>
    </row>
    <row r="14" spans="1:3">
      <c r="A14">
        <f t="shared" si="0"/>
        <v>13</v>
      </c>
      <c r="B14" t="s">
        <v>962</v>
      </c>
      <c r="C14">
        <f>INDEX(Tabella5[[PhaseID]:[PhaseName]],MATCH("System Access",Tabella5[PhaseName],0),1)</f>
        <v>8</v>
      </c>
    </row>
    <row r="15" spans="1:3">
      <c r="A15" s="44">
        <f t="shared" si="0"/>
        <v>14</v>
      </c>
      <c r="B15" s="44" t="s">
        <v>140</v>
      </c>
      <c r="C15" s="45">
        <v>0</v>
      </c>
    </row>
    <row r="16" spans="1:3">
      <c r="A16">
        <f t="shared" si="0"/>
        <v>15</v>
      </c>
      <c r="B16" t="s">
        <v>963</v>
      </c>
      <c r="C16">
        <f>INDEX(Tabella5[[PhaseID]:[PhaseName]],MATCH("Damage",Tabella5[PhaseName],0),1)</f>
        <v>14</v>
      </c>
    </row>
    <row r="17" spans="1:3">
      <c r="A17">
        <f t="shared" si="0"/>
        <v>16</v>
      </c>
      <c r="B17" t="s">
        <v>964</v>
      </c>
      <c r="C17">
        <f>INDEX(Tabella5[[PhaseID]:[PhaseName]],MATCH("Damage",Tabella5[PhaseName],0),1)</f>
        <v>14</v>
      </c>
    </row>
    <row r="18" spans="1:3">
      <c r="A18">
        <f t="shared" si="0"/>
        <v>17</v>
      </c>
      <c r="B18" t="s">
        <v>965</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966</v>
      </c>
      <c r="C20" s="46">
        <f>INDEX(Tabella5[[PhaseID]:[PhaseName]],MATCH("Damage",Tabella5[PhaseName],0),1)</f>
        <v>14</v>
      </c>
    </row>
    <row r="21" spans="1:3">
      <c r="A21">
        <f>ROW()-1</f>
        <v>20</v>
      </c>
      <c r="B21" t="s">
        <v>967</v>
      </c>
      <c r="C21">
        <f>INDEX(Tabella5[[PhaseID]:[PhaseName]],MATCH("Backdoors",Tabella5[PhaseName],0),1)</f>
        <v>19</v>
      </c>
    </row>
    <row r="22" spans="1:3">
      <c r="A22" s="44">
        <f t="shared" si="0"/>
        <v>21</v>
      </c>
      <c r="B22" s="44" t="s">
        <v>968</v>
      </c>
      <c r="C22" s="44">
        <v>0</v>
      </c>
    </row>
    <row r="23" spans="1:3">
      <c r="A23">
        <f t="shared" si="0"/>
        <v>22</v>
      </c>
      <c r="B23" t="s">
        <v>969</v>
      </c>
      <c r="C23">
        <f>INDEX(Tabella5[[PhaseID]:[PhaseName]],MATCH("Covering Tracks",Tabella5[PhaseName],0),1)</f>
        <v>21</v>
      </c>
    </row>
    <row r="24" spans="1:3">
      <c r="A24" s="44">
        <f t="shared" si="0"/>
        <v>23</v>
      </c>
      <c r="B24" s="44" t="s">
        <v>970</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982</v>
      </c>
      <c r="B1" s="31" t="s">
        <v>971</v>
      </c>
      <c r="C1" s="31" t="s">
        <v>972</v>
      </c>
      <c r="D1" s="42" t="s">
        <v>973</v>
      </c>
    </row>
    <row r="2" spans="1:4" ht="30">
      <c r="A2" s="30">
        <v>1</v>
      </c>
      <c r="B2" s="47" t="s">
        <v>974</v>
      </c>
      <c r="C2" s="30" t="s">
        <v>975</v>
      </c>
      <c r="D2" s="30" t="s">
        <v>1313</v>
      </c>
    </row>
    <row r="3" spans="1:4">
      <c r="A3" s="30">
        <v>2</v>
      </c>
      <c r="B3" s="30" t="s">
        <v>976</v>
      </c>
      <c r="C3" s="30" t="s">
        <v>977</v>
      </c>
      <c r="D3" s="59" t="s">
        <v>1314</v>
      </c>
    </row>
    <row r="4" spans="1:4">
      <c r="A4" s="30">
        <v>3</v>
      </c>
      <c r="B4" s="30" t="s">
        <v>978</v>
      </c>
      <c r="C4" s="30" t="s">
        <v>979</v>
      </c>
      <c r="D4" s="42" t="s">
        <v>1315</v>
      </c>
    </row>
    <row r="5" spans="1:4" ht="30">
      <c r="A5" s="30">
        <v>4</v>
      </c>
      <c r="B5" s="47" t="s">
        <v>980</v>
      </c>
      <c r="C5" s="30" t="s">
        <v>981</v>
      </c>
      <c r="D5" s="42" t="s">
        <v>1316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982</v>
      </c>
      <c r="B1" s="43" t="s">
        <v>983</v>
      </c>
      <c r="C1" s="43" t="s">
        <v>984</v>
      </c>
      <c r="D1" s="43" t="s">
        <v>1306</v>
      </c>
    </row>
    <row r="2" spans="1:4">
      <c r="A2">
        <v>1</v>
      </c>
      <c r="B2" t="s">
        <v>985</v>
      </c>
      <c r="C2">
        <v>0</v>
      </c>
      <c r="D2" t="s">
        <v>985</v>
      </c>
    </row>
    <row r="3" spans="1:4">
      <c r="A3">
        <v>2</v>
      </c>
      <c r="B3" t="s">
        <v>986</v>
      </c>
      <c r="C3">
        <v>0</v>
      </c>
      <c r="D3" t="s">
        <v>986</v>
      </c>
    </row>
    <row r="4" spans="1:4">
      <c r="A4">
        <v>3</v>
      </c>
      <c r="B4" t="s">
        <v>987</v>
      </c>
      <c r="C4">
        <v>0</v>
      </c>
      <c r="D4" t="s">
        <v>987</v>
      </c>
    </row>
    <row r="5" spans="1:4">
      <c r="A5">
        <v>4</v>
      </c>
      <c r="B5" t="s">
        <v>988</v>
      </c>
      <c r="C5">
        <v>0</v>
      </c>
      <c r="D5" t="s">
        <v>988</v>
      </c>
    </row>
    <row r="6" spans="1:4">
      <c r="A6">
        <v>5</v>
      </c>
      <c r="B6" t="s">
        <v>989</v>
      </c>
      <c r="C6">
        <v>1</v>
      </c>
      <c r="D6" t="s">
        <v>1307</v>
      </c>
    </row>
    <row r="7" spans="1:4">
      <c r="A7">
        <v>6</v>
      </c>
      <c r="B7" t="s">
        <v>990</v>
      </c>
      <c r="C7">
        <v>1</v>
      </c>
      <c r="D7" t="s">
        <v>1308</v>
      </c>
    </row>
    <row r="8" spans="1:4">
      <c r="A8">
        <v>7</v>
      </c>
      <c r="B8" t="s">
        <v>991</v>
      </c>
      <c r="C8">
        <v>1</v>
      </c>
      <c r="D8" t="s">
        <v>1309</v>
      </c>
    </row>
    <row r="9" spans="1:4">
      <c r="A9">
        <v>8</v>
      </c>
      <c r="B9" t="s">
        <v>992</v>
      </c>
      <c r="C9">
        <v>1</v>
      </c>
      <c r="D9" t="s">
        <v>1310</v>
      </c>
    </row>
    <row r="10" spans="1:4">
      <c r="A10">
        <v>9</v>
      </c>
      <c r="B10" t="s">
        <v>140</v>
      </c>
      <c r="C10">
        <v>1</v>
      </c>
      <c r="D10" t="s">
        <v>1311</v>
      </c>
    </row>
    <row r="11" spans="1:4">
      <c r="A11">
        <v>10</v>
      </c>
      <c r="B11" t="s">
        <v>993</v>
      </c>
      <c r="C11">
        <v>1</v>
      </c>
      <c r="D11" t="s">
        <v>1312</v>
      </c>
    </row>
    <row r="12" spans="1:4">
      <c r="A12">
        <v>11</v>
      </c>
      <c r="B12" t="s">
        <v>994</v>
      </c>
      <c r="C12">
        <v>1</v>
      </c>
      <c r="D12" t="s">
        <v>994</v>
      </c>
    </row>
    <row r="13" spans="1:4">
      <c r="A13">
        <v>12</v>
      </c>
      <c r="B13" t="s">
        <v>995</v>
      </c>
      <c r="C13">
        <v>1</v>
      </c>
      <c r="D13" t="s">
        <v>995</v>
      </c>
    </row>
    <row r="14" spans="1:4">
      <c r="A14">
        <v>13</v>
      </c>
      <c r="B14" t="s">
        <v>996</v>
      </c>
      <c r="C14">
        <v>1</v>
      </c>
      <c r="D14" t="s">
        <v>996</v>
      </c>
    </row>
    <row r="15" spans="1:4">
      <c r="A15">
        <v>14</v>
      </c>
      <c r="B15" t="s">
        <v>997</v>
      </c>
      <c r="C15">
        <v>1</v>
      </c>
      <c r="D15" t="s">
        <v>997</v>
      </c>
    </row>
    <row r="16" spans="1:4">
      <c r="A16">
        <v>15</v>
      </c>
      <c r="B16" t="s">
        <v>998</v>
      </c>
      <c r="C16">
        <v>1</v>
      </c>
      <c r="D16" t="s">
        <v>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14</vt:i4>
      </vt:variant>
    </vt:vector>
  </HeadingPairs>
  <TitlesOfParts>
    <vt:vector size="14"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lpstr>AssetTypes</vt:lpstr>
      <vt:lpstr>Protocols</vt:lpstr>
      <vt:lpstr>Relationships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2025-05-26T21:19:49Z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