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fefox/Downloads/"/>
    </mc:Choice>
  </mc:AlternateContent>
  <xr:revisionPtr revIDLastSave="0" documentId="13_ncr:1_{A99CE4DC-191E-7F47-8A7C-1BE8F6425186}" xr6:coauthVersionLast="47" xr6:coauthVersionMax="47" xr10:uidLastSave="{00000000-0000-0000-0000-000000000000}"/>
  <bookViews>
    <workbookView xWindow="0" yWindow="760" windowWidth="30240" windowHeight="17460" firstSheet="5" activeTab="11" xr2:uid="{00000000-000D-0000-FFFF-FFFF00000000}"/>
  </bookViews>
  <sheets>
    <sheet name="Threat Components" sheetId="1" r:id="rId1"/>
    <sheet name="Methodologies" sheetId="14" r:id="rId2"/>
    <sheet name="Threat Protocols" sheetId="3" r:id="rId3"/>
    <sheet name="#ThreatPerAsset" sheetId="4" r:id="rId4"/>
    <sheet name="Threats" sheetId="5" r:id="rId5"/>
    <sheet name="Tools" sheetId="6" r:id="rId6"/>
    <sheet name="Pentest Phases" sheetId="7" r:id="rId7"/>
    <sheet name="ThreatAgentQuestions" sheetId="8" r:id="rId8"/>
    <sheet name="ThreatAgentReply" sheetId="13" r:id="rId9"/>
    <sheet name="ThreatAgentCategory" sheetId="9" r:id="rId10"/>
    <sheet name="ThreatAgentAttribute" sheetId="12" r:id="rId11"/>
    <sheet name="AssetTypes" sheetId="15" r:id="rId12"/>
  </sheets>
  <definedNames>
    <definedName name="_xlnm._FilterDatabase" localSheetId="4" hidden="1">Threats!$A$1:$B$76</definedName>
  </definedNames>
  <calcPr calcId="191028"/>
  <pivotCaches>
    <pivotCache cacheId="15"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5" l="1"/>
  <c r="A2" i="15"/>
  <c r="A8" i="15"/>
  <c r="A14" i="15"/>
  <c r="A10" i="15"/>
  <c r="A4" i="15"/>
  <c r="A5" i="15"/>
  <c r="A6" i="15"/>
  <c r="A7" i="15"/>
  <c r="A9" i="15"/>
  <c r="A11" i="15"/>
  <c r="A12" i="15"/>
  <c r="A13" i="15"/>
  <c r="A15" i="15"/>
  <c r="A16" i="15"/>
  <c r="A17" i="15"/>
  <c r="A18" i="15"/>
  <c r="A19" i="15"/>
  <c r="A20" i="15"/>
  <c r="A21" i="15"/>
  <c r="A22" i="15"/>
  <c r="A23" i="15"/>
  <c r="A24" i="15"/>
  <c r="A25" i="15"/>
  <c r="A26" i="15"/>
  <c r="A27" i="15"/>
  <c r="A28" i="15"/>
  <c r="A29" i="15"/>
  <c r="A30" i="15"/>
  <c r="A31" i="15"/>
  <c r="A32" i="15"/>
  <c r="A33" i="15"/>
  <c r="A34" i="15"/>
  <c r="A3" i="6"/>
  <c r="A4" i="6"/>
  <c r="A5" i="6"/>
  <c r="A6" i="6"/>
  <c r="A7" i="6"/>
  <c r="A8" i="6"/>
  <c r="A9" i="6"/>
  <c r="A10" i="6"/>
  <c r="A11" i="6"/>
  <c r="A12" i="6"/>
  <c r="A13" i="6"/>
  <c r="A14" i="6"/>
  <c r="A15" i="6"/>
  <c r="A16" i="6"/>
  <c r="M393" i="1"/>
  <c r="L393" i="1"/>
  <c r="K393" i="1"/>
  <c r="I393" i="1"/>
  <c r="H393" i="1"/>
  <c r="G393" i="1"/>
  <c r="M392" i="1"/>
  <c r="L392" i="1"/>
  <c r="K392" i="1"/>
  <c r="I392" i="1"/>
  <c r="H392" i="1"/>
  <c r="G392" i="1"/>
  <c r="M391" i="1"/>
  <c r="L391" i="1"/>
  <c r="K391" i="1"/>
  <c r="I391" i="1"/>
  <c r="H391" i="1"/>
  <c r="G391" i="1"/>
  <c r="M390" i="1"/>
  <c r="L390" i="1"/>
  <c r="K390" i="1"/>
  <c r="I390" i="1"/>
  <c r="H390" i="1"/>
  <c r="G390" i="1"/>
  <c r="M389" i="1"/>
  <c r="L389" i="1"/>
  <c r="K389" i="1"/>
  <c r="I389" i="1"/>
  <c r="H389" i="1"/>
  <c r="G389" i="1"/>
  <c r="A389" i="1"/>
  <c r="A390" i="1"/>
  <c r="A391" i="1"/>
  <c r="A392" i="1"/>
  <c r="A393" i="1"/>
  <c r="M388" i="1"/>
  <c r="L388" i="1"/>
  <c r="K388" i="1"/>
  <c r="I388" i="1"/>
  <c r="H388" i="1"/>
  <c r="G388" i="1"/>
  <c r="M387" i="1"/>
  <c r="L387" i="1"/>
  <c r="K387" i="1"/>
  <c r="I387" i="1"/>
  <c r="H387" i="1"/>
  <c r="G387" i="1"/>
  <c r="M386" i="1"/>
  <c r="L386" i="1"/>
  <c r="K386" i="1"/>
  <c r="I386" i="1"/>
  <c r="H386" i="1"/>
  <c r="G386" i="1"/>
  <c r="G280" i="1"/>
  <c r="H280" i="1"/>
  <c r="I280" i="1"/>
  <c r="K280" i="1"/>
  <c r="L280" i="1"/>
  <c r="M280" i="1"/>
  <c r="M385" i="1"/>
  <c r="L385" i="1"/>
  <c r="K385" i="1"/>
  <c r="I385" i="1"/>
  <c r="H385" i="1"/>
  <c r="G385" i="1"/>
  <c r="A385" i="1"/>
  <c r="A386" i="1"/>
  <c r="A387" i="1"/>
  <c r="A388" i="1"/>
  <c r="M384" i="1"/>
  <c r="L384" i="1"/>
  <c r="K384" i="1"/>
  <c r="I384" i="1"/>
  <c r="H384" i="1"/>
  <c r="G384" i="1"/>
  <c r="A384" i="1"/>
  <c r="J383" i="1"/>
  <c r="A383" i="1"/>
  <c r="A340" i="1"/>
  <c r="K378" i="1"/>
  <c r="K379" i="1"/>
  <c r="K380" i="1"/>
  <c r="K381" i="1"/>
  <c r="K382" i="1"/>
  <c r="L378" i="1"/>
  <c r="L379" i="1"/>
  <c r="L380" i="1"/>
  <c r="L381" i="1"/>
  <c r="L382" i="1"/>
  <c r="M378" i="1"/>
  <c r="M379" i="1"/>
  <c r="M380" i="1"/>
  <c r="M381" i="1"/>
  <c r="M382" i="1"/>
  <c r="A378" i="1"/>
  <c r="A379" i="1"/>
  <c r="A380" i="1"/>
  <c r="A381" i="1"/>
  <c r="A382" i="1"/>
  <c r="K377" i="1"/>
  <c r="L377" i="1"/>
  <c r="M377" i="1"/>
  <c r="A377" i="1"/>
  <c r="K376" i="1"/>
  <c r="L376" i="1"/>
  <c r="M376" i="1"/>
  <c r="A376" i="1"/>
  <c r="M375" i="1"/>
  <c r="L375" i="1"/>
  <c r="K375" i="1"/>
  <c r="A375" i="1"/>
  <c r="M374" i="1"/>
  <c r="L374" i="1"/>
  <c r="K374" i="1"/>
  <c r="A374" i="1"/>
  <c r="M373" i="1"/>
  <c r="L373" i="1"/>
  <c r="K373" i="1"/>
  <c r="A373" i="1"/>
  <c r="M372" i="1"/>
  <c r="L372" i="1"/>
  <c r="K372" i="1"/>
  <c r="A372" i="1"/>
  <c r="M371" i="1"/>
  <c r="L371" i="1"/>
  <c r="K371" i="1"/>
  <c r="A371" i="1"/>
  <c r="M370" i="1"/>
  <c r="L370" i="1"/>
  <c r="K370" i="1"/>
  <c r="A370" i="1"/>
  <c r="M369" i="1"/>
  <c r="L369" i="1"/>
  <c r="K369" i="1"/>
  <c r="A369" i="1"/>
  <c r="M368" i="1"/>
  <c r="L368" i="1"/>
  <c r="K368" i="1"/>
  <c r="A368" i="1"/>
  <c r="M367" i="1"/>
  <c r="L367" i="1"/>
  <c r="K367" i="1"/>
  <c r="A367" i="1"/>
  <c r="M366" i="1"/>
  <c r="L366" i="1"/>
  <c r="K366" i="1"/>
  <c r="A366" i="1"/>
  <c r="M365" i="1"/>
  <c r="L365" i="1"/>
  <c r="K365" i="1"/>
  <c r="A365" i="1"/>
  <c r="M364" i="1"/>
  <c r="L364" i="1"/>
  <c r="K364" i="1"/>
  <c r="A364" i="1"/>
  <c r="M363" i="1"/>
  <c r="L363" i="1"/>
  <c r="K363" i="1"/>
  <c r="A363" i="1"/>
  <c r="M362" i="1"/>
  <c r="L362" i="1"/>
  <c r="K362" i="1"/>
  <c r="A362" i="1"/>
  <c r="M361" i="1"/>
  <c r="L361" i="1"/>
  <c r="K361" i="1"/>
  <c r="A361" i="1"/>
  <c r="M360" i="1"/>
  <c r="L360" i="1"/>
  <c r="K360" i="1"/>
  <c r="A360" i="1"/>
  <c r="M359" i="1"/>
  <c r="L359" i="1"/>
  <c r="K359" i="1"/>
  <c r="A359" i="1"/>
  <c r="M358" i="1"/>
  <c r="L358" i="1"/>
  <c r="K358" i="1"/>
  <c r="A358" i="1"/>
  <c r="M357" i="1"/>
  <c r="L357" i="1"/>
  <c r="K357" i="1"/>
  <c r="A357" i="1"/>
  <c r="M356" i="1"/>
  <c r="L356" i="1"/>
  <c r="K356" i="1"/>
  <c r="A356" i="1"/>
  <c r="M355" i="1"/>
  <c r="L355" i="1"/>
  <c r="K355" i="1"/>
  <c r="A355" i="1"/>
  <c r="M354" i="1"/>
  <c r="L354" i="1"/>
  <c r="K354" i="1"/>
  <c r="A354" i="1"/>
  <c r="M353" i="1"/>
  <c r="L353" i="1"/>
  <c r="K353" i="1"/>
  <c r="A353" i="1"/>
  <c r="M352" i="1"/>
  <c r="L352" i="1"/>
  <c r="K352" i="1"/>
  <c r="A352" i="1"/>
  <c r="M351" i="1"/>
  <c r="L351" i="1"/>
  <c r="K351" i="1"/>
  <c r="A351" i="1"/>
  <c r="M350" i="1"/>
  <c r="L350" i="1"/>
  <c r="K350" i="1"/>
  <c r="A350" i="1"/>
  <c r="M349" i="1"/>
  <c r="L349" i="1"/>
  <c r="K349" i="1"/>
  <c r="A349" i="1"/>
  <c r="M348" i="1"/>
  <c r="L348" i="1"/>
  <c r="K348" i="1"/>
  <c r="A348" i="1"/>
  <c r="M347" i="1"/>
  <c r="L347" i="1"/>
  <c r="K347" i="1"/>
  <c r="A347" i="1"/>
  <c r="M346" i="1"/>
  <c r="L346" i="1"/>
  <c r="K346" i="1"/>
  <c r="A346" i="1"/>
  <c r="M345" i="1"/>
  <c r="L345" i="1"/>
  <c r="K345" i="1"/>
  <c r="A345" i="1"/>
  <c r="M344" i="1"/>
  <c r="L344" i="1"/>
  <c r="K344" i="1"/>
  <c r="A344" i="1"/>
  <c r="M343" i="1"/>
  <c r="L343" i="1"/>
  <c r="K343" i="1"/>
  <c r="A343" i="1"/>
  <c r="M342" i="1"/>
  <c r="L342" i="1"/>
  <c r="K342" i="1"/>
  <c r="A342" i="1"/>
  <c r="M341" i="1"/>
  <c r="L341" i="1"/>
  <c r="K341" i="1"/>
  <c r="I341" i="1"/>
  <c r="H341" i="1"/>
  <c r="G341" i="1"/>
  <c r="A341" i="1"/>
  <c r="M339" i="1"/>
  <c r="L339" i="1"/>
  <c r="K339" i="1"/>
  <c r="A339" i="1"/>
  <c r="A338" i="1"/>
  <c r="A337" i="1"/>
  <c r="A336" i="1"/>
  <c r="M335" i="1"/>
  <c r="L335" i="1"/>
  <c r="K335" i="1"/>
  <c r="I335" i="1"/>
  <c r="H335" i="1"/>
  <c r="G335" i="1"/>
  <c r="A335" i="1"/>
  <c r="M334" i="1"/>
  <c r="L334" i="1"/>
  <c r="K334" i="1"/>
  <c r="A334" i="1"/>
  <c r="M333" i="1"/>
  <c r="L333" i="1"/>
  <c r="K333" i="1"/>
  <c r="A333" i="1"/>
  <c r="M332" i="1"/>
  <c r="L332" i="1"/>
  <c r="K332" i="1"/>
  <c r="A332" i="1"/>
  <c r="M331" i="1"/>
  <c r="L331" i="1"/>
  <c r="K331" i="1"/>
  <c r="A331" i="1"/>
  <c r="M330" i="1"/>
  <c r="L330" i="1"/>
  <c r="K330" i="1"/>
  <c r="A330" i="1"/>
  <c r="M329" i="1"/>
  <c r="L329" i="1"/>
  <c r="K329" i="1"/>
  <c r="A329" i="1"/>
  <c r="M328" i="1"/>
  <c r="L328" i="1"/>
  <c r="K328" i="1"/>
  <c r="A328" i="1"/>
  <c r="M327" i="1"/>
  <c r="L327" i="1"/>
  <c r="K327" i="1"/>
  <c r="A327" i="1"/>
  <c r="M326" i="1"/>
  <c r="L326" i="1"/>
  <c r="K326" i="1"/>
  <c r="A326" i="1"/>
  <c r="M325" i="1"/>
  <c r="L325" i="1"/>
  <c r="K325" i="1"/>
  <c r="A325" i="1"/>
  <c r="M324" i="1"/>
  <c r="L324" i="1"/>
  <c r="K324" i="1"/>
  <c r="A324" i="1"/>
  <c r="M323" i="1"/>
  <c r="L323" i="1"/>
  <c r="K323" i="1"/>
  <c r="A323" i="1"/>
  <c r="C12" i="7" l="1"/>
  <c r="J322" i="1"/>
  <c r="J321" i="1"/>
  <c r="J320" i="1"/>
  <c r="J319" i="1"/>
  <c r="J318" i="1"/>
  <c r="J317" i="1"/>
  <c r="J316" i="1"/>
  <c r="J315" i="1"/>
  <c r="J314" i="1"/>
  <c r="J23" i="1"/>
  <c r="J22" i="1"/>
  <c r="J21" i="1"/>
  <c r="J20" i="1"/>
  <c r="J19" i="1"/>
  <c r="J18" i="1"/>
  <c r="J17" i="1"/>
  <c r="J16" i="1"/>
  <c r="J15" i="1"/>
  <c r="J14" i="1"/>
  <c r="J13" i="1"/>
  <c r="J12" i="1"/>
  <c r="J11" i="1"/>
  <c r="J10" i="1"/>
  <c r="J9" i="1"/>
  <c r="J8" i="1"/>
  <c r="J7" i="1"/>
  <c r="J6" i="1"/>
  <c r="J5" i="1"/>
  <c r="J4" i="1"/>
  <c r="J3" i="1"/>
  <c r="J2" i="1"/>
  <c r="N315" i="1"/>
  <c r="N316" i="1"/>
  <c r="N317" i="1"/>
  <c r="N318" i="1"/>
  <c r="N319" i="1"/>
  <c r="N320" i="1"/>
  <c r="N321" i="1"/>
  <c r="N322" i="1"/>
  <c r="N314" i="1"/>
  <c r="N94" i="1"/>
  <c r="A321" i="1"/>
  <c r="A322" i="1"/>
  <c r="A320" i="1"/>
  <c r="A319" i="1"/>
  <c r="A318" i="1"/>
  <c r="A317" i="1"/>
  <c r="A316" i="1"/>
  <c r="A315" i="1"/>
  <c r="A314" i="1"/>
  <c r="A21" i="7"/>
  <c r="A13" i="7"/>
  <c r="A14" i="7"/>
  <c r="A15" i="7"/>
  <c r="C17" i="7" s="1"/>
  <c r="A16" i="7"/>
  <c r="A17" i="7"/>
  <c r="A18" i="7"/>
  <c r="A19" i="7"/>
  <c r="A20" i="7"/>
  <c r="C21" i="7" s="1"/>
  <c r="A22" i="7"/>
  <c r="C23" i="7" s="1"/>
  <c r="A23" i="7"/>
  <c r="A24" i="7"/>
  <c r="A3" i="7"/>
  <c r="A4" i="7"/>
  <c r="A5" i="7"/>
  <c r="C6" i="7" s="1"/>
  <c r="A6" i="7"/>
  <c r="A7" i="7"/>
  <c r="A8" i="7"/>
  <c r="A9" i="7"/>
  <c r="C13" i="7" s="1"/>
  <c r="A10" i="7"/>
  <c r="A11" i="7"/>
  <c r="A12" i="7"/>
  <c r="A2" i="7"/>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M299" i="1"/>
  <c r="L299" i="1"/>
  <c r="K299" i="1"/>
  <c r="I299" i="1"/>
  <c r="H299" i="1"/>
  <c r="G299" i="1"/>
  <c r="A299" i="1"/>
  <c r="A2" i="6"/>
  <c r="K68" i="1"/>
  <c r="L68" i="1"/>
  <c r="M68" i="1"/>
  <c r="I68" i="1"/>
  <c r="H68" i="1"/>
  <c r="G68" i="1"/>
  <c r="A68" i="1"/>
  <c r="A275" i="1"/>
  <c r="A276" i="1"/>
  <c r="A277" i="1"/>
  <c r="J275" i="1"/>
  <c r="J276" i="1"/>
  <c r="J277" i="1"/>
  <c r="N275" i="1"/>
  <c r="N276" i="1"/>
  <c r="N277"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246" i="1"/>
  <c r="A247" i="1"/>
  <c r="A248" i="1"/>
  <c r="A249" i="1"/>
  <c r="A250" i="1"/>
  <c r="A251" i="1"/>
  <c r="A252" i="1"/>
  <c r="A253" i="1"/>
  <c r="A254" i="1"/>
  <c r="A190" i="1"/>
  <c r="A191" i="1"/>
  <c r="A192" i="1"/>
  <c r="A193" i="1"/>
  <c r="A194" i="1"/>
  <c r="A215" i="1"/>
  <c r="A216" i="1"/>
  <c r="A217" i="1"/>
  <c r="A218" i="1"/>
  <c r="A219" i="1"/>
  <c r="A220" i="1"/>
  <c r="A221" i="1"/>
  <c r="A222" i="1"/>
  <c r="A239" i="1"/>
  <c r="A240" i="1"/>
  <c r="A241" i="1"/>
  <c r="A242" i="1"/>
  <c r="A243" i="1"/>
  <c r="A244" i="1"/>
  <c r="A245" i="1"/>
  <c r="A234" i="1"/>
  <c r="A235" i="1"/>
  <c r="A236" i="1"/>
  <c r="A237" i="1"/>
  <c r="A238" i="1"/>
  <c r="A207" i="1"/>
  <c r="A208" i="1"/>
  <c r="A209" i="1"/>
  <c r="A210" i="1"/>
  <c r="A211" i="1"/>
  <c r="A212" i="1"/>
  <c r="A213" i="1"/>
  <c r="A214" i="1"/>
  <c r="A195" i="1"/>
  <c r="A196" i="1"/>
  <c r="A197" i="1"/>
  <c r="A198" i="1"/>
  <c r="A199" i="1"/>
  <c r="A200" i="1"/>
  <c r="A201" i="1"/>
  <c r="A202" i="1"/>
  <c r="A203" i="1"/>
  <c r="A204" i="1"/>
  <c r="A205" i="1"/>
  <c r="A206" i="1"/>
  <c r="A82" i="1"/>
  <c r="A83" i="1"/>
  <c r="A84" i="1"/>
  <c r="A85" i="1"/>
  <c r="A86" i="1"/>
  <c r="A87" i="1"/>
  <c r="A88" i="1"/>
  <c r="A89" i="1"/>
  <c r="A90" i="1"/>
  <c r="A91" i="1"/>
  <c r="A92" i="1"/>
  <c r="A93" i="1"/>
  <c r="A94" i="1"/>
  <c r="A95" i="1"/>
  <c r="A96" i="1"/>
  <c r="A97" i="1"/>
  <c r="A98"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223" i="1"/>
  <c r="A224" i="1"/>
  <c r="A225" i="1"/>
  <c r="A226" i="1"/>
  <c r="A227" i="1"/>
  <c r="A228" i="1"/>
  <c r="A229" i="1"/>
  <c r="A230" i="1"/>
  <c r="A231" i="1"/>
  <c r="A232" i="1"/>
  <c r="A23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255" i="1"/>
  <c r="A256" i="1"/>
  <c r="A257" i="1"/>
  <c r="A258" i="1"/>
  <c r="A259" i="1"/>
  <c r="A260" i="1"/>
  <c r="A261" i="1"/>
  <c r="A262" i="1"/>
  <c r="A263" i="1"/>
  <c r="A264" i="1"/>
  <c r="A265" i="1"/>
  <c r="A266" i="1"/>
  <c r="A267" i="1"/>
  <c r="A268" i="1"/>
  <c r="A269" i="1"/>
  <c r="A290" i="1"/>
  <c r="A291" i="1"/>
  <c r="A292" i="1"/>
  <c r="A293" i="1"/>
  <c r="A294" i="1"/>
  <c r="A295" i="1"/>
  <c r="A270" i="1"/>
  <c r="A271" i="1"/>
  <c r="A272" i="1"/>
  <c r="A273" i="1"/>
  <c r="A274" i="1"/>
  <c r="A60" i="1"/>
  <c r="A61" i="1"/>
  <c r="A62" i="1"/>
  <c r="A63" i="1"/>
  <c r="A64" i="1"/>
  <c r="A65" i="1"/>
  <c r="A66" i="1"/>
  <c r="A296" i="1"/>
  <c r="A297" i="1"/>
  <c r="A298" i="1"/>
  <c r="A278" i="1"/>
  <c r="A279" i="1"/>
  <c r="A280" i="1"/>
  <c r="A281" i="1"/>
  <c r="A282" i="1"/>
  <c r="A283" i="1"/>
  <c r="A284" i="1"/>
  <c r="A285" i="1"/>
  <c r="A286" i="1"/>
  <c r="A287" i="1"/>
  <c r="A288" i="1"/>
  <c r="A289" i="1"/>
  <c r="A99" i="1"/>
  <c r="A100" i="1"/>
  <c r="A101" i="1"/>
  <c r="A102" i="1"/>
  <c r="A103" i="1"/>
  <c r="A104" i="1"/>
  <c r="A105" i="1"/>
  <c r="A106" i="1"/>
  <c r="A107" i="1"/>
  <c r="A108" i="1"/>
  <c r="A109" i="1"/>
  <c r="A136" i="1"/>
  <c r="A110" i="1"/>
  <c r="A67" i="1"/>
  <c r="A69" i="1"/>
  <c r="A70" i="1"/>
  <c r="A71" i="1"/>
  <c r="A72" i="1"/>
  <c r="A73" i="1"/>
  <c r="A74" i="1"/>
  <c r="A75" i="1"/>
  <c r="A76" i="1"/>
  <c r="A77" i="1"/>
  <c r="A78" i="1"/>
  <c r="A79" i="1"/>
  <c r="A80" i="1"/>
  <c r="A81" i="1"/>
  <c r="A2" i="1"/>
  <c r="A3" i="1"/>
  <c r="A4" i="1"/>
  <c r="A5" i="1"/>
  <c r="A6" i="1"/>
  <c r="A7" i="1"/>
  <c r="A8" i="1"/>
  <c r="A9" i="1"/>
  <c r="A10" i="1"/>
  <c r="A11" i="1"/>
  <c r="A12" i="1"/>
  <c r="A13" i="1"/>
  <c r="A14" i="1"/>
  <c r="A15" i="1"/>
  <c r="A16" i="1"/>
  <c r="A17" i="1"/>
  <c r="A18" i="1"/>
  <c r="A19" i="1"/>
  <c r="A20" i="1"/>
  <c r="A21" i="1"/>
  <c r="A22" i="1"/>
  <c r="A23" i="1"/>
  <c r="M6" i="1"/>
  <c r="M7" i="1"/>
  <c r="M8" i="1"/>
  <c r="M9" i="1"/>
  <c r="M10" i="1"/>
  <c r="M11" i="1"/>
  <c r="M12" i="1"/>
  <c r="M13" i="1"/>
  <c r="M14" i="1"/>
  <c r="M15" i="1"/>
  <c r="M16" i="1"/>
  <c r="M17" i="1"/>
  <c r="M18" i="1"/>
  <c r="M19" i="1"/>
  <c r="M20" i="1"/>
  <c r="M21" i="1"/>
  <c r="M22" i="1"/>
  <c r="M23" i="1"/>
  <c r="M2" i="1"/>
  <c r="M3" i="1"/>
  <c r="M4" i="1"/>
  <c r="M5" i="1"/>
  <c r="L2" i="1"/>
  <c r="L3" i="1"/>
  <c r="L4" i="1"/>
  <c r="L5" i="1"/>
  <c r="L6" i="1"/>
  <c r="L7" i="1"/>
  <c r="L8" i="1"/>
  <c r="L9" i="1"/>
  <c r="L10" i="1"/>
  <c r="L11" i="1"/>
  <c r="L12" i="1"/>
  <c r="L13" i="1"/>
  <c r="L14" i="1"/>
  <c r="L15" i="1"/>
  <c r="L16" i="1"/>
  <c r="L17" i="1"/>
  <c r="L18" i="1"/>
  <c r="L19" i="1"/>
  <c r="L20" i="1"/>
  <c r="L21" i="1"/>
  <c r="L22" i="1"/>
  <c r="L23" i="1"/>
  <c r="K2" i="1"/>
  <c r="K3" i="1"/>
  <c r="K4" i="1"/>
  <c r="K5" i="1"/>
  <c r="K6" i="1"/>
  <c r="K7" i="1"/>
  <c r="K8" i="1"/>
  <c r="K9" i="1"/>
  <c r="K10" i="1"/>
  <c r="K11" i="1"/>
  <c r="K12" i="1"/>
  <c r="K13" i="1"/>
  <c r="K14" i="1"/>
  <c r="K15" i="1"/>
  <c r="K16" i="1"/>
  <c r="K17" i="1"/>
  <c r="K18" i="1"/>
  <c r="K19" i="1"/>
  <c r="K20" i="1"/>
  <c r="K21" i="1"/>
  <c r="K22" i="1"/>
  <c r="K23"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6" i="1"/>
  <c r="M257" i="1"/>
  <c r="M258" i="1"/>
  <c r="M259" i="1"/>
  <c r="M260" i="1"/>
  <c r="M261" i="1"/>
  <c r="M262" i="1"/>
  <c r="M263" i="1"/>
  <c r="M264" i="1"/>
  <c r="M265" i="1"/>
  <c r="M266" i="1"/>
  <c r="M267" i="1"/>
  <c r="M268" i="1"/>
  <c r="M269" i="1"/>
  <c r="M290" i="1"/>
  <c r="M291" i="1"/>
  <c r="M292" i="1"/>
  <c r="M293" i="1"/>
  <c r="M294" i="1"/>
  <c r="M295" i="1"/>
  <c r="M270" i="1"/>
  <c r="M271" i="1"/>
  <c r="M272" i="1"/>
  <c r="M273" i="1"/>
  <c r="M274" i="1"/>
  <c r="M60" i="1"/>
  <c r="M61" i="1"/>
  <c r="M62" i="1"/>
  <c r="M63" i="1"/>
  <c r="M64" i="1"/>
  <c r="M65" i="1"/>
  <c r="M66" i="1"/>
  <c r="M296" i="1"/>
  <c r="M297" i="1"/>
  <c r="M298" i="1"/>
  <c r="M278" i="1"/>
  <c r="M279" i="1"/>
  <c r="M281" i="1"/>
  <c r="M282" i="1"/>
  <c r="M283" i="1"/>
  <c r="M284" i="1"/>
  <c r="M285" i="1"/>
  <c r="M286" i="1"/>
  <c r="M287" i="1"/>
  <c r="M288" i="1"/>
  <c r="M289" i="1"/>
  <c r="M99" i="1"/>
  <c r="M100" i="1"/>
  <c r="M101" i="1"/>
  <c r="M102" i="1"/>
  <c r="M103" i="1"/>
  <c r="M104" i="1"/>
  <c r="M105" i="1"/>
  <c r="M106" i="1"/>
  <c r="M107" i="1"/>
  <c r="M109" i="1"/>
  <c r="M136" i="1"/>
  <c r="M110" i="1"/>
  <c r="M67" i="1"/>
  <c r="M69" i="1"/>
  <c r="M70" i="1"/>
  <c r="M71" i="1"/>
  <c r="M72" i="1"/>
  <c r="M73" i="1"/>
  <c r="M74" i="1"/>
  <c r="M75" i="1"/>
  <c r="M76" i="1"/>
  <c r="M77" i="1"/>
  <c r="M78" i="1"/>
  <c r="M79" i="1"/>
  <c r="M80" i="1"/>
  <c r="M81" i="1"/>
  <c r="L256" i="1"/>
  <c r="L257" i="1"/>
  <c r="L258" i="1"/>
  <c r="L259" i="1"/>
  <c r="L260" i="1"/>
  <c r="L261" i="1"/>
  <c r="L262" i="1"/>
  <c r="L263" i="1"/>
  <c r="L264" i="1"/>
  <c r="L265" i="1"/>
  <c r="L266" i="1"/>
  <c r="L267" i="1"/>
  <c r="L268" i="1"/>
  <c r="L269" i="1"/>
  <c r="L290" i="1"/>
  <c r="L291" i="1"/>
  <c r="L292" i="1"/>
  <c r="L293" i="1"/>
  <c r="L294" i="1"/>
  <c r="L295" i="1"/>
  <c r="L270" i="1"/>
  <c r="L271" i="1"/>
  <c r="L272" i="1"/>
  <c r="L273" i="1"/>
  <c r="L274" i="1"/>
  <c r="L60" i="1"/>
  <c r="L61" i="1"/>
  <c r="L62" i="1"/>
  <c r="L63" i="1"/>
  <c r="L64" i="1"/>
  <c r="L65" i="1"/>
  <c r="L66" i="1"/>
  <c r="L296" i="1"/>
  <c r="L297" i="1"/>
  <c r="L298" i="1"/>
  <c r="L278" i="1"/>
  <c r="L279" i="1"/>
  <c r="L281" i="1"/>
  <c r="L282" i="1"/>
  <c r="L283" i="1"/>
  <c r="L284" i="1"/>
  <c r="L285" i="1"/>
  <c r="L286" i="1"/>
  <c r="L287" i="1"/>
  <c r="L288" i="1"/>
  <c r="L289" i="1"/>
  <c r="L99" i="1"/>
  <c r="L100" i="1"/>
  <c r="L101" i="1"/>
  <c r="L102" i="1"/>
  <c r="L103" i="1"/>
  <c r="L104" i="1"/>
  <c r="L105" i="1"/>
  <c r="L106" i="1"/>
  <c r="L107" i="1"/>
  <c r="L109" i="1"/>
  <c r="L136" i="1"/>
  <c r="L110" i="1"/>
  <c r="L67" i="1"/>
  <c r="L69" i="1"/>
  <c r="L70" i="1"/>
  <c r="L71" i="1"/>
  <c r="L72" i="1"/>
  <c r="L73" i="1"/>
  <c r="L74" i="1"/>
  <c r="L75" i="1"/>
  <c r="L76" i="1"/>
  <c r="L77" i="1"/>
  <c r="L78" i="1"/>
  <c r="L79" i="1"/>
  <c r="L80" i="1"/>
  <c r="L81" i="1"/>
  <c r="K256" i="1"/>
  <c r="K257" i="1"/>
  <c r="K258" i="1"/>
  <c r="K259" i="1"/>
  <c r="K260" i="1"/>
  <c r="K261" i="1"/>
  <c r="K262" i="1"/>
  <c r="K263" i="1"/>
  <c r="K264" i="1"/>
  <c r="K265" i="1"/>
  <c r="K266" i="1"/>
  <c r="K267" i="1"/>
  <c r="K268" i="1"/>
  <c r="K269" i="1"/>
  <c r="K290" i="1"/>
  <c r="K291" i="1"/>
  <c r="K292" i="1"/>
  <c r="K293" i="1"/>
  <c r="K294" i="1"/>
  <c r="K295" i="1"/>
  <c r="K270" i="1"/>
  <c r="K271" i="1"/>
  <c r="K272" i="1"/>
  <c r="K273" i="1"/>
  <c r="K274" i="1"/>
  <c r="K60" i="1"/>
  <c r="K61" i="1"/>
  <c r="K62" i="1"/>
  <c r="K63" i="1"/>
  <c r="K64" i="1"/>
  <c r="K65" i="1"/>
  <c r="K66" i="1"/>
  <c r="K296" i="1"/>
  <c r="K297" i="1"/>
  <c r="K298" i="1"/>
  <c r="K278" i="1"/>
  <c r="K279" i="1"/>
  <c r="K281" i="1"/>
  <c r="K282" i="1"/>
  <c r="K283" i="1"/>
  <c r="K284" i="1"/>
  <c r="K285" i="1"/>
  <c r="K286" i="1"/>
  <c r="K287" i="1"/>
  <c r="K288" i="1"/>
  <c r="K289" i="1"/>
  <c r="K99" i="1"/>
  <c r="K100" i="1"/>
  <c r="K101" i="1"/>
  <c r="K102" i="1"/>
  <c r="K103" i="1"/>
  <c r="K104" i="1"/>
  <c r="K105" i="1"/>
  <c r="K106" i="1"/>
  <c r="K107" i="1"/>
  <c r="K109" i="1"/>
  <c r="K136" i="1"/>
  <c r="K110" i="1"/>
  <c r="K67" i="1"/>
  <c r="K69" i="1"/>
  <c r="K70" i="1"/>
  <c r="K71" i="1"/>
  <c r="K72" i="1"/>
  <c r="K73" i="1"/>
  <c r="K74" i="1"/>
  <c r="K75" i="1"/>
  <c r="K76" i="1"/>
  <c r="K77" i="1"/>
  <c r="K78" i="1"/>
  <c r="K79" i="1"/>
  <c r="K80" i="1"/>
  <c r="K81" i="1"/>
  <c r="M255" i="1"/>
  <c r="L255" i="1"/>
  <c r="K255" i="1"/>
  <c r="I256" i="1"/>
  <c r="I257" i="1"/>
  <c r="I258" i="1"/>
  <c r="I259" i="1"/>
  <c r="I260" i="1"/>
  <c r="I261" i="1"/>
  <c r="I262" i="1"/>
  <c r="I263" i="1"/>
  <c r="I264" i="1"/>
  <c r="I265" i="1"/>
  <c r="I266" i="1"/>
  <c r="I267" i="1"/>
  <c r="I268" i="1"/>
  <c r="I269" i="1"/>
  <c r="I290" i="1"/>
  <c r="I291" i="1"/>
  <c r="I292" i="1"/>
  <c r="I293" i="1"/>
  <c r="I294" i="1"/>
  <c r="I295" i="1"/>
  <c r="I270" i="1"/>
  <c r="I271" i="1"/>
  <c r="I272" i="1"/>
  <c r="I273" i="1"/>
  <c r="I274" i="1"/>
  <c r="I60" i="1"/>
  <c r="I61" i="1"/>
  <c r="I62" i="1"/>
  <c r="I63" i="1"/>
  <c r="I64" i="1"/>
  <c r="I65" i="1"/>
  <c r="I66" i="1"/>
  <c r="I296" i="1"/>
  <c r="I297" i="1"/>
  <c r="I298" i="1"/>
  <c r="I278" i="1"/>
  <c r="I279" i="1"/>
  <c r="I281" i="1"/>
  <c r="I282" i="1"/>
  <c r="I283" i="1"/>
  <c r="I284" i="1"/>
  <c r="I285" i="1"/>
  <c r="I286" i="1"/>
  <c r="I287" i="1"/>
  <c r="I288" i="1"/>
  <c r="I289" i="1"/>
  <c r="I99" i="1"/>
  <c r="I100" i="1"/>
  <c r="I101" i="1"/>
  <c r="I102" i="1"/>
  <c r="I103" i="1"/>
  <c r="I104" i="1"/>
  <c r="I105" i="1"/>
  <c r="I106" i="1"/>
  <c r="I107" i="1"/>
  <c r="I108" i="1"/>
  <c r="I109" i="1"/>
  <c r="I136" i="1"/>
  <c r="I110" i="1"/>
  <c r="I67" i="1"/>
  <c r="I69" i="1"/>
  <c r="I70" i="1"/>
  <c r="I71" i="1"/>
  <c r="I72" i="1"/>
  <c r="I73" i="1"/>
  <c r="I74" i="1"/>
  <c r="I75" i="1"/>
  <c r="I76" i="1"/>
  <c r="I77" i="1"/>
  <c r="I78" i="1"/>
  <c r="I79" i="1"/>
  <c r="I80" i="1"/>
  <c r="I81" i="1"/>
  <c r="H256" i="1"/>
  <c r="H257" i="1"/>
  <c r="H258" i="1"/>
  <c r="H259" i="1"/>
  <c r="H260" i="1"/>
  <c r="H261" i="1"/>
  <c r="H262" i="1"/>
  <c r="H263" i="1"/>
  <c r="H264" i="1"/>
  <c r="H265" i="1"/>
  <c r="H266" i="1"/>
  <c r="H267" i="1"/>
  <c r="H268" i="1"/>
  <c r="H269" i="1"/>
  <c r="H290" i="1"/>
  <c r="H291" i="1"/>
  <c r="H292" i="1"/>
  <c r="H293" i="1"/>
  <c r="H294" i="1"/>
  <c r="H295" i="1"/>
  <c r="H270" i="1"/>
  <c r="H271" i="1"/>
  <c r="H272" i="1"/>
  <c r="H273" i="1"/>
  <c r="H274" i="1"/>
  <c r="H60" i="1"/>
  <c r="H61" i="1"/>
  <c r="H62" i="1"/>
  <c r="H63" i="1"/>
  <c r="H64" i="1"/>
  <c r="H65" i="1"/>
  <c r="H66" i="1"/>
  <c r="H296" i="1"/>
  <c r="H297" i="1"/>
  <c r="H298" i="1"/>
  <c r="H278" i="1"/>
  <c r="H279" i="1"/>
  <c r="H281" i="1"/>
  <c r="H282" i="1"/>
  <c r="H283" i="1"/>
  <c r="H284" i="1"/>
  <c r="H285" i="1"/>
  <c r="H286" i="1"/>
  <c r="H287" i="1"/>
  <c r="H288" i="1"/>
  <c r="H289" i="1"/>
  <c r="H99" i="1"/>
  <c r="H100" i="1"/>
  <c r="H101" i="1"/>
  <c r="H102" i="1"/>
  <c r="H103" i="1"/>
  <c r="H104" i="1"/>
  <c r="H105" i="1"/>
  <c r="H106" i="1"/>
  <c r="H107" i="1"/>
  <c r="H108" i="1"/>
  <c r="H109" i="1"/>
  <c r="H136" i="1"/>
  <c r="H110" i="1"/>
  <c r="H67" i="1"/>
  <c r="H69" i="1"/>
  <c r="H70" i="1"/>
  <c r="H71" i="1"/>
  <c r="H72" i="1"/>
  <c r="H73" i="1"/>
  <c r="H74" i="1"/>
  <c r="H75" i="1"/>
  <c r="H76" i="1"/>
  <c r="H77" i="1"/>
  <c r="H78" i="1"/>
  <c r="H79" i="1"/>
  <c r="H80" i="1"/>
  <c r="H81" i="1"/>
  <c r="I255" i="1"/>
  <c r="H255" i="1"/>
  <c r="G264" i="1"/>
  <c r="G265" i="1"/>
  <c r="G266" i="1"/>
  <c r="G267" i="1"/>
  <c r="G268" i="1"/>
  <c r="G269" i="1"/>
  <c r="G290" i="1"/>
  <c r="G291" i="1"/>
  <c r="G292" i="1"/>
  <c r="G293" i="1"/>
  <c r="G294" i="1"/>
  <c r="G295" i="1"/>
  <c r="G270" i="1"/>
  <c r="G271" i="1"/>
  <c r="G272" i="1"/>
  <c r="G273" i="1"/>
  <c r="G274" i="1"/>
  <c r="G60" i="1"/>
  <c r="G61" i="1"/>
  <c r="G62" i="1"/>
  <c r="G63" i="1"/>
  <c r="G64" i="1"/>
  <c r="G65" i="1"/>
  <c r="G66" i="1"/>
  <c r="G296" i="1"/>
  <c r="G297" i="1"/>
  <c r="G298" i="1"/>
  <c r="G278" i="1"/>
  <c r="G279" i="1"/>
  <c r="G281" i="1"/>
  <c r="G282" i="1"/>
  <c r="G283" i="1"/>
  <c r="G284" i="1"/>
  <c r="G285" i="1"/>
  <c r="G286" i="1"/>
  <c r="G287" i="1"/>
  <c r="G288" i="1"/>
  <c r="G289" i="1"/>
  <c r="G99" i="1"/>
  <c r="G100" i="1"/>
  <c r="G101" i="1"/>
  <c r="G102" i="1"/>
  <c r="G103" i="1"/>
  <c r="G104" i="1"/>
  <c r="G105" i="1"/>
  <c r="G106" i="1"/>
  <c r="G107" i="1"/>
  <c r="G108" i="1"/>
  <c r="G109" i="1"/>
  <c r="G136" i="1"/>
  <c r="G110" i="1"/>
  <c r="G67" i="1"/>
  <c r="G69" i="1"/>
  <c r="G70" i="1"/>
  <c r="G71" i="1"/>
  <c r="G72" i="1"/>
  <c r="G73" i="1"/>
  <c r="G74" i="1"/>
  <c r="G75" i="1"/>
  <c r="G76" i="1"/>
  <c r="G77" i="1"/>
  <c r="G78" i="1"/>
  <c r="G79" i="1"/>
  <c r="G80" i="1"/>
  <c r="G81" i="1"/>
  <c r="G256" i="1"/>
  <c r="G257" i="1"/>
  <c r="G258" i="1"/>
  <c r="G259" i="1"/>
  <c r="G260" i="1"/>
  <c r="G261" i="1"/>
  <c r="G262" i="1"/>
  <c r="G263" i="1"/>
  <c r="G255"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137" i="1"/>
  <c r="N175" i="1"/>
  <c r="J175" i="1"/>
  <c r="J174" i="1"/>
  <c r="N174" i="1"/>
  <c r="N254" i="1"/>
  <c r="J254" i="1"/>
  <c r="N253" i="1"/>
  <c r="J253" i="1"/>
  <c r="N153" i="1"/>
  <c r="J153" i="1"/>
  <c r="M24" i="3"/>
  <c r="I24" i="3"/>
  <c r="M23" i="3"/>
  <c r="I23" i="3"/>
  <c r="N152" i="1"/>
  <c r="J152" i="1"/>
  <c r="N151" i="1"/>
  <c r="J151" i="1"/>
  <c r="N189" i="1"/>
  <c r="J189" i="1"/>
  <c r="N188" i="1"/>
  <c r="J188" i="1"/>
  <c r="N187" i="1"/>
  <c r="J187" i="1"/>
  <c r="J206" i="1"/>
  <c r="N206" i="1"/>
  <c r="N213" i="1"/>
  <c r="J213" i="1"/>
  <c r="N245" i="1"/>
  <c r="J245" i="1"/>
  <c r="N150" i="1"/>
  <c r="J150" i="1"/>
  <c r="I55" i="3"/>
  <c r="I56" i="3"/>
  <c r="M55" i="3"/>
  <c r="M56" i="3"/>
  <c r="M49" i="3"/>
  <c r="M50" i="3"/>
  <c r="M51" i="3"/>
  <c r="M52" i="3"/>
  <c r="M53" i="3"/>
  <c r="M54" i="3"/>
  <c r="I49" i="3"/>
  <c r="I50" i="3"/>
  <c r="I51" i="3"/>
  <c r="I52" i="3"/>
  <c r="I53" i="3"/>
  <c r="I54" i="3"/>
  <c r="N83" i="1"/>
  <c r="J83" i="1"/>
  <c r="N199" i="1"/>
  <c r="J199" i="1"/>
  <c r="N198" i="1"/>
  <c r="J198" i="1"/>
  <c r="N195" i="1"/>
  <c r="J195" i="1"/>
  <c r="N214" i="1"/>
  <c r="J214" i="1"/>
  <c r="N211" i="1"/>
  <c r="J211" i="1"/>
  <c r="N210" i="1"/>
  <c r="J210" i="1"/>
  <c r="N209" i="1"/>
  <c r="J209" i="1"/>
  <c r="N208" i="1"/>
  <c r="J208" i="1"/>
  <c r="N207" i="1"/>
  <c r="J207" i="1"/>
  <c r="N238" i="1"/>
  <c r="J238" i="1"/>
  <c r="N236" i="1"/>
  <c r="J236" i="1"/>
  <c r="N237" i="1"/>
  <c r="J237" i="1"/>
  <c r="N235" i="1"/>
  <c r="J235" i="1"/>
  <c r="N234" i="1"/>
  <c r="J234" i="1"/>
  <c r="N241" i="1"/>
  <c r="J241" i="1"/>
  <c r="N240" i="1"/>
  <c r="J240" i="1"/>
  <c r="N239" i="1"/>
  <c r="J239" i="1"/>
  <c r="N242" i="1"/>
  <c r="J242" i="1"/>
  <c r="N250" i="1"/>
  <c r="J250" i="1"/>
  <c r="N249" i="1"/>
  <c r="J249" i="1"/>
  <c r="N248" i="1"/>
  <c r="J248" i="1"/>
  <c r="N247" i="1"/>
  <c r="J247" i="1"/>
  <c r="N251" i="1"/>
  <c r="N252" i="1"/>
  <c r="N190" i="1"/>
  <c r="N191" i="1"/>
  <c r="N192" i="1"/>
  <c r="N193" i="1"/>
  <c r="N194" i="1"/>
  <c r="N215" i="1"/>
  <c r="N216" i="1"/>
  <c r="N217" i="1"/>
  <c r="N218" i="1"/>
  <c r="N219" i="1"/>
  <c r="N220" i="1"/>
  <c r="N221" i="1"/>
  <c r="N222" i="1"/>
  <c r="N243" i="1"/>
  <c r="N244" i="1"/>
  <c r="N212" i="1"/>
  <c r="N196" i="1"/>
  <c r="N197" i="1"/>
  <c r="N200" i="1"/>
  <c r="N201" i="1"/>
  <c r="N202" i="1"/>
  <c r="N203" i="1"/>
  <c r="N204" i="1"/>
  <c r="N205" i="1"/>
  <c r="N82" i="1"/>
  <c r="N84" i="1"/>
  <c r="N85" i="1"/>
  <c r="N86" i="1"/>
  <c r="N87" i="1"/>
  <c r="N88" i="1"/>
  <c r="N89" i="1"/>
  <c r="N90" i="1"/>
  <c r="N91" i="1"/>
  <c r="N92" i="1"/>
  <c r="N93" i="1"/>
  <c r="N95" i="1"/>
  <c r="N96" i="1"/>
  <c r="N97" i="1"/>
  <c r="N98"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223" i="1"/>
  <c r="N224" i="1"/>
  <c r="N225" i="1"/>
  <c r="N226" i="1"/>
  <c r="N227" i="1"/>
  <c r="N228" i="1"/>
  <c r="N229" i="1"/>
  <c r="N230" i="1"/>
  <c r="N231" i="1"/>
  <c r="N232" i="1"/>
  <c r="N233" i="1"/>
  <c r="J131" i="1"/>
  <c r="J132" i="1"/>
  <c r="J133" i="1"/>
  <c r="J134" i="1"/>
  <c r="J135" i="1"/>
  <c r="J223" i="1"/>
  <c r="J224" i="1"/>
  <c r="J225" i="1"/>
  <c r="J226" i="1"/>
  <c r="J227" i="1"/>
  <c r="J228" i="1"/>
  <c r="J229" i="1"/>
  <c r="J230" i="1"/>
  <c r="J231" i="1"/>
  <c r="J232" i="1"/>
  <c r="J233" i="1"/>
  <c r="J91" i="1"/>
  <c r="J92" i="1"/>
  <c r="J93" i="1"/>
  <c r="J94" i="1"/>
  <c r="J95" i="1"/>
  <c r="J96" i="1"/>
  <c r="J97" i="1"/>
  <c r="J98" i="1"/>
  <c r="J111" i="1"/>
  <c r="J112" i="1"/>
  <c r="J113" i="1"/>
  <c r="J114" i="1"/>
  <c r="J115" i="1"/>
  <c r="J116" i="1"/>
  <c r="J117" i="1"/>
  <c r="J118" i="1"/>
  <c r="J119" i="1"/>
  <c r="J120" i="1"/>
  <c r="J121" i="1"/>
  <c r="J122" i="1"/>
  <c r="J123" i="1"/>
  <c r="J124" i="1"/>
  <c r="J125" i="1"/>
  <c r="J126" i="1"/>
  <c r="J127" i="1"/>
  <c r="J128" i="1"/>
  <c r="J129" i="1"/>
  <c r="J130" i="1"/>
  <c r="J212" i="1"/>
  <c r="J196" i="1"/>
  <c r="J197" i="1"/>
  <c r="J200" i="1"/>
  <c r="J201" i="1"/>
  <c r="J202" i="1"/>
  <c r="J203" i="1"/>
  <c r="J204" i="1"/>
  <c r="J205" i="1"/>
  <c r="J82" i="1"/>
  <c r="J84" i="1"/>
  <c r="J85" i="1"/>
  <c r="J86" i="1"/>
  <c r="J87" i="1"/>
  <c r="J88" i="1"/>
  <c r="J89" i="1"/>
  <c r="J90" i="1"/>
  <c r="J243" i="1"/>
  <c r="J244" i="1"/>
  <c r="J251" i="1"/>
  <c r="J252" i="1"/>
  <c r="J190" i="1"/>
  <c r="J191" i="1"/>
  <c r="J192" i="1"/>
  <c r="J193" i="1"/>
  <c r="J194" i="1"/>
  <c r="J215" i="1"/>
  <c r="J216" i="1"/>
  <c r="J217" i="1"/>
  <c r="J218" i="1"/>
  <c r="J219" i="1"/>
  <c r="J220" i="1"/>
  <c r="J221" i="1"/>
  <c r="J222" i="1"/>
  <c r="N162" i="1"/>
  <c r="J162" i="1"/>
  <c r="N161" i="1"/>
  <c r="J161" i="1"/>
  <c r="N160" i="1"/>
  <c r="J160" i="1"/>
  <c r="N159" i="1"/>
  <c r="J159" i="1"/>
  <c r="N246" i="1"/>
  <c r="J246" i="1"/>
  <c r="N186" i="1"/>
  <c r="J186" i="1"/>
  <c r="N185" i="1"/>
  <c r="J185" i="1"/>
  <c r="N184" i="1"/>
  <c r="J184" i="1"/>
  <c r="N183" i="1"/>
  <c r="J183" i="1"/>
  <c r="N182" i="1"/>
  <c r="J182" i="1"/>
  <c r="N181" i="1"/>
  <c r="J181" i="1"/>
  <c r="N180" i="1"/>
  <c r="J180" i="1"/>
  <c r="N179" i="1"/>
  <c r="J179" i="1"/>
  <c r="N178" i="1"/>
  <c r="J178" i="1"/>
  <c r="N177" i="1"/>
  <c r="J177" i="1"/>
  <c r="N176" i="1"/>
  <c r="J176" i="1"/>
  <c r="N173" i="1"/>
  <c r="J173" i="1"/>
  <c r="N172" i="1"/>
  <c r="J172" i="1"/>
  <c r="N171" i="1"/>
  <c r="J171" i="1"/>
  <c r="N170" i="1"/>
  <c r="J170" i="1"/>
  <c r="N169" i="1"/>
  <c r="J169" i="1"/>
  <c r="N168" i="1"/>
  <c r="J168" i="1"/>
  <c r="N167" i="1"/>
  <c r="J167" i="1"/>
  <c r="N166" i="1"/>
  <c r="J166" i="1"/>
  <c r="N165" i="1"/>
  <c r="J165" i="1"/>
  <c r="N164" i="1"/>
  <c r="J164" i="1"/>
  <c r="N163" i="1"/>
  <c r="J163" i="1"/>
  <c r="N158" i="1"/>
  <c r="J158" i="1"/>
  <c r="N157" i="1"/>
  <c r="J157" i="1"/>
  <c r="N156" i="1"/>
  <c r="J156" i="1"/>
  <c r="N155" i="1"/>
  <c r="J155" i="1"/>
  <c r="N154" i="1"/>
  <c r="J154" i="1"/>
  <c r="N149" i="1"/>
  <c r="J149" i="1"/>
  <c r="N148" i="1"/>
  <c r="J148" i="1"/>
  <c r="N147" i="1"/>
  <c r="J147" i="1"/>
  <c r="N146" i="1"/>
  <c r="J146" i="1"/>
  <c r="N145" i="1"/>
  <c r="J145" i="1"/>
  <c r="N144" i="1"/>
  <c r="J144" i="1"/>
  <c r="N143" i="1"/>
  <c r="J143" i="1"/>
  <c r="N142" i="1"/>
  <c r="J142" i="1"/>
  <c r="N141" i="1"/>
  <c r="J141" i="1"/>
  <c r="N140" i="1"/>
  <c r="J140" i="1"/>
  <c r="N139" i="1"/>
  <c r="J139" i="1"/>
  <c r="N138" i="1"/>
  <c r="J138" i="1"/>
  <c r="N137"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C16" i="7" l="1"/>
  <c r="C20" i="7"/>
  <c r="C19" i="7"/>
  <c r="C18" i="7"/>
  <c r="C8" i="7"/>
  <c r="C7" i="7"/>
  <c r="C10" i="7"/>
  <c r="C3" i="7"/>
  <c r="C11" i="7"/>
  <c r="C4" i="7"/>
  <c r="C14" i="7"/>
  <c r="M2" i="3"/>
</calcChain>
</file>

<file path=xl/sharedStrings.xml><?xml version="1.0" encoding="utf-8"?>
<sst xmlns="http://schemas.openxmlformats.org/spreadsheetml/2006/main" count="5335" uniqueCount="1408">
  <si>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</si>
  <si>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</si>
  <si>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</si>
  <si>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</si>
  <si>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</si>
  <si>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</si>
  <si>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</si>
  <si>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</si>
  <si>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</si>
  <si>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</si>
  <si>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</si>
  <si>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</si>
  <si>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</si>
  <si>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</si>
  <si>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</si>
  <si>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</si>
  <si>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</si>
  <si>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</si>
  <si>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</si>
  <si>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</si>
  <si>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</si>
  <si>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</si>
  <si>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self</t>
  </si>
  <si>
    <t>n</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</si>
  <si>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</si>
  <si>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</si>
  <si>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</si>
  <si>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</si>
  <si>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</si>
  <si>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</si>
  <si>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</si>
  <si>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self,target(hosts)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</si>
  <si>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</si>
  <si>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</si>
  <si>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</si>
  <si>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</si>
  <si>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</si>
  <si>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</si>
  <si>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</si>
  <si>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</si>
  <si>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</si>
  <si>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</si>
  <si>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</si>
  <si>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</si>
  <si>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</si>
  <si>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</si>
  <si>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</si>
  <si>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self,source(uses)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</si>
  <si>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</si>
  <si>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</si>
  <si>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</si>
  <si>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</si>
  <si>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</si>
  <si>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</si>
  <si>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</si>
  <si>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</si>
  <si>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</si>
  <si>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</si>
  <si>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</si>
  <si>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</si>
  <si>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</si>
  <si>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</si>
  <si>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</si>
  <si>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</si>
  <si>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</si>
  <si>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</si>
  <si>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</si>
  <si>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</si>
  <si>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</si>
  <si>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self,source(connects)</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</si>
  <si>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</si>
  <si>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</si>
  <si>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</si>
  <si>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</si>
  <si>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</si>
  <si>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</si>
  <si>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</si>
  <si>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</si>
  <si>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</si>
  <si>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</si>
  <si>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</si>
  <si>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</si>
  <si>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</si>
  <si>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</si>
  <si>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p</t>
  </si>
  <si>
    <t>[n,n,p]</t>
  </si>
  <si>
    <t>607</t>
  </si>
  <si>
    <t>601, 603</t>
  </si>
  <si>
    <t>583, 604, 605</t>
  </si>
  <si>
    <t>Message/Command forgery</t>
  </si>
  <si>
    <t>the attacker can create multiple virtual identities for transmitting fake messages using different forged positions in potential UAVs</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</si>
  <si>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</si>
  <si>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</si>
  <si>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</si>
  <si>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</si>
  <si>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</si>
  <si>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</si>
  <si>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</si>
  <si>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</si>
  <si>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</si>
  <si>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</si>
  <si>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</si>
  <si>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</si>
  <si>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</si>
  <si>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</si>
  <si>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</si>
  <si>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</si>
  <si>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</si>
  <si>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</si>
  <si>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</si>
  <si>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</si>
  <si>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</si>
  <si>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</si>
  <si>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</si>
  <si>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</si>
  <si>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</si>
  <si>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</si>
  <si>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</si>
  <si>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</si>
  <si>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</si>
  <si>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</si>
  <si>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</si>
  <si>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</si>
  <si>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</si>
  <si>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</si>
  <si>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</si>
  <si>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</si>
  <si>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</si>
  <si>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</si>
  <si>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</si>
  <si>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</si>
  <si>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</si>
  <si>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</si>
  <si>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</si>
  <si>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</si>
  <si>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</si>
  <si>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</si>
  <si>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</si>
  <si>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</si>
  <si>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</si>
  <si>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</si>
  <si>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</si>
  <si>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</si>
  <si>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</si>
  <si>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self, source(connects)</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</si>
  <si>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</si>
  <si>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</si>
  <si>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</si>
  <si>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</si>
  <si>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</si>
  <si>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</si>
  <si>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</si>
  <si>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</si>
  <si>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</si>
  <si>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</si>
  <si>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</si>
  <si>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</si>
  <si>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</si>
  <si>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</si>
  <si>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</si>
  <si>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</si>
  <si>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</si>
  <si>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</si>
  <si>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</si>
  <si>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</si>
  <si>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</si>
  <si>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</si>
  <si>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</si>
  <si>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</si>
  <si>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</si>
  <si>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</si>
  <si>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</si>
  <si>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</si>
  <si>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</si>
  <si>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</si>
  <si>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</si>
  <si>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</si>
  <si>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</si>
  <si>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</si>
  <si>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</si>
  <si>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</si>
  <si>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</si>
  <si>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</si>
  <si>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</si>
  <si>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</si>
  <si>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</si>
  <si>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</si>
  <si>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</si>
  <si>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</si>
  <si>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</si>
  <si>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</si>
  <si>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</si>
  <si>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</si>
  <si>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</si>
  <si>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</si>
  <si>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</si>
  <si>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</si>
  <si>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</si>
  <si>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</si>
  <si>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</si>
  <si>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</si>
  <si>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</si>
  <si>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</si>
  <si>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</si>
  <si>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</si>
  <si>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</si>
  <si>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</si>
  <si>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</si>
  <si>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</si>
  <si>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</si>
  <si>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</si>
  <si>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</si>
  <si>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</si>
  <si>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</si>
  <si>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</si>
  <si>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</si>
  <si>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</si>
  <si>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</si>
  <si>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</si>
  <si>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</si>
  <si>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</si>
  <si>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</si>
  <si>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</si>
  <si>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</si>
  <si>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</si>
  <si>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</si>
  <si>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</si>
  <si>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</si>
  <si>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</si>
  <si>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</si>
  <si>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</si>
  <si>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</si>
  <si>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</si>
  <si>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</si>
  <si>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</si>
  <si>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</si>
  <si>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</si>
  <si>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</si>
  <si>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</si>
  <si>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</si>
  <si>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</si>
  <si>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</si>
  <si>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</si>
  <si>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</si>
  <si>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</si>
  <si>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</si>
  <si>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</si>
  <si>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</si>
  <si>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</si>
  <si>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</si>
  <si>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</si>
  <si>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</si>
  <si>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</si>
  <si>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</si>
  <si>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</si>
  <si>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</si>
  <si>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</si>
  <si>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</si>
  <si>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</si>
  <si>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</si>
  <si>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</si>
  <si>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</si>
  <si>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</si>
  <si>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</si>
  <si>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</si>
  <si>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</si>
  <si>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</si>
  <si>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</si>
  <si>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</si>
  <si>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</si>
  <si>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</si>
  <si>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</si>
  <si>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</si>
  <si>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</si>
  <si>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</si>
  <si>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</si>
  <si>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</si>
  <si>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</si>
  <si>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</si>
  <si>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</si>
  <si>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</si>
  <si>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</si>
  <si>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</si>
  <si>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</si>
  <si>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</si>
  <si>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</si>
  <si>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</si>
  <si>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</si>
  <si>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</si>
  <si>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</si>
  <si>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</si>
  <si>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</si>
  <si>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</si>
  <si>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</si>
  <si>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</si>
  <si>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</si>
  <si>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</si>
  <si>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</si>
  <si>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</si>
  <si>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</si>
  <si>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</si>
  <si>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</si>
  <si>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</si>
  <si>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</si>
  <si>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</si>
  <si>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</si>
  <si>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</si>
  <si>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</si>
  <si>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</si>
  <si>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</si>
  <si>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</si>
  <si>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</si>
  <si>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</si>
  <si>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</si>
  <si>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</si>
  <si>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</si>
  <si>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</si>
  <si>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</si>
  <si>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</si>
  <si>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</si>
  <si>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</si>
  <si>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</si>
  <si>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</si>
  <si>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</si>
  <si>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</si>
  <si>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</si>
  <si>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</si>
  <si>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</si>
  <si>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</si>
  <si>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</si>
  <si>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</si>
  <si>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</si>
  <si>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</si>
  <si>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</si>
  <si>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</si>
  <si>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</si>
  <si>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</si>
  <si>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</si>
  <si>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</si>
  <si>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</si>
  <si>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</si>
  <si>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</si>
  <si>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</si>
  <si>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</si>
  <si>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</si>
  <si>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</si>
  <si>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</si>
  <si>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</si>
  <si>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</si>
  <si>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</si>
  <si>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</si>
  <si>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</si>
  <si>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</si>
  <si>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</si>
  <si>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</si>
  <si>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</si>
  <si>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</si>
  <si>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</si>
  <si>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</si>
  <si>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</si>
  <si>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</si>
  <si>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</si>
  <si>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</si>
  <si>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</si>
  <si>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</si>
  <si>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</si>
  <si>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</si>
  <si>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</si>
  <si>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</si>
  <si>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</si>
  <si>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</si>
  <si>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</si>
  <si>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</si>
  <si>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</si>
  <si>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</si>
  <si>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</si>
  <si>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</si>
  <si>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</si>
  <si>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</si>
  <si>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</si>
  <si>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</si>
  <si>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</si>
  <si>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</si>
  <si>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</si>
  <si>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</si>
  <si>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</si>
  <si>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</si>
  <si>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</si>
  <si>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</si>
  <si>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</si>
  <si>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</si>
  <si>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</si>
  <si>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</si>
  <si>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</si>
  <si>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</si>
  <si>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</si>
  <si>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</si>
  <si>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</si>
  <si>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</si>
  <si>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</si>
  <si>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</si>
  <si>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</si>
  <si>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</si>
  <si>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</si>
  <si>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</si>
  <si>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</si>
  <si>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</si>
  <si>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</si>
  <si>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</si>
  <si>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</si>
  <si>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</si>
  <si>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</si>
  <si>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</si>
  <si>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</si>
  <si>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</si>
  <si>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</si>
  <si>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</si>
  <si>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</si>
  <si>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</si>
  <si>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</si>
  <si>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</si>
  <si>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</si>
  <si>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</si>
  <si>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</si>
  <si>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</si>
  <si>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</si>
  <si>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</si>
  <si>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</si>
  <si>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</si>
  <si>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</si>
  <si>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</si>
  <si>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</si>
  <si>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</si>
  <si>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</si>
  <si>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</si>
  <si>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</si>
  <si>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</si>
  <si>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</si>
  <si>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</si>
  <si>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</si>
  <si>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</si>
  <si>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</si>
  <si>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</si>
  <si>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</si>
  <si>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</si>
  <si>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</si>
  <si>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</si>
  <si>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</si>
  <si>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</si>
  <si>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</si>
  <si>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</si>
  <si>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</si>
  <si>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</si>
  <si>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</si>
  <si>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</si>
  <si>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</si>
  <si>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</si>
  <si>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</si>
  <si>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</si>
  <si>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</si>
  <si>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</si>
  <si>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</si>
  <si>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</si>
  <si>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</si>
  <si>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</si>
  <si>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</si>
  <si>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</si>
  <si>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</si>
  <si>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</si>
  <si>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</si>
  <si>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</si>
  <si>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</si>
  <si>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</si>
  <si>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</si>
  <si>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</si>
  <si>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</si>
  <si>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</si>
  <si>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</si>
  <si>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</si>
  <si>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</si>
  <si>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</si>
  <si>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</si>
  <si>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</si>
  <si>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</si>
  <si>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</si>
  <si>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</si>
  <si>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</si>
  <si>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</si>
  <si>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</si>
  <si>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</si>
  <si>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</si>
  <si>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</si>
  <si>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</si>
  <si>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</si>
  <si>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</si>
  <si>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</si>
  <si>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</si>
  <si>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</si>
  <si>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</si>
  <si>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</si>
  <si>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</si>
  <si>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</si>
  <si>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</si>
  <si>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</si>
  <si>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</si>
  <si>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</si>
  <si>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</si>
  <si>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</si>
  <si>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</si>
  <si>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</si>
  <si>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</si>
  <si>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</si>
  <si>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</si>
  <si>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</si>
  <si>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</si>
  <si>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</si>
  <si>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</si>
  <si>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</si>
  <si>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</si>
  <si>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</si>
  <si>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</si>
  <si>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</si>
  <si>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</si>
  <si>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</si>
  <si>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</si>
  <si>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</si>
  <si>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</si>
  <si>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</si>
  <si>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</si>
  <si>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</si>
  <si>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</si>
  <si>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</si>
  <si>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</si>
  <si>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</si>
  <si>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</si>
  <si>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</si>
  <si>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</si>
  <si>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</si>
  <si>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</si>
  <si>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</si>
  <si>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</si>
  <si>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</si>
  <si>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</si>
  <si>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</si>
  <si>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</si>
  <si>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</si>
  <si>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</si>
  <si>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</si>
  <si>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</si>
  <si>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</si>
  <si>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</si>
  <si>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</si>
  <si>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</si>
  <si>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</si>
  <si>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</si>
  <si>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</si>
  <si>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</si>
  <si>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</si>
  <si>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</si>
  <si>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</si>
  <si>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</si>
  <si>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</si>
  <si>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</si>
  <si>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</si>
  <si>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</si>
  <si>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</si>
  <si>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</si>
  <si>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</si>
  <si>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</si>
  <si>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</si>
  <si>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7, 109, 110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</si>
  <si>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</si>
  <si>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</si>
  <si>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</si>
  <si>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</si>
  <si>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</si>
  <si>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</si>
  <si>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</si>
  <si>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</si>
  <si>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</si>
  <si>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</si>
  <si>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</si>
  <si>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</si>
  <si>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</si>
  <si>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</si>
  <si>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</si>
  <si>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</si>
  <si>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</si>
  <si>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</si>
  <si>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</si>
  <si>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</si>
  <si>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</si>
  <si>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</si>
  <si>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</si>
  <si>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</si>
  <si>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</si>
  <si>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</si>
  <si>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</si>
  <si>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</si>
  <si>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</si>
  <si>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</si>
  <si>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</si>
  <si>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</si>
  <si>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</si>
  <si>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</si>
  <si>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</si>
  <si>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</si>
  <si>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</si>
  <si>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</si>
  <si>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</si>
  <si>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</si>
  <si>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</si>
  <si>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</si>
  <si>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</si>
  <si>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</si>
  <si>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</si>
  <si>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</si>
  <si>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7, 108, 109, 110, 470</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</si>
  <si>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</si>
  <si>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</si>
  <si>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</si>
  <si>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</si>
  <si>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</si>
  <si>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</si>
  <si>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</si>
  <si>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</si>
  <si>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</si>
  <si>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117, 184, 176</t>
  </si>
  <si>
    <t>157, 185, 186, 75, 203, 536, 578</t>
  </si>
  <si>
    <t>65, 158, 187, 533, 657</t>
  </si>
  <si>
    <t>Action Spoofing</t>
  </si>
  <si>
    <t>An attacker can access to reserved topic, to publish orreceive messages.</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</si>
  <si>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</si>
  <si>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</si>
  <si>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</si>
  <si>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</si>
  <si>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</si>
  <si>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</si>
  <si>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</si>
  <si>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</si>
  <si>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</si>
  <si>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</si>
  <si>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</si>
  <si>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</si>
  <si>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</si>
  <si>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</si>
  <si>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</si>
  <si>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</si>
  <si>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</si>
  <si>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</si>
  <si>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</si>
  <si>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</si>
  <si>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</si>
  <si>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</si>
  <si>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</si>
  <si>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</si>
  <si>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</si>
  <si>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</si>
  <si>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</si>
  <si>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</si>
  <si>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</si>
  <si>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</si>
  <si>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</si>
  <si>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</si>
  <si>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</si>
  <si>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</si>
  <si>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</si>
  <si>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</si>
  <si>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</si>
  <si>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</si>
  <si>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</si>
  <si>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</si>
  <si>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</si>
  <si>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</si>
  <si>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</si>
  <si>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</si>
  <si>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</si>
  <si>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</si>
  <si>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</si>
  <si>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</si>
  <si>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</si>
  <si>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</si>
  <si>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</si>
  <si>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</si>
  <si>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6, 15, 134, 182, 126, 128, 267, 251, 253, 185, 186, 66, 88, 136, 183, 250, 19, 23, 63, 468, 676</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</si>
  <si>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</si>
  <si>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</si>
  <si>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</si>
  <si>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</si>
  <si>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</si>
  <si>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</si>
  <si>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</si>
  <si>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</si>
  <si>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</si>
  <si>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</si>
  <si>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</si>
  <si>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</si>
  <si>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</si>
  <si>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</si>
  <si>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</si>
  <si>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</si>
  <si>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</si>
  <si>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</si>
  <si>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</si>
  <si>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</si>
  <si>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</si>
  <si>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</si>
  <si>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</si>
  <si>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</si>
  <si>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</si>
  <si>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</si>
  <si>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</si>
  <si>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</si>
  <si>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</si>
  <si>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</si>
  <si>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</si>
  <si>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</si>
  <si>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</si>
  <si>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</si>
  <si>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</si>
  <si>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</si>
  <si>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</si>
  <si>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</si>
  <si>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676</t>
  </si>
  <si>
    <t>Service.NOSQLDB</t>
  </si>
  <si>
    <t>Node Replication</t>
  </si>
  <si>
    <t xml:space="preserve">An adversary inject a new malicious edge node to the network and assign it an ID number that is a replica of existing authorized node. Attackers will be able to corrupt, steal, or misdirect data packets arriving at the malicious replica. In addition, node replicas can also even revoke legitimate EC nodes by implementing node-revocation protocols </t>
  </si>
  <si>
    <t>Tampering/Physical Access</t>
  </si>
  <si>
    <t>Attackers can physically access edge nodes, tamper the circuit can lead the system into improper working conditions</t>
  </si>
  <si>
    <t>T,D,I</t>
  </si>
  <si>
    <t>Inessential Logging Attacks</t>
  </si>
  <si>
    <t>If log files are not encrypted, this type of attacks can lead to damage in edge systems. Therefore, system and infrastructure developers must log events, such as application errors and attempts of unsuccessful/successful authorization/authentication</t>
  </si>
  <si>
    <t>Location exposure</t>
  </si>
  <si>
    <t>The edge paradigm entrust local computations to constrained devices and local servers. This offers to the attackers a clear indication of the location of the devices to be targeted to break the system. Indeed, an attacker could target the portion of the network closer to the physical location of the target to achieve its objective</t>
  </si>
  <si>
    <t>Snooping on Buffered Information</t>
  </si>
  <si>
    <t>An edge node stores lots of information in volatile memory as non volatile memory such as hard disk for short period of time. These buffered information could hold sensitive information of a client device. Adversaries can look into these buffer systems</t>
  </si>
  <si>
    <t>Memory Accusation</t>
  </si>
  <si>
    <t>After finishing a particular process, the edge system unallocated the memory from particular client device. Until this unallocated memory assigned to some other client, this memory portion holds the previous data. An attacker can take advantage of this window and can steal information from this deallocated memory by using any kind of memory accusation tools</t>
  </si>
  <si>
    <t>Memory Tampering</t>
  </si>
  <si>
    <t>Physical Destruction</t>
  </si>
  <si>
    <t>An edge  node can be physically damaged by the adversaries</t>
  </si>
  <si>
    <t>Hardware Based Attack</t>
  </si>
  <si>
    <t>An attacker can easily attach a USB stick and install malicious software. Also, an attacker can connect to edge node directly connecting it via its own terminal at the location. Even if the edge node does not have any terminal, attackers can attach its own device to it and launch attack.</t>
  </si>
  <si>
    <t>E,D</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</si>
  <si>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</si>
  <si>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</si>
  <si>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</si>
  <si>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</si>
  <si>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</si>
  <si>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</si>
  <si>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</si>
  <si>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</si>
  <si>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</si>
  <si>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</si>
  <si>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</si>
  <si>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</si>
  <si>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</si>
  <si>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</si>
  <si>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</si>
  <si>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</si>
  <si>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</si>
  <si>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</si>
  <si>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</si>
  <si>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</si>
  <si>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</si>
  <si>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</si>
  <si>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</si>
  <si>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</si>
  <si>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</si>
  <si>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</si>
  <si>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</si>
  <si>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</si>
  <si>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</si>
  <si>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</si>
  <si>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</si>
  <si>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</si>
  <si>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</si>
  <si>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</si>
  <si>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</si>
  <si>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</si>
  <si>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</si>
  <si>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</si>
  <si>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</si>
  <si>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</si>
  <si>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</si>
  <si>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</si>
  <si>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</si>
  <si>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</si>
  <si>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</si>
  <si>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</si>
  <si>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</si>
  <si>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</si>
  <si>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</si>
  <si>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</si>
  <si>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</si>
  <si>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</si>
  <si>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</si>
  <si>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</si>
  <si>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</si>
  <si>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</si>
  <si>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</si>
  <si>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</si>
  <si>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</si>
  <si>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</si>
  <si>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</si>
  <si>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</si>
  <si>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</si>
  <si>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</si>
  <si>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</si>
  <si>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</si>
  <si>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</si>
  <si>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</si>
  <si>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</si>
  <si>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</si>
  <si>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</si>
  <si>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</si>
  <si>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</si>
  <si>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</si>
  <si>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</si>
  <si>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</si>
  <si>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</si>
  <si>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</si>
  <si>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</si>
  <si>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</si>
  <si>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</si>
  <si>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</si>
  <si>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</si>
  <si>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</si>
  <si>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</si>
  <si>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</si>
  <si>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</si>
  <si>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</si>
  <si>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</si>
  <si>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</si>
  <si>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</si>
  <si>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</si>
  <si>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</si>
  <si>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</si>
  <si>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</si>
  <si>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</si>
  <si>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</si>
  <si>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</si>
  <si>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</si>
  <si>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</si>
  <si>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</si>
  <si>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</si>
  <si>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</si>
  <si>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</si>
  <si>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</si>
  <si>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</si>
  <si>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</si>
  <si>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</si>
  <si>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</si>
  <si>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</si>
  <si>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</si>
  <si>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</si>
  <si>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</si>
  <si>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</si>
  <si>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</si>
  <si>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</si>
  <si>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</si>
  <si>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</si>
  <si>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</si>
  <si>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</si>
  <si>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</si>
  <si>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</si>
  <si>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</si>
  <si>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</si>
  <si>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</si>
  <si>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</si>
  <si>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</si>
  <si>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</si>
  <si>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</si>
  <si>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</si>
  <si>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</si>
  <si>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</si>
  <si>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</si>
  <si>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</si>
  <si>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</si>
  <si>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</si>
  <si>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</si>
  <si>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</si>
  <si>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</si>
  <si>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</si>
  <si>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</si>
  <si>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</si>
  <si>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</si>
  <si>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</si>
  <si>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</si>
  <si>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</si>
  <si>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</si>
  <si>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</si>
  <si>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</si>
  <si>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</si>
  <si>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</si>
  <si>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</si>
  <si>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</si>
  <si>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</si>
  <si>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</si>
  <si>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</si>
  <si>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</si>
  <si>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</si>
  <si>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</si>
  <si>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</si>
  <si>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</si>
  <si>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</si>
  <si>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</si>
  <si>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</si>
  <si>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</si>
  <si>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</si>
  <si>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</si>
  <si>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</si>
  <si>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</si>
  <si>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</si>
  <si>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</si>
  <si>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</si>
  <si>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</si>
  <si>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</si>
  <si>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</si>
  <si>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</si>
  <si>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</si>
  <si>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</si>
  <si>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</si>
  <si>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</si>
  <si>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(vuoto)</t>
  </si>
  <si>
    <t>Totale complessivo</t>
  </si>
  <si>
    <t>Delete DB File</t>
  </si>
  <si>
    <t>Web Communicaiton Channel Manipulation</t>
  </si>
  <si>
    <t>Message Reply</t>
  </si>
  <si>
    <t>Excessive Resource Consumption</t>
  </si>
  <si>
    <t>APT</t>
  </si>
  <si>
    <t>ToolID</t>
  </si>
  <si>
    <t>Name</t>
  </si>
  <si>
    <t>CapecID</t>
  </si>
  <si>
    <t>CypherQuery</t>
  </si>
  <si>
    <t>Command</t>
  </si>
  <si>
    <t>PhaseID</t>
  </si>
  <si>
    <t>SQLMap</t>
  </si>
  <si>
    <t>66, 7</t>
  </si>
  <si>
    <t>python sqlmap.py -u {url} -f --banner --dbs --users</t>
  </si>
  <si>
    <t>108</t>
  </si>
  <si>
    <t>python sqlmap.py -u {url} -f --os-shell</t>
  </si>
  <si>
    <t>This command is able to test if an RCE could be achieved.</t>
  </si>
  <si>
    <t>Dirbuster</t>
  </si>
  <si>
    <t>87, 139, 597</t>
  </si>
  <si>
    <t>java -jar DirBuster-1.0-RC1.jar -H -u {url}</t>
  </si>
  <si>
    <t>Nmap</t>
  </si>
  <si>
    <t>300</t>
  </si>
  <si>
    <t>292, 309</t>
  </si>
  <si>
    <t>573, 574</t>
  </si>
  <si>
    <t>JohnTheRipper</t>
  </si>
  <si>
    <t>49</t>
  </si>
  <si>
    <t>john --wordlist={wordlist_file} --rules {output_file}</t>
  </si>
  <si>
    <t>This command should be executed on the target machine.</t>
  </si>
  <si>
    <t>NoSQLMap</t>
  </si>
  <si>
    <t>python NoSQLMap</t>
  </si>
  <si>
    <t>This is a guided tool, so the parameters have to be specified during its use.</t>
  </si>
  <si>
    <t>PhaseName</t>
  </si>
  <si>
    <t>IsSubPhaseOf</t>
  </si>
  <si>
    <t>Reconnaissance</t>
  </si>
  <si>
    <t>Information Gathering</t>
  </si>
  <si>
    <t>Resource Development</t>
  </si>
  <si>
    <t>Discovery</t>
  </si>
  <si>
    <t>Vulnerability Scanning</t>
  </si>
  <si>
    <t>System Access</t>
  </si>
  <si>
    <t>Credential Access</t>
  </si>
  <si>
    <t>Lateral Movement</t>
  </si>
  <si>
    <t>Execution</t>
  </si>
  <si>
    <t>Impact</t>
  </si>
  <si>
    <t>Exfiltration</t>
  </si>
  <si>
    <t>Backdoors</t>
  </si>
  <si>
    <t>Command and Control</t>
  </si>
  <si>
    <t>Covering Tracks</t>
  </si>
  <si>
    <t>Defence Evasion</t>
  </si>
  <si>
    <t>Reporting</t>
  </si>
  <si>
    <t>Question</t>
  </si>
  <si>
    <t>Qid</t>
  </si>
  <si>
    <t>Replies</t>
  </si>
  <si>
    <t>Are there someone who can gain an advantage
implementing a cyber threat against your system?</t>
  </si>
  <si>
    <t>Q1</t>
  </si>
  <si>
    <t>Do you trust all employees and do you assume that they are not a possible Threat agent?</t>
  </si>
  <si>
    <t>Q2</t>
  </si>
  <si>
    <t>What are the goals of the attackers that represent the most threat to you?</t>
  </si>
  <si>
    <t>Q3</t>
  </si>
  <si>
    <t>What could be the expected results of a possible attacker in the phases of a possible attack on
the software system?</t>
  </si>
  <si>
    <t>Q4</t>
  </si>
  <si>
    <t>ID</t>
  </si>
  <si>
    <t>Reply</t>
  </si>
  <si>
    <t>Multiple</t>
  </si>
  <si>
    <t>Yes</t>
  </si>
  <si>
    <t>No, the threats that apply to the system are related only to non-hostile situations</t>
  </si>
  <si>
    <t>Consider as "trusted" the employees</t>
  </si>
  <si>
    <t>Consider all threat agents</t>
  </si>
  <si>
    <t>Copy</t>
  </si>
  <si>
    <t>Deny</t>
  </si>
  <si>
    <t>All</t>
  </si>
  <si>
    <t>Destroy</t>
  </si>
  <si>
    <t>Take</t>
  </si>
  <si>
    <t>Theft</t>
  </si>
  <si>
    <t>Cause harm</t>
  </si>
  <si>
    <t>Embarassment</t>
  </si>
  <si>
    <t>Tech Advantage</t>
  </si>
  <si>
    <t>Business Advantage</t>
  </si>
  <si>
    <t>Category</t>
  </si>
  <si>
    <t>CommonAction</t>
  </si>
  <si>
    <t>Attribute</t>
  </si>
  <si>
    <t>Employee Reckless</t>
  </si>
  <si>
    <t>Current employee who knowingly and deliberately circumvents safeguards for expediency,but intends no harm or serious consequence</t>
  </si>
  <si>
    <t>Benign shortcuts and misuse of authorizations,pushed wrong button</t>
  </si>
  <si>
    <t>Employee Untrained</t>
  </si>
  <si>
    <t>Current employee with harmless intent but unknowingly misuses system or safeguards</t>
  </si>
  <si>
    <t>Poor process,unforeseen mistakes,pushed wrong button</t>
  </si>
  <si>
    <t>Info Partner</t>
  </si>
  <si>
    <t>Someone with whom the company has voluntarily shared sensitive data</t>
  </si>
  <si>
    <t>Poor internal protection of company proprietary materials</t>
  </si>
  <si>
    <t>Anarchist</t>
  </si>
  <si>
    <t>Someone who rejects all forms of structure,private or public,and acts with few constraints</t>
  </si>
  <si>
    <t>Violence,property destruction,physical business disruptio</t>
  </si>
  <si>
    <t>Civil Activist</t>
  </si>
  <si>
    <t>Highly motivated but non-violent supporter of cause</t>
  </si>
  <si>
    <t>Electronic or physical business disruption,theft of business data</t>
  </si>
  <si>
    <t>Competitor</t>
  </si>
  <si>
    <t>Business adversary who competes for revenues or resources (acquisitions,etc.)</t>
  </si>
  <si>
    <t>Theft of IP or business data</t>
  </si>
  <si>
    <t>Corrupt Government Official</t>
  </si>
  <si>
    <t>Person who inappropriately uses his or her position within the givernment to acquire company resources</t>
  </si>
  <si>
    <t>Organizatonal of physical business disruption</t>
  </si>
  <si>
    <t>Data Miner</t>
  </si>
  <si>
    <t>Professional data gatherer external to the company (includes cyber methods)</t>
  </si>
  <si>
    <t>Theft of IP,PII,or business data</t>
  </si>
  <si>
    <t>Employee Disgruntled</t>
  </si>
  <si>
    <t>Current or former employee with intent to harm the company</t>
  </si>
  <si>
    <t>Abuse of privileges for sabotage,cyber or physical</t>
  </si>
  <si>
    <t>Government Cyberwarrior</t>
  </si>
  <si>
    <t>State-sponsored attacker with significat resources to affect major disruption on national scale</t>
  </si>
  <si>
    <t>Organizational,infrastructural,and physical business disruption,through network/computing disruption,web hijacking,malware</t>
  </si>
  <si>
    <t>Government Spy</t>
  </si>
  <si>
    <t>State-sponsored spy as a trusted insider,supporting idealistic goal</t>
  </si>
  <si>
    <t>Internal Spy</t>
  </si>
  <si>
    <t>Professional data gatherer as a trusted insider,generally with a simple profit motive</t>
  </si>
  <si>
    <t>Irrational Individual</t>
  </si>
  <si>
    <t>Someone with illogical purpose and irrational behavior</t>
  </si>
  <si>
    <t>Personal violence resulting in physical business disrumption</t>
  </si>
  <si>
    <t>Legal Adversary</t>
  </si>
  <si>
    <t>Adversary in legal proceedings against the company,warranted or not</t>
  </si>
  <si>
    <t>Organizational business disruption,access to IP or business data</t>
  </si>
  <si>
    <t>Mobster</t>
  </si>
  <si>
    <t>Manager of organized crime organization with significant resources</t>
  </si>
  <si>
    <t>Theft of IP,PII,or business data,violence</t>
  </si>
  <si>
    <t>Radical Activist</t>
  </si>
  <si>
    <t>Highly motivated,potentially destructive supporter of cause</t>
  </si>
  <si>
    <t>Property destruction,physical business disruption</t>
  </si>
  <si>
    <t>Sensationalist</t>
  </si>
  <si>
    <t>Attention-grabber who may employ any method for notoriety,looking for 15 minutes of fame</t>
  </si>
  <si>
    <t>Public announcements for PR crises,theft of business data</t>
  </si>
  <si>
    <t>Terrorist</t>
  </si>
  <si>
    <t>Person who relies on the use of violence to support personal socio-political agenda</t>
  </si>
  <si>
    <t>Violence,property destruction,physical business disruption</t>
  </si>
  <si>
    <t>2,3,6,13,18,22,25,26,27,31</t>
  </si>
  <si>
    <t>Thief</t>
  </si>
  <si>
    <t>Opportunistic individual with simple profit motive</t>
  </si>
  <si>
    <t>Cyber Vandal</t>
  </si>
  <si>
    <t>Derives thrills from intrusion or destruction of property,without strong agenda</t>
  </si>
  <si>
    <t>Network/computing disruption,web hijacking,malware</t>
  </si>
  <si>
    <t>Vendor</t>
  </si>
  <si>
    <t>Business partner who seeks inside information for financial advantage over competitors</t>
  </si>
  <si>
    <t>AttributeValue</t>
  </si>
  <si>
    <t>Score</t>
  </si>
  <si>
    <t>Intent</t>
  </si>
  <si>
    <t>Non hostile</t>
  </si>
  <si>
    <t>The agent is friendly and intends to protect the assets, but accidentally or mistakenly takes actions that result in harm</t>
  </si>
  <si>
    <t>Hostile</t>
  </si>
  <si>
    <t>The agent intents to cause harm or inappropriately use assets, and the agent take deliberate actions to achieve that result</t>
  </si>
  <si>
    <t>Access</t>
  </si>
  <si>
    <t>External</t>
  </si>
  <si>
    <t>Agent has only external access</t>
  </si>
  <si>
    <t>Internal</t>
  </si>
  <si>
    <t>Agent has internal access</t>
  </si>
  <si>
    <t>Visibility</t>
  </si>
  <si>
    <t>Clandestine</t>
  </si>
  <si>
    <t>The agent intends to keep both the attack and his or her identity secret</t>
  </si>
  <si>
    <t>Covert</t>
  </si>
  <si>
    <t>The victim knows about the attack at the time it occurs, or soon after, However the agent of the attacks intends to remain unidentified</t>
  </si>
  <si>
    <t>Overt</t>
  </si>
  <si>
    <t>The agent deliberately makes the attack and the threat agent identity is known before or at the time of execution</t>
  </si>
  <si>
    <t>The agent does not have a rational plan, may make a choice opportunistically at the time of attack, or may not place importance on secrecy</t>
  </si>
  <si>
    <t>Resources</t>
  </si>
  <si>
    <t>Individual</t>
  </si>
  <si>
    <t>Resources limited to the average individual, agent acts independently, Minimum skill level is None</t>
  </si>
  <si>
    <t>Club</t>
  </si>
  <si>
    <t>Members interact on a social and volunteer basis, often with little personal interest in the specific target, Minimum skill level is Minimal</t>
  </si>
  <si>
    <t>Contest</t>
  </si>
  <si>
    <t>A short lived and perhaps anonymous interaction that concludes when the participants have achieved a single goal Minimum skill is Operational</t>
  </si>
  <si>
    <t>Team</t>
  </si>
  <si>
    <t>A formally organized group with a leader typically motivated by a specific goal and organized around that goal. Group persists long term and typically operates within a single geography. Minimum skill level: Operational</t>
  </si>
  <si>
    <t>Organization</t>
  </si>
  <si>
    <t>Larger and better resourced than a Team, typically a company, Usually operates in multiple geographies and persists long term, Minimum skill level is Adept</t>
  </si>
  <si>
    <t>Government</t>
  </si>
  <si>
    <t>Controls public assets and functions within a jurisdiction, very well resourced and persists long term, Minimum skill level is Adept</t>
  </si>
  <si>
    <t>Skills</t>
  </si>
  <si>
    <t>None</t>
  </si>
  <si>
    <t>Has average intelligence and ability and can easily carry out random acts of disruption or destruction but has no expertise or training</t>
  </si>
  <si>
    <t>Minimal</t>
  </si>
  <si>
    <t>Can copy and use existing techniques</t>
  </si>
  <si>
    <t>Operational</t>
  </si>
  <si>
    <t>Understands underlying technology or methods and can create new attacks within a narrow domain</t>
  </si>
  <si>
    <t>Adept</t>
  </si>
  <si>
    <t>Expert in technology and attack methods, and can both apply existing attacks and create new one to greatest advantage</t>
  </si>
  <si>
    <t>Limits</t>
  </si>
  <si>
    <t>Code of Conduct</t>
  </si>
  <si>
    <t>Agents typically follow both the applicable laws and an additional code of conduct accepted within a profession or an exchange of goods or services</t>
  </si>
  <si>
    <t>Legal</t>
  </si>
  <si>
    <t>Agents act within the limits of applicable laws</t>
  </si>
  <si>
    <t>Extra-legal minor</t>
  </si>
  <si>
    <t>Agents may break the law in relatively minor, non violent ways, such as minor vandalism or trespass</t>
  </si>
  <si>
    <t>Extra-legal major</t>
  </si>
  <si>
    <t>Agents take no account of the law and may engage in felonious behaviours resulting in significant financial impact or extreme violence</t>
  </si>
  <si>
    <t>Objectives</t>
  </si>
  <si>
    <t>Make a replica of the asset so the agent has simultaneous access to it</t>
  </si>
  <si>
    <t>Impact the confidentiality of the asset</t>
  </si>
  <si>
    <t>Destroy the asset, which becomes worthless to the organization or the agent</t>
  </si>
  <si>
    <t>Damage the asset which remains in the organization but has limited functionality or value</t>
  </si>
  <si>
    <t>Gain possession of the asset so that the organization has no access to it.</t>
  </si>
  <si>
    <t>The agent does not have a rational plan, or may make a choice opportunistically at the time of attack</t>
  </si>
  <si>
    <t>Outcome</t>
  </si>
  <si>
    <t>Acquisition/Theft</t>
  </si>
  <si>
    <t>Illicit acquisition of valuable assets for resale or extortion in a way that preserves the integrity but damage other items in the process</t>
  </si>
  <si>
    <t>Increased ability to compete in a market with a given set of products, The goal is to acquire business processes or assets</t>
  </si>
  <si>
    <t>DamageOutcome</t>
  </si>
  <si>
    <t>Injury to personnel, physical or electronic assets, or intellectual property</t>
  </si>
  <si>
    <t>Public portrayal of organization in an unflattering light, causing Intel to lose influence, credibility, competitiveness, or stock value</t>
  </si>
  <si>
    <t>Illicit improvement of a specific product or production capability, The primary target is to acquire production processes or assets rather than a business process</t>
  </si>
  <si>
    <t>Discovery of active hosts.</t>
  </si>
  <si>
    <t>Enumeration of databases and users of DBMS.</t>
  </si>
  <si>
    <t>Brute forcing directories and files names on web/application servers.</t>
  </si>
  <si>
    <t>Discovery of open ports.</t>
  </si>
  <si>
    <t>Discovery of services types.</t>
  </si>
  <si>
    <t>Gaining Access (Initial Access)</t>
  </si>
  <si>
    <t>Maintaining Access (Persistence)</t>
  </si>
  <si>
    <t>Escalating Privileges (Privilege Escalation)</t>
  </si>
  <si>
    <t>Enumeration (Collection)</t>
  </si>
  <si>
    <t>8, 17</t>
  </si>
  <si>
    <t>IsExecutable</t>
  </si>
  <si>
    <t>False</t>
  </si>
  <si>
    <t>True</t>
  </si>
  <si>
    <t>.xml</t>
  </si>
  <si>
    <t>nmap -sV -O -oX {output_file} -T4 --min-parallelism 100 {ip_range}</t>
  </si>
  <si>
    <t>nmap -v -p- -Pn -oX {output_file} -T4 --min-parallelism 100 {ip}</t>
  </si>
  <si>
    <t>nmap -sV -p- -oX {output_file} -T4 --min-parallelism 100 {ip}</t>
  </si>
  <si>
    <t>nmap/classic</t>
  </si>
  <si>
    <t>nmap/services</t>
  </si>
  <si>
    <t>Service.Firmware</t>
  </si>
  <si>
    <t>Firmware Tampering</t>
  </si>
  <si>
    <t>Malformed firmware Injection</t>
  </si>
  <si>
    <t>Firmware Exfiltration</t>
  </si>
  <si>
    <t xml:space="preserve">Firmware Data Leakage </t>
  </si>
  <si>
    <t>MID</t>
  </si>
  <si>
    <t>Link</t>
  </si>
  <si>
    <t>https://github.com/scriptingxss/owasp-fstm</t>
  </si>
  <si>
    <t>OWASP Firmware Security Testing Methodology</t>
  </si>
  <si>
    <t>ReportParser</t>
  </si>
  <si>
    <t>AllowedReportExtensions</t>
  </si>
  <si>
    <t>*</t>
  </si>
  <si>
    <t>HW.SOC</t>
  </si>
  <si>
    <t>An attacker can inject malicious code, alter existing code, or introduce backdoors into the firmware. This can lead to a range of harmful outcomes, such as disabling security features, gaining persistent access to the device, or even bricking the device, rendering it inoperable.</t>
  </si>
  <si>
    <t>Through firmware vulnerabilities or intentional backdoors, sensitive data leaks to unauthorized parties, leading to severe privacy and security breaches.</t>
  </si>
  <si>
    <t>R, I</t>
  </si>
  <si>
    <t>Malicious Code Injection</t>
  </si>
  <si>
    <t>An attacker can inject malicious code into the firmware, which can persist through system reboots, creating a persistent threat that is hard to detect and remove.</t>
  </si>
  <si>
    <t>T, E</t>
  </si>
  <si>
    <t>Firmware Bugs</t>
  </si>
  <si>
    <t>Unauthorized Modifications</t>
  </si>
  <si>
    <t>An attacker gains access to the firmware and modifies it to disable key security features, introduce backdoors, or change the behavior of the device in dangerous ways.</t>
  </si>
  <si>
    <t>Boot Process Vulnerabilites</t>
  </si>
  <si>
    <t>A vulnerability in the boot process allows an attacker to execute arbitrary code during system startup, even before security measures like Secure Boot can take effect.</t>
  </si>
  <si>
    <t>T, D</t>
  </si>
  <si>
    <t>Firmware Rootkits</t>
  </si>
  <si>
    <t>An attacker embeds a rootkit in the firmware, which hides its presence from traditional security software, making it particularly insidious and hard to detect.</t>
  </si>
  <si>
    <t>I, D</t>
  </si>
  <si>
    <t>Supply Chain Attacks</t>
  </si>
  <si>
    <t>During manufacturing or distribution, an attacker compromises the firmware, leading to widespread vulnerabilities across many devices once they reach end users.</t>
  </si>
  <si>
    <t>Privilege Escalation</t>
  </si>
  <si>
    <t>An attacker can exploit firmware vulnerabilities to gain higher-level permissions, bypassing security controls and gaining full access to the device.</t>
  </si>
  <si>
    <t>An attacker can exploit firmware vulnerabilities to launch DoS attacks, disrupting the normal functioning of the device and making it unavailable to legitimate users.</t>
  </si>
  <si>
    <t>Firmware Bricking</t>
  </si>
  <si>
    <t>Malicious actions or firmware flaws can render the device inoperable, a condition known as 'bricking,' which can be very difficult to recover from.</t>
  </si>
  <si>
    <t>Unauthorized Firmware Updates</t>
  </si>
  <si>
    <t>An attacker can perform unauthorized firmware updates, potentially introducing malicious code or backdoors into the system.</t>
  </si>
  <si>
    <t>Backdoor Installation</t>
  </si>
  <si>
    <t>An attacker can insert backdoors into the firmware, allowing them to maintain persistent access to the device and its data.</t>
  </si>
  <si>
    <t>Side-Channel Attacks</t>
  </si>
  <si>
    <t>These attacks exploit information gained from the physical implementation of the device, such as timing or power consumption, to extract sensitive information.</t>
  </si>
  <si>
    <t>Firmware Downgrade Attacks</t>
  </si>
  <si>
    <t>An attacker can force the firmware to revert to an older, vulnerable version, bypassing security improvements made in later updates.</t>
  </si>
  <si>
    <t>T, R</t>
  </si>
  <si>
    <t>Physical Access Attacks</t>
  </si>
  <si>
    <t>Attackers with physical access to the device can directly manipulate or replace the firmware, leading to severe security breaches.</t>
  </si>
  <si>
    <t>HW.Microcontroller</t>
  </si>
  <si>
    <t>Attackers can inject malicious code into the microcontroller, compromising its functionality and potentially gaining unauthorized access.</t>
  </si>
  <si>
    <t>Firmware Corruption</t>
  </si>
  <si>
    <t>Malicious alterations to the firmware can disrupt the microcontroller's normal operations, leading to unpredictable behavior and potential system failures.</t>
  </si>
  <si>
    <t>Attackers exploit vulnerabilities to gain access to the microcontroller without proper authentication, potentially leading to unauthorized control over the device.</t>
  </si>
  <si>
    <t xml:space="preserve">Vulnerabilities within the microcontroller may be exploited to extract sensitive data, which can then be used for malicious purposes.	</t>
  </si>
  <si>
    <t xml:space="preserve">By exploiting certain vulnerabilities, attackers can render the microcontroller non-functional, preventing legitimate users from accessing its services.	</t>
  </si>
  <si>
    <t>These attacks utilize physical characteristics, such as power consumption or electromagnetic emissions, to derive confidential information from the microcontroller.</t>
  </si>
  <si>
    <t xml:space="preserve">Attackers may force the microcontroller to revert to an outdated and vulnerable firmware version, thereby circumventing security enhancements implemented in later versions.	</t>
  </si>
  <si>
    <t xml:space="preserve">With physical access, attackers can directly manipulate or replace the microcontroller's firmware or hardware components, leading to severe security breaches.	</t>
  </si>
  <si>
    <t>Malicious Firmware Updates</t>
  </si>
  <si>
    <t xml:space="preserve">Unverified or unauthorized firmware updates can introduce malicious code into the microcontroller, compromising its security and functionality.	</t>
  </si>
  <si>
    <t xml:space="preserve">Fault Injection Attacks	</t>
  </si>
  <si>
    <t xml:space="preserve">By inducing faults, attackers can manipulate the microcontroller's behavior to extract sensitive information or cause it to malfunction.	</t>
  </si>
  <si>
    <t>Replay Attacks</t>
  </si>
  <si>
    <t xml:space="preserve">Attackers capture and replay legitimate communications to the microcontroller, potentially resulting in unauthorized actions being performed.	</t>
  </si>
  <si>
    <t>R</t>
  </si>
  <si>
    <t>Microcontroller Cloning</t>
  </si>
  <si>
    <t xml:space="preserve">By replicating a legitimate microcontroller, attackers can bypass security mechanisms and create counterfeit devices that can be used maliciously.	</t>
  </si>
  <si>
    <t xml:space="preserve">Compromised microcontrollers may be introduced during manufacturing or distribution, leading to widespread vulnerabilities once these devices are deployed.	</t>
  </si>
  <si>
    <t xml:space="preserve">Attackers exploit vulnerabilities to elevate their privileges within the microcontroller, gaining unauthorized access to higher-level functions and data.	</t>
  </si>
  <si>
    <t>MATCH (net {type:'Network'})-[:connects]-&gt;(target1) 
WITH target1
MATCH (net {type:'Network'})-[:connects]-&gt;(hw {type:'HW.SOC'})-[:hosts]-&gt;(target2 {type:'Service.Firmware'})
WHERE target1.component_id &lt;&gt; hw.component_id
WITH 
    collect({component_id: target1.component_id, parameters: target1.parameters}) AS target1_data,
    collect({component_id: target2.component_id, parameters: hw.parameters}) AS target2_data
UNWIND target1_data + target2_data AS component_data
RETURN component_data.component_id AS component_id, component_data.parameters AS parameters</t>
  </si>
  <si>
    <t>match (target)-[:uses]-&gt;(b {type:'Service.NoSQLDB'}) return target.component_id as component_id, target.parameters as parameters</t>
  </si>
  <si>
    <t>match (target {type:'Service.VM'}) return target.component_id as component_id, target.parameters as parameters</t>
  </si>
  <si>
    <t>match (target:Network) return target.component_id as component_id, target.parameters as parameters</t>
  </si>
  <si>
    <t>match (target {type:'Service.Web'}) return target.component_id as component_id, target.parameters as parameters</t>
  </si>
  <si>
    <t>match (target {type:'Service.Web'})-[:uses]-&gt;(b {type:'Service.DB'}) return target.component_id as component_id, target.parameters as parameters</t>
  </si>
  <si>
    <t>Binwalk</t>
  </si>
  <si>
    <t>match (target {type:'Service.Firmware'}) return target.component_id as component_id, target.parameters as parameters</t>
  </si>
  <si>
    <t>binwalk {firmware_file}</t>
  </si>
  <si>
    <t>This command scans the firmware file  for known signatures, data structures and contents</t>
  </si>
  <si>
    <t>37, 167</t>
  </si>
  <si>
    <t>binwalk -e {firmware_file}</t>
  </si>
  <si>
    <t>Extracting the filesystem from the firmware file</t>
  </si>
  <si>
    <t>Firmwalker</t>
  </si>
  <si>
    <t>497, 682</t>
  </si>
  <si>
    <t>Detecting  the presence of intersting files, such as password files, server configuration files, certificates, SSH files, files containing authorized keys for system access via key pairs, files related to active services, and much more</t>
  </si>
  <si>
    <t>Ettercap</t>
  </si>
  <si>
    <t>94, 117, 141, 151, 195</t>
  </si>
  <si>
    <t>This command runs Ettercap in text mode to perform a remote ARP spoofing attack between two target IPs, using the specified network interface, to intercept traffic.</t>
  </si>
  <si>
    <t>15, 17, 18</t>
  </si>
  <si>
    <t>Wireshark</t>
  </si>
  <si>
    <t>94, 117, 157, 651</t>
  </si>
  <si>
    <t>Wireshark is a network protocol analyzer used to capture, inspect, and analyze network traffic for troubleshooting and security</t>
  </si>
  <si>
    <t>2, 5, 6, 17</t>
  </si>
  <si>
    <t>A data breach is an incident in which sensitive, protected or confidential data has potentially been viewed, stolen or used by an individual unauthorised to do so. Data breaches may involve personal health information (PHI), personally identifiable information (PII), trade secrets or intellectual property.</t>
  </si>
  <si>
    <t>Hardware Trojan</t>
  </si>
  <si>
    <t xml:space="preserve">An attacker can introduce malicious modifications to the hardware components of the SOC during manufacturing or supply chain processes.	</t>
  </si>
  <si>
    <t xml:space="preserve">These attacks exploit physical leakages, such as power consumption or electromagnetic emissions, to extract sensitive information from the SOC.	</t>
  </si>
  <si>
    <t xml:space="preserve">An attacker can induce faults in the SOC to disrupt its normal operation and extract sensitive information.	</t>
  </si>
  <si>
    <t>Physical Tampering</t>
  </si>
  <si>
    <t xml:space="preserve">Attackers with physical access can directly manipulate or replace the SOC's hardware components, leading to severe security breaches.	</t>
  </si>
  <si>
    <t xml:space="preserve">An attacker can compromise the SOC during the manufacturing or distribution process, leading to widespread vulnerabilities.	</t>
  </si>
  <si>
    <t xml:space="preserve">Attackers exploit vulnerabilities to gain higher-level permissions on the SOC, bypassing security controls.	</t>
  </si>
  <si>
    <t>Cache Attacks</t>
  </si>
  <si>
    <t xml:space="preserve">An attacker can exploit vulnerabilities in the cache memory of the SOC to extract sensitive information.	</t>
  </si>
  <si>
    <t>Timing Attacks</t>
  </si>
  <si>
    <t xml:space="preserve">By analyzing the time taken by the SOC to perform certain operations, sensitive information can be inferred.	</t>
  </si>
  <si>
    <t>Reverse Engineering</t>
  </si>
  <si>
    <t xml:space="preserve">Examining the SOC to understand its design and functionality, which may lead to the discovery of exploitable vulnerabilities.	</t>
  </si>
  <si>
    <t>Microarchitectural Attacks</t>
  </si>
  <si>
    <t xml:space="preserve">Weaknesses in the microarchitecture can be targeted to gain unauthorized access or extract confidential information.	</t>
  </si>
  <si>
    <t>Network-on-Chip Attacks</t>
  </si>
  <si>
    <t xml:space="preserve">Exploiting vulnerabilities in the on-chip communication network to intercept or alter data.	</t>
  </si>
  <si>
    <t>Non-Volatile Memory Attacks</t>
  </si>
  <si>
    <t xml:space="preserve">Vulnerabilities in the non-volatile memory components of the SOC can be used to extract or modify data.	</t>
  </si>
  <si>
    <t>Hardware Based Malware</t>
  </si>
  <si>
    <t xml:space="preserve">Malicious code embedded in the hardware components of the SOC can be activated to perform unauthorized actions.	</t>
  </si>
  <si>
    <t>An attacker can inject malicous code into a modified firmware and insert it into the SOC, in order to compromise its security and functionality</t>
  </si>
  <si>
    <t xml:space="preserve">An attacker can extract firmware from the SOC, gaining access to sensitive code and data which can be used for further attacks or reverse engineering.	</t>
  </si>
  <si>
    <t>458</t>
  </si>
  <si>
    <t>An Adversary is able to enahnce the amount of resources consumed by the SOC.</t>
  </si>
  <si>
    <t>497</t>
  </si>
  <si>
    <t>5</t>
  </si>
  <si>
    <t>17</t>
  </si>
  <si>
    <t>./firmwalker.sh {path_to_ext-root}</t>
  </si>
  <si>
    <t>593</t>
  </si>
  <si>
    <t>9</t>
  </si>
  <si>
    <t>Service.Browser</t>
  </si>
  <si>
    <t>Session Fixation</t>
  </si>
  <si>
    <t>Session Sidejacking</t>
  </si>
  <si>
    <t>Reusing Session Ids</t>
  </si>
  <si>
    <t>Man-in-the-Middle Attack</t>
  </si>
  <si>
    <t>Cross-Site Scripting</t>
  </si>
  <si>
    <t>Phishing Attack</t>
  </si>
  <si>
    <t>Browser Exploits</t>
  </si>
  <si>
    <t xml:space="preserve">An attacker can fixate a session ID, tricking the user into using a known session ID, enabling session hijacking.	</t>
  </si>
  <si>
    <t xml:space="preserve">Intercepting and using session cookies to gain unauthorized access to the user's session.	</t>
  </si>
  <si>
    <t xml:space="preserve">An attacker can reuse previously captured session IDs to gain unauthorized access to the user's session.	</t>
  </si>
  <si>
    <t xml:space="preserve">Intercepting communication between the user and the server to hijack the session and gain unauthorized access.	</t>
  </si>
  <si>
    <t xml:space="preserve">Injecting malicious scripts into web pages viewed by other users, allowing for session hijacking.	</t>
  </si>
  <si>
    <t xml:space="preserve">An attacker tricks the user into providing session credentials, which can then be used to hijack the session.	</t>
  </si>
  <si>
    <t xml:space="preserve">Exploiting vulnerabilities in the browser to hijack active sessions and gain unauthorized access.	</t>
  </si>
  <si>
    <t>21</t>
  </si>
  <si>
    <t>61</t>
  </si>
  <si>
    <t>102</t>
  </si>
  <si>
    <t>60</t>
  </si>
  <si>
    <t>A bug in the firmware can be exploited by the attacker, who can gain unauthorized access or control over the firmware, bypassing all security measures.</t>
  </si>
  <si>
    <t>141</t>
  </si>
  <si>
    <t>142</t>
  </si>
  <si>
    <t>161</t>
  </si>
  <si>
    <t>Service.OS</t>
  </si>
  <si>
    <t>An Adversary is able to stop with a failure the full VM, causing, eventually, a lost of data.</t>
  </si>
  <si>
    <t>An Adversy is able to access the OS abusing the authentication system.</t>
  </si>
  <si>
    <t>An Adversy is able to access the VM abusing the authentication system.</t>
  </si>
  <si>
    <t>An adversary is able to circumvent the authorization controls accessing data and services that should be not accessible to him.</t>
  </si>
  <si>
    <t>MATCH (target1)&lt;-[:hosts]-(HW1:HW)&lt;-[:connects]-(net:Network)-[:connects]-&gt;(HW2:HW)-[:hosts]-&gt;(target2)
WHERE (target1.type = "Service.OS" OR target1.type = "Service.Firmware") AND (target2.type = "Service.OS" OR target2.type = "Service.Firmware")
WITH 
    target1, 
    target2,
    apoc.convert.fromJsonMap(HW1.parameters) AS target1_params, 
    apoc.convert.fromJsonMap(HW2.parameters) AS target2_params
WITH 
    [
        {
            component_id: target1.component_id,
            parameters: apoc.convert.toJson({
                ip_1: target1_params.ip,
                ip_2: target2_params.ip
            })
        },
        {
            component_id: target2.component_id,
            parameters: apoc.convert.toJson({
                ip_1: target2_params.ip,
                ip_2: target1_params.ip
            })
        }
    ] AS combined_results
UNWIND combined_results AS result
RETURN DISTINCT result.component_id AS component_id, result.parameters AS parameters</t>
  </si>
  <si>
    <t>ettercap -T -q -i {interface_name} -M arp:remote -S /{ip_1}// /{ip_2}//</t>
  </si>
  <si>
    <t>94, 117, 141, 151, 194</t>
  </si>
  <si>
    <t>MATCH (target2)&lt;-[:hosts]-(HW1:HW)&lt;-[:connects]-(target1:Network)
WHERE (target2.type = "Service.OS" OR target2.type = "Service.Firmware") AND target1.type &lt;&gt; 'Network.PAN'
WITH 
    target2, 
    apoc.convert.fromJsonMap(target1.parameters) AS target1_params, 
    apoc.convert.fromJsonMap(HW1.parameters) AS target2_params
WITH 
    [
        {
            component_id: target2.component_id,
            parameters: apoc.convert.toJson({
                ip_1: target1_params.ip,
                ip_2: target2_params.ip
            })
        }
    ] AS combined_results
UNWIND combined_results AS results
RETURN DISTINCT results.component_id AS component_id, results.parameters AS parameters</t>
  </si>
  <si>
    <t>This command runs Ettercap in text mode to perform a remote ARP spoofing attack between a target IP and the router, using the specified network interface, to intercept traffic.</t>
  </si>
  <si>
    <t>AssetType</t>
  </si>
  <si>
    <t>PreCondition</t>
  </si>
  <si>
    <t>Details</t>
  </si>
  <si>
    <t xml:space="preserve">Make a replica of the asset so the agent has simultaneous access to it. </t>
  </si>
  <si>
    <t>Denial of the assets</t>
  </si>
  <si>
    <t>The agent does not have a rational plan, or may make a choice opportunistically at the time of attack.</t>
  </si>
  <si>
    <t xml:space="preserve">Destroy the asset, which becomes worthless to either Intel or the agent. </t>
  </si>
  <si>
    <t>Damage the asset, which remains in owner's possession but has only limited functionality or value.</t>
  </si>
  <si>
    <t xml:space="preserve">Gain possession of the asset </t>
  </si>
  <si>
    <t>1, 2</t>
  </si>
  <si>
    <t>3, 4</t>
  </si>
  <si>
    <t>5, 6, 7, 8, 9, 10</t>
  </si>
  <si>
    <t>11, 12, 13, 14, 15</t>
  </si>
  <si>
    <t>1, 2, 4, 7, 12, 13</t>
  </si>
  <si>
    <t>1, 4, 6, 9, 18, 20, 28, 31, 32</t>
  </si>
  <si>
    <t>1, 4, 7, 9, 16, 19, 28, 31, 32</t>
  </si>
  <si>
    <t>1, 4, 5, 9, 17, 19, 28, , 31, 32</t>
  </si>
  <si>
    <t>1, 3, 4, 8, 12</t>
  </si>
  <si>
    <t>2, 3, 7, 10, 15, 22, 25, 31</t>
  </si>
  <si>
    <t>1, 3, 4, 5, 13</t>
  </si>
  <si>
    <t>2, 3, 7, 13, 18, 21, 23, 32</t>
  </si>
  <si>
    <t>1, 3, 4, 5, 14, 15</t>
  </si>
  <si>
    <t>2, 3, 5, 13, 18, 21, 23, 30, 33</t>
  </si>
  <si>
    <t>1, 3, 4, 6, 14, 15</t>
  </si>
  <si>
    <t>2, 3, 7, 14, 18, 21, 24, 30, 33</t>
  </si>
  <si>
    <t>1, 3, 4, 5, 7, 14, 15</t>
  </si>
  <si>
    <t>2, 3, 5, 12, 18, 21, 23, 30, 33</t>
  </si>
  <si>
    <t>1, 4, 8, 9, 12, 13</t>
  </si>
  <si>
    <t>2, 3, 8, 9, 17, 22, 25, 26, 31, 32</t>
  </si>
  <si>
    <t>1, 3, 4, 6, 8, 9, 12, 13</t>
  </si>
  <si>
    <t>2, 3, 8, 14, 18, 22, 25, 26, 31, 32</t>
  </si>
  <si>
    <t>1, 4, 5, 14, 15</t>
  </si>
  <si>
    <t>2, 3, 5, 14, 18, 22, 23, 24, 30, 33</t>
  </si>
  <si>
    <t>1, 4, 5, 11, 14</t>
  </si>
  <si>
    <t>2, 3, 5, 13, 18, 21, 23, 29, 33</t>
  </si>
  <si>
    <t>1, 2, 3, 4, 5, 6, 7, 8, 9, 10, 11, 12, 13, 14, 15</t>
  </si>
  <si>
    <t>2, 3, 8, 9, 15, 22, 28, 31, 32</t>
  </si>
  <si>
    <t>1, 3, 5, 10, 13, 4</t>
  </si>
  <si>
    <t>2, 3, 7, 13, 18, 20, 23, 27, 30</t>
  </si>
  <si>
    <t>1, 3, 9, 10, 11, 4</t>
  </si>
  <si>
    <t>2, 3, 6, 13, 18, 22, 27, 29</t>
  </si>
  <si>
    <t>1, 2, 3, 4, 7, 12, 13</t>
  </si>
  <si>
    <t>2, 3, 7, 13, 18, 21, 28, 31, 32</t>
  </si>
  <si>
    <t>2, 3, 7, 10, 16, 21, 28, 31, 32</t>
  </si>
  <si>
    <t>1, 3, 8, 9, 10, 12, 4</t>
  </si>
  <si>
    <t>Theft of hardware goods or IP, PII, or business data</t>
  </si>
  <si>
    <t>1, 10, 11, 4</t>
  </si>
  <si>
    <t>2, 4, 5, 9, 15, 21, 27, 29</t>
  </si>
  <si>
    <t>2, 3, 6, 11, 17, 21, 28, 31</t>
  </si>
  <si>
    <t>1, 5, 14, 15, 4</t>
  </si>
  <si>
    <t>2, 3, 5, 12, 17, 20, 23, 30, 33</t>
  </si>
  <si>
    <t>EasyOfDiscovery</t>
  </si>
  <si>
    <t>EasyOfExploit</t>
  </si>
  <si>
    <t>Awareness</t>
  </si>
  <si>
    <t>IntrusionDetection</t>
  </si>
  <si>
    <t>LossOfConfidentiality</t>
  </si>
  <si>
    <t>LossOfIntegrity</t>
  </si>
  <si>
    <t>LossOfAvailability</t>
  </si>
  <si>
    <t>LossOfAccountability</t>
  </si>
  <si>
    <t>Primary Label</t>
  </si>
  <si>
    <t>Secondary Label</t>
  </si>
  <si>
    <t>Color</t>
  </si>
  <si>
    <t>HW.PC</t>
  </si>
  <si>
    <t>Network.PAN</t>
  </si>
  <si>
    <t>HW.Device</t>
  </si>
  <si>
    <t>CSC</t>
  </si>
  <si>
    <t>#054A91</t>
  </si>
  <si>
    <t>#3E7CB1</t>
  </si>
  <si>
    <t>#F17300</t>
  </si>
  <si>
    <t>#1CCAD8</t>
  </si>
  <si>
    <t>#15E6CD</t>
  </si>
  <si>
    <t>#0CF574</t>
  </si>
  <si>
    <t>#587291</t>
  </si>
  <si>
    <t>#E54B4B</t>
  </si>
  <si>
    <t>#444140</t>
  </si>
  <si>
    <t>#C589E8</t>
  </si>
  <si>
    <t>#4C191B</t>
  </si>
  <si>
    <t>#963D5A</t>
  </si>
  <si>
    <t>#6A0F49</t>
  </si>
  <si>
    <t>#A7C4C2</t>
  </si>
  <si>
    <t>#97EFE9</t>
  </si>
  <si>
    <t>#2E0219</t>
  </si>
  <si>
    <t>#3D405B</t>
  </si>
  <si>
    <t>#81B29A</t>
  </si>
  <si>
    <t>#F2CC8F</t>
  </si>
  <si>
    <t>#5171A5</t>
  </si>
  <si>
    <t>#326273</t>
  </si>
  <si>
    <t>#71ACC1</t>
  </si>
  <si>
    <t>#AACDDA</t>
  </si>
  <si>
    <t>#5A5E87</t>
  </si>
  <si>
    <t>#8588AD</t>
  </si>
  <si>
    <t>#F7CE5B</t>
  </si>
  <si>
    <t>#F7B05B</t>
  </si>
  <si>
    <t>#FCA311</t>
  </si>
  <si>
    <t>#DF2935</t>
  </si>
  <si>
    <t>#23C9FF</t>
  </si>
  <si>
    <t>#F3B3A6</t>
  </si>
  <si>
    <t>CSP</t>
  </si>
  <si>
    <t>#BEB7A4</t>
  </si>
  <si>
    <t>#82214B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</si>
</sst>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
      <b/>
      <sz val="11"/>
      <color rgb="FF000000"/>
      <name val="Calibri"/>
      <family val="2"/>
      <scheme val="minor"/>
    </font>
    <font>
      <sz val="10"/>
      <color rgb="FF000000"/>
      <name val=".AppleSystemUIFont"/>
      <charset val="1"/>
    </font>
    <font>
      <sz val="10"/>
      <color rgb="FF000000"/>
      <name val="Calibri"/>
      <family val="2"/>
      <scheme val="minor"/>
    </font>
    <font>
      <sz val="11"/>
      <color rgb="FF444444"/>
      <name val="Calibri"/>
      <family val="2"/>
      <charset val="1"/>
    </font>
    <font>
      <b/>
      <sz val="11"/>
      <color theme="1"/>
      <name val="Calibri"/>
      <family val="2"/>
      <scheme val="minor"/>
    </font>
    <font>
      <sz val="11"/>
      <color rgb="FF000000"/>
      <name val="Calibri"/>
      <family val="2"/>
    </font>
    <font>
      <sz val="11"/>
      <color theme="1"/>
      <name val="Calibri"/>
      <family val="2"/>
    </font>
    <font>
      <sz val="11"/>
      <color rgb="FF9C0006"/>
      <name val="Calibri"/>
      <family val="2"/>
      <scheme val="minor"/>
    </font>
  </fonts>
  <fills count="9">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rgb="FF78AF8B"/>
        <bgColor indexed="64"/>
      </patternFill>
    </fill>
    <fill>
      <patternFill patternType="solid">
        <fgColor rgb="FFFFFFFF"/>
        <bgColor rgb="FF000000"/>
      </patternFill>
    </fill>
    <fill>
      <patternFill patternType="solid">
        <fgColor rgb="FF92D050"/>
        <bgColor indexed="64"/>
      </patternFill>
    </fill>
    <fill>
      <patternFill patternType="solid">
        <fgColor rgb="FFFFC7CE"/>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9BC2E6"/>
      </top>
      <bottom style="thin">
        <color rgb="FF9BC2E6"/>
      </bottom>
      <diagonal/>
    </border>
    <border>
      <left/>
      <right style="thin">
        <color rgb="FF9BC2E6"/>
      </right>
      <top style="thin">
        <color rgb="FF9BC2E6"/>
      </top>
      <bottom style="thin">
        <color rgb="FF9BC2E6"/>
      </bottom>
      <diagonal/>
    </border>
  </borders>
  <cellStyleXfs count="1">
    <xf numFmtId="0" fontId="0" fillId="0" borderId="0"/>
  </cellStyleXfs>
  <cellXfs count="66">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13" fillId="3" borderId="2" xfId="0" applyFont="1" applyFill="1" applyBorder="1"/>
    <xf numFmtId="0" fontId="14" fillId="3" borderId="2" xfId="0" applyFont="1" applyFill="1" applyBorder="1"/>
    <xf numFmtId="0" fontId="15" fillId="3" borderId="2" xfId="0" applyFont="1" applyFill="1" applyBorder="1"/>
    <xf numFmtId="0" fontId="2" fillId="3" borderId="0" xfId="0" applyFont="1" applyFill="1"/>
    <xf numFmtId="0" fontId="13" fillId="3" borderId="2" xfId="0" applyFont="1" applyFill="1" applyBorder="1" applyAlignment="1">
      <alignment wrapText="1"/>
    </xf>
    <xf numFmtId="0" fontId="14" fillId="3" borderId="2" xfId="0" applyFont="1" applyFill="1" applyBorder="1" applyAlignment="1">
      <alignment wrapText="1"/>
    </xf>
    <xf numFmtId="0" fontId="2" fillId="3" borderId="0" xfId="0" applyFont="1" applyFill="1" applyAlignment="1">
      <alignment wrapText="1"/>
    </xf>
    <xf numFmtId="0" fontId="2" fillId="3" borderId="2" xfId="0" applyFont="1" applyFill="1" applyBorder="1"/>
    <xf numFmtId="0" fontId="13" fillId="3" borderId="3" xfId="0" applyFont="1" applyFill="1" applyBorder="1" applyAlignment="1">
      <alignment wrapText="1"/>
    </xf>
    <xf numFmtId="0" fontId="14" fillId="3" borderId="3" xfId="0" applyFont="1" applyFill="1" applyBorder="1" applyAlignment="1">
      <alignment wrapText="1"/>
    </xf>
    <xf numFmtId="0" fontId="0" fillId="0" borderId="0" xfId="0" applyAlignment="1">
      <alignment wrapText="1"/>
    </xf>
    <xf numFmtId="0" fontId="13" fillId="3" borderId="3" xfId="0" applyFont="1" applyFill="1" applyBorder="1"/>
    <xf numFmtId="0" fontId="2" fillId="3" borderId="3" xfId="0" applyFont="1" applyFill="1" applyBorder="1"/>
    <xf numFmtId="0" fontId="0" fillId="0" borderId="2" xfId="0" applyBorder="1"/>
    <xf numFmtId="0" fontId="17" fillId="0" borderId="0" xfId="0" applyFont="1"/>
    <xf numFmtId="0" fontId="17" fillId="4" borderId="0" xfId="0" applyFont="1" applyFill="1"/>
    <xf numFmtId="0" fontId="0" fillId="4" borderId="0" xfId="0" applyFill="1"/>
    <xf numFmtId="0" fontId="0" fillId="5" borderId="0" xfId="0" applyFill="1"/>
    <xf numFmtId="0" fontId="15" fillId="3" borderId="2" xfId="0" applyFont="1" applyFill="1" applyBorder="1" applyAlignment="1">
      <alignment wrapText="1"/>
    </xf>
    <xf numFmtId="0" fontId="18" fillId="6" borderId="4" xfId="0" applyFont="1" applyFill="1" applyBorder="1" applyAlignment="1">
      <alignment wrapText="1"/>
    </xf>
    <xf numFmtId="0" fontId="18" fillId="6" borderId="5" xfId="0" applyFont="1" applyFill="1" applyBorder="1" applyAlignment="1">
      <alignment wrapText="1"/>
    </xf>
    <xf numFmtId="0" fontId="18" fillId="6" borderId="5" xfId="0" applyFont="1" applyFill="1" applyBorder="1" applyAlignment="1">
      <alignment vertical="center" wrapText="1"/>
    </xf>
    <xf numFmtId="0" fontId="18" fillId="6" borderId="6" xfId="0" applyFont="1" applyFill="1" applyBorder="1" applyAlignment="1">
      <alignment vertical="center" wrapText="1"/>
    </xf>
    <xf numFmtId="0" fontId="19" fillId="0" borderId="0" xfId="0" applyFont="1" applyAlignment="1">
      <alignment vertical="center" wrapText="1"/>
    </xf>
    <xf numFmtId="49" fontId="0" fillId="0" borderId="0" xfId="0" applyNumberFormat="1" applyAlignment="1">
      <alignment vertical="top" wrapText="1"/>
    </xf>
    <xf numFmtId="0" fontId="0" fillId="0" borderId="0" xfId="0" applyAlignment="1">
      <alignment horizontal="center" vertical="center" wrapText="1"/>
    </xf>
    <xf numFmtId="0" fontId="0" fillId="7" borderId="0" xfId="0" applyFill="1" applyAlignment="1">
      <alignment vertical="center" wrapText="1"/>
    </xf>
    <xf numFmtId="0" fontId="2" fillId="0" borderId="7" xfId="0" applyFont="1" applyBorder="1" applyAlignment="1">
      <alignment vertical="center" wrapText="1"/>
    </xf>
    <xf numFmtId="49" fontId="20" fillId="8" borderId="7" xfId="0" applyNumberFormat="1" applyFont="1" applyFill="1" applyBorder="1" applyAlignment="1">
      <alignment vertical="center" wrapText="1"/>
    </xf>
    <xf numFmtId="49" fontId="2" fillId="0" borderId="8" xfId="0" applyNumberFormat="1" applyFont="1" applyBorder="1" applyAlignment="1">
      <alignment vertical="center" wrapText="1"/>
    </xf>
    <xf numFmtId="0" fontId="16" fillId="0" borderId="2" xfId="0" applyFont="1" applyBorder="1"/>
    <xf numFmtId="1" fontId="0" fillId="0" borderId="0" xfId="0" applyNumberFormat="1"/>
    <xf numFmtId="1" fontId="0" fillId="0" borderId="0" xfId="0" applyNumberFormat="1" applyAlignment="1">
      <alignment vertical="center" wrapText="1"/>
    </xf>
    <xf numFmtId="0" fontId="0" fillId="0" borderId="1" xfId="0" applyBorder="1" applyAlignment="1">
      <alignment horizontal="center" vertical="center"/>
    </xf>
    <xf numFmtId="0" fontId="2" fillId="0" borderId="1" xfId="0" applyFont="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center" vertical="center" wrapText="1"/>
    </xf>
  </cellXfs>
  <cellStyles count="1">
    <cellStyle name="Normale" xfId="0" builtinId="0"/>
  </cellStyles>
  <dxfs count="44">
    <dxf>
      <font>
        <color rgb="FF9C0006"/>
      </font>
      <fill>
        <patternFill>
          <bgColor rgb="FFFFC7CE"/>
        </patternFill>
      </fill>
    </dxf>
    <dxf>
      <font>
        <color rgb="FF9C0006"/>
      </font>
      <fill>
        <patternFill>
          <bgColor rgb="FFFFC7CE"/>
        </patternFill>
      </fill>
    </dxf>
    <dxf>
      <alignment horizontal="left" vertical="bottom" textRotation="0" wrapText="0" indent="0" justifyLastLine="0" shrinkToFit="0" readingOrder="0"/>
    </dxf>
    <dxf>
      <numFmt numFmtId="0" formatCode="General"/>
    </dxf>
    <dxf>
      <font>
        <strike val="0"/>
        <outline val="0"/>
        <shadow val="0"/>
        <u val="none"/>
        <vertAlign val="baseline"/>
        <sz val="11"/>
        <color theme="1"/>
        <name val="Calibri"/>
        <family val="2"/>
        <scheme val="minor"/>
      </font>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78AF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lice Moretta" refreshedDate="45709.692823379628" createdVersion="8" refreshedVersion="8" minRefreshableVersion="3" recordCount="393"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9">
        <s v="Device.MEC"/>
        <s v="HW.Chassis"/>
        <s v="Service.VM"/>
        <s v="HW.GCS"/>
        <s v="HW.IOTDevice"/>
        <s v="HW.Server"/>
        <s v="HW.UE"/>
        <s v="Network"/>
        <s v="Network.Core"/>
        <s v="Network.WiFi"/>
        <s v="Service.5G.AMF"/>
        <s v="Service.5G.AUSF"/>
        <s v="Service.5G.NEF"/>
        <s v="Service.5G.NRF"/>
        <s v="Service.5G.NSSF"/>
        <s v="Service.5G.NWDAF"/>
        <s v="Service.5G.PCF"/>
        <s v="Service.5G.UDM"/>
        <s v="Service.5G.UPF"/>
        <s v="Service.DB"/>
        <s v="Service.MQTTBroker"/>
        <s v="Service.Web"/>
        <s v="Service.NoSQLDB"/>
        <s v="Service.Firmware"/>
        <s v="HW.Microcontroller"/>
        <s v="HW.SOC"/>
        <s v="Service.Browser"/>
        <s v="Service.OS"/>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3">
  <r>
    <s v="T1"/>
    <x v="0"/>
    <s v="False or rogue MEC Gateway"/>
    <s v="The open nature of edge gateways allows a malicious user to deploy their own gateway devices, this threat can produce the same result as a Man-in-the-Middle attack."/>
    <s v="S"/>
    <s v="self"/>
    <s v="n"/>
    <s v="n"/>
    <s v="n"/>
    <s v="[n,n,n]"/>
    <s v="f"/>
    <s v="f"/>
    <s v="f"/>
    <s v="[f,f,f]"/>
  </r>
  <r>
    <s v="T2"/>
    <x v="0"/>
    <s v="Edge node overload "/>
    <s v="This threat refers to attacks on edge nodes by flooding the node with requests from mobile Apps or IoT devices."/>
    <s v="D"/>
    <s v="self"/>
    <s v="n"/>
    <s v="n"/>
    <s v="n"/>
    <s v="[n,n,n]"/>
    <s v="n"/>
    <s v="f"/>
    <s v="f"/>
    <s v="[n,f,f]"/>
  </r>
  <r>
    <s v="T3"/>
    <x v="0"/>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s v="self,target(hosts)"/>
    <s v="n"/>
    <s v="n"/>
    <s v="n"/>
    <s v="[n,n,n]"/>
    <s v="f"/>
    <s v="n"/>
    <s v="f"/>
    <s v="[f,n,f]"/>
  </r>
  <r>
    <s v="T4"/>
    <x v="0"/>
    <s v="Compromised supply chain, vendor and service providers"/>
    <s v="Threat from third parties’ personnel accessing Mobile Network Operator’s facilities."/>
    <s v="S"/>
    <s v="self"/>
    <s v="n"/>
    <s v="n"/>
    <s v="n"/>
    <s v="[n,n,n]"/>
    <s v="f"/>
    <s v="n"/>
    <s v="f"/>
    <s v="[f,n,f]"/>
  </r>
  <r>
    <s v="T5"/>
    <x v="0"/>
    <s v="Erroneous use or administration of the network, systems and devices"/>
    <s v="The errors resulting from a poorly maintained and administrated network may compromise the confidentially, integrity and availability of the network."/>
    <s v="T"/>
    <s v="self"/>
    <s v="n"/>
    <s v="n"/>
    <s v="n"/>
    <s v="[n,n,n]"/>
    <s v="n"/>
    <s v="p"/>
    <s v="p"/>
    <s v="[n,p,p]"/>
  </r>
  <r>
    <s v="T6"/>
    <x v="0"/>
    <s v="Misconfigured or poorly configured systems/networks "/>
    <s v="The exploitation of a mis- configured system creates the opportunity for a threat actor to reach critical assets in the network or stage an attack."/>
    <s v="T"/>
    <s v="self"/>
    <s v="n"/>
    <s v="n"/>
    <s v="n"/>
    <s v="[n,n,n]"/>
    <s v="n"/>
    <s v="p"/>
    <s v="p"/>
    <s v="[n,p,p]"/>
  </r>
  <r>
    <s v="T7"/>
    <x v="0"/>
    <s v="Snooping on Buffered Information "/>
    <s v="One of the core objectives of Edge node is to act as an intermediate buffer between the end devices and the cloud. A malicious user can look into buffer systems such as hard disk."/>
    <s v="I"/>
    <s v="self"/>
    <s v="n"/>
    <s v="n"/>
    <s v="n"/>
    <s v="[n,n,n]"/>
    <s v="p"/>
    <s v="n"/>
    <s v="p"/>
    <s v="[p,n,p]"/>
  </r>
  <r>
    <s v="T8"/>
    <x v="0"/>
    <s v="System Profiling "/>
    <s v="A malicious user can use the unprotected ports of the nodes."/>
    <s v="I"/>
    <s v="self,source(uses)"/>
    <s v="n"/>
    <s v="n"/>
    <s v="n"/>
    <s v="[n,n,n]"/>
    <s v="p"/>
    <s v="n"/>
    <s v="p"/>
    <s v="[p,n,p]"/>
  </r>
  <r>
    <s v="T9"/>
    <x v="0"/>
    <s v="Sniffing Network Traffic "/>
    <s v="MEC-based system rely on network communication. An attacker can sniff network channel for exposed data."/>
    <s v="I"/>
    <s v="self"/>
    <s v="n"/>
    <s v="n"/>
    <s v="n"/>
    <s v="[n,n,n]"/>
    <s v="p"/>
    <s v="n"/>
    <s v="p"/>
    <s v="[p,n,p]"/>
  </r>
  <r>
    <s v="T10"/>
    <x v="0"/>
    <s v="Memory Acquisition "/>
    <s v="An attacker can steal information from this de-allocated memory by using any kind of memory acquisition tools."/>
    <s v="I"/>
    <s v="self"/>
    <s v="n"/>
    <s v="n"/>
    <s v="n"/>
    <s v="[n,n,n]"/>
    <s v="p"/>
    <s v="n"/>
    <s v="p"/>
    <s v="[p,n,p]"/>
  </r>
  <r>
    <s v="T11"/>
    <x v="0"/>
    <s v="Modifying Metadata "/>
    <s v="Since the Edge system is heavily virtualized, it has to keep track of many logs. An attacker can manipulate log files and corrupt parts of the system."/>
    <s v="T"/>
    <s v="self,target(hosts)"/>
    <s v="n"/>
    <s v="n"/>
    <s v="n"/>
    <s v="[n,n,n]"/>
    <s v="n"/>
    <s v="p"/>
    <s v="p"/>
    <s v="[n,p,p]"/>
  </r>
  <r>
    <s v="T12"/>
    <x v="0"/>
    <s v="Memory Tampering "/>
    <s v="An attacker can acquire memory and read information from it using any kind of memory accusation tool. With proper security privilege they can access storage memory blocks and tamper the stored data."/>
    <s v="T"/>
    <s v="self,target(hosts)"/>
    <s v="n"/>
    <s v="n"/>
    <s v="n"/>
    <s v="[n,n,n]"/>
    <s v="n"/>
    <s v="p"/>
    <s v="p"/>
    <s v="[n,p,p]"/>
  </r>
  <r>
    <s v="T13"/>
    <x v="0"/>
    <s v="Exhausting Log Space "/>
    <s v="Log files must be maintained on Edge systems in order to ensure traceability of actions. An attacker can attempt to write garbage values on these files and consume the log space."/>
    <s v="D"/>
    <s v="self"/>
    <s v="n"/>
    <s v="n"/>
    <s v="n"/>
    <s v="[n,n,n]"/>
    <s v="n"/>
    <s v="f"/>
    <s v="f"/>
    <s v="[n,f,f]"/>
  </r>
  <r>
    <s v="T14"/>
    <x v="0"/>
    <s v="Exhausting Buffer Space "/>
    <s v="An attacker can create a large number of unnecessary files and request them continuously fill the available space. Also, attacker can request buffer space with unresponsive connection similar to syn-flood attack in TCP/IP communication."/>
    <s v="D"/>
    <s v="self"/>
    <s v="n"/>
    <s v="n"/>
    <s v="n"/>
    <s v="[n,n,n]"/>
    <s v="n"/>
    <s v="f"/>
    <s v="f"/>
    <s v="[n,f,f]"/>
  </r>
  <r>
    <s v="T15"/>
    <x v="0"/>
    <s v="Network Communication Disruptor"/>
    <s v="Adversaries can jam or disrupt the network communication medium using different congestion techniques."/>
    <s v="D"/>
    <s v="self"/>
    <s v="n"/>
    <s v="n"/>
    <s v="n"/>
    <s v="[n,n,n]"/>
    <s v="n"/>
    <s v="f"/>
    <s v="f"/>
    <s v="[n,f,f]"/>
  </r>
  <r>
    <s v="T16"/>
    <x v="0"/>
    <s v="User Impersonation"/>
    <s v="An attacker can impersonate an user by retrieving her credentials."/>
    <s v="S"/>
    <s v="self"/>
    <s v="n"/>
    <s v="n"/>
    <s v="n"/>
    <s v="[n,n,n]"/>
    <s v="f"/>
    <s v="n"/>
    <s v="n"/>
    <s v="[f,n,n]"/>
  </r>
  <r>
    <s v="T17"/>
    <x v="0"/>
    <s v="Power Disruption "/>
    <s v="Fog/Edge node can often be located at public space where security is minimum. Adversaries can disrupt the power supply which will make the Fog/Edge node unavailable for service."/>
    <s v="D"/>
    <s v="self"/>
    <s v="n"/>
    <s v="n"/>
    <s v="n"/>
    <s v="[n,n,n]"/>
    <s v="n"/>
    <s v="f"/>
    <s v="f"/>
    <s v="[n,f,f]"/>
  </r>
  <r>
    <s v="T18"/>
    <x v="0"/>
    <s v="Communication Disruption "/>
    <s v="An attacker can cut off the network line or break the communication antenna."/>
    <s v="D"/>
    <s v="self,source(connects)"/>
    <s v="n"/>
    <s v="n"/>
    <s v="n"/>
    <s v="[n,n,n]"/>
    <s v="n"/>
    <s v="f"/>
    <s v="f"/>
    <s v="[n,f,f]"/>
  </r>
  <r>
    <s v="T19"/>
    <x v="0"/>
    <s v="Device Theft"/>
    <s v="An attacker can open the MEC server and detach the storage unit._x000a_"/>
    <s v="E"/>
    <s v="self"/>
    <s v="n"/>
    <s v="n"/>
    <s v="n"/>
    <s v="[n,n,n]"/>
    <s v="p"/>
    <s v="p"/>
    <s v="p"/>
    <s v="[p,p,p]"/>
  </r>
  <r>
    <s v="T20"/>
    <x v="0"/>
    <s v="Physical Disruption"/>
    <s v=" A MEC node can be physically damaged by the adversaries. One can simply damaged a Fog node by hitting it with heavy object or putting it in fire or pouring liquid like water."/>
    <s v="E"/>
    <s v="self"/>
    <s v="n"/>
    <s v="n"/>
    <s v="n"/>
    <s v="[n,n,n]"/>
    <s v="p"/>
    <s v="p"/>
    <s v="p"/>
    <s v="[p,p,p]"/>
  </r>
  <r>
    <s v="T21"/>
    <x v="0"/>
    <s v="Hardware based attack"/>
    <s v="An attacker can easily attach an USB stick and install malicious software. Also, an attacker can connect to MEC node directly connecting it via its own terminal at the location."/>
    <s v="T"/>
    <s v="self"/>
    <s v="n"/>
    <s v="n"/>
    <s v="n"/>
    <s v="[n,n,n]"/>
    <s v="n"/>
    <s v="p"/>
    <s v="p"/>
    <s v="[n,p,p]"/>
  </r>
  <r>
    <s v="T22"/>
    <x v="0"/>
    <s v="Privacy Leakage"/>
    <s v="The possibilities of adversaries accessing the information stored at the upper layer of the edge infrastructure could warrant substantial concerns for privacy leakage."/>
    <s v="I"/>
    <s v="self"/>
    <s v="n"/>
    <s v="n"/>
    <s v="n"/>
    <s v="[n,n,n]"/>
    <s v="p"/>
    <s v="n"/>
    <s v="n"/>
    <s v="[p,n,n]"/>
  </r>
  <r>
    <s v="T23"/>
    <x v="1"/>
    <s v="Jamming"/>
    <s v="Jamming specifically refers to intentionally using a transmission blocking signal to disrupt communications between a drone and the pilot"/>
    <s v="D"/>
    <s v="self"/>
    <s v="n"/>
    <s v="n"/>
    <s v="n"/>
    <s v="[n,n,n]"/>
    <s v="n"/>
    <s v="n"/>
    <s v="p"/>
    <s v="[n,n,p]"/>
  </r>
  <r>
    <s v="T24"/>
    <x v="1"/>
    <s v="Message/Command forgery"/>
    <s v="the attacker can create multiple virtual identities for transmitting fake messages using different forged positions in potential UAVs"/>
    <s v="S"/>
    <s v="self"/>
    <s v="n"/>
    <s v="n"/>
    <s v="n"/>
    <s v="[n,n,n]"/>
    <s v="p"/>
    <s v="p"/>
    <s v="n"/>
    <s v="[p,p,n]"/>
  </r>
  <r>
    <s v="T25"/>
    <x v="1"/>
    <s v="GPS spoofing"/>
    <s v="The open nature of the GPS signals enables spoofing attacks and allows the attacker to emit false GPS signals orienting the UAV to a false location"/>
    <s v="S"/>
    <s v="self, source(uses)"/>
    <s v="n"/>
    <s v="n"/>
    <s v="n"/>
    <s v="[n,n,n]"/>
    <s v="p"/>
    <s v="n"/>
    <s v="n"/>
    <s v="[p,n,n]"/>
  </r>
  <r>
    <s v="T26"/>
    <x v="1"/>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27"/>
    <x v="1"/>
    <s v="Malware Compromission"/>
    <s v="e is a virus, which, once installed on the UAV, it enables the attacker to take control of the UAV"/>
    <s v="D,I, T"/>
    <s v="self"/>
    <s v="n"/>
    <s v="n"/>
    <s v="n"/>
    <s v="[n,n,n]"/>
    <s v="n"/>
    <s v="p"/>
    <s v="p"/>
    <s v="[n,p,p]"/>
  </r>
  <r>
    <s v="T28"/>
    <x v="1"/>
    <s v="Eavesdropping"/>
    <s v="The eavesdropping is specified as unauthorized real-time interception of UAV communication allowing an attacker to detect all the commands sent from the GCS to the UAV."/>
    <s v="S, I"/>
    <s v="self"/>
    <s v="n"/>
    <s v="n"/>
    <s v="n"/>
    <s v="[n,n,n]"/>
    <s v="p"/>
    <s v="n"/>
    <s v="n"/>
    <s v="[p,n,n]"/>
  </r>
  <r>
    <s v="T29"/>
    <x v="1"/>
    <s v="Falsifying signals"/>
    <s v="sending fake signals to prohibit the UAV to check the authenticity of the received signals and to oblige it responding to the fake signals"/>
    <s v="D"/>
    <s v="self"/>
    <s v="n"/>
    <s v="n"/>
    <s v="n"/>
    <s v="[n,n,n]"/>
    <s v="n"/>
    <s v="n"/>
    <s v="p"/>
    <s v="[n,n,p]"/>
  </r>
  <r>
    <s v="T30"/>
    <x v="1"/>
    <s v="Battery Hexaustion"/>
    <s v="A malicious node performing a DoS attack attempts to deplete energy"/>
    <s v="D"/>
    <s v="self"/>
    <s v="n"/>
    <s v="n"/>
    <s v="n"/>
    <s v="[n,n,n]"/>
    <s v="n"/>
    <s v="n"/>
    <s v="f"/>
    <s v="[n,n,f]"/>
  </r>
  <r>
    <s v="T31"/>
    <x v="1"/>
    <s v="Deauthentication"/>
    <s v="When attacker is trying to gain control of the drone, they could potentially de-authenticate the pilot from their drone connection"/>
    <s v="S,T,D"/>
    <s v="self, source(uses)"/>
    <s v="n"/>
    <s v="n"/>
    <s v="n"/>
    <s v="[n,n,n]"/>
    <s v="p"/>
    <s v="p"/>
    <s v="n"/>
    <s v="[p,p,n]"/>
  </r>
  <r>
    <s v="T32"/>
    <x v="1"/>
    <s v="Unauthorized access"/>
    <s v="A malicious user can connect to the drone directly and access resources"/>
    <s v="E"/>
    <s v="self"/>
    <s v="n"/>
    <s v="n"/>
    <s v="n"/>
    <s v="[n,n,n]"/>
    <s v="p"/>
    <s v="n"/>
    <s v="n"/>
    <s v="[p,n,n]"/>
  </r>
  <r>
    <s v="T33"/>
    <x v="1"/>
    <s v="Sensors compromission"/>
    <s v="A malevolent operator cloud use sensitive data handled by the sensors to jeoparsize the flight operation"/>
    <s v="T, I"/>
    <s v="self"/>
    <s v="n"/>
    <s v="n"/>
    <s v="n"/>
    <s v="[n,n,n]"/>
    <s v="p"/>
    <s v="p"/>
    <s v="n"/>
    <s v="[p,p,n]"/>
  </r>
  <r>
    <s v="T34"/>
    <x v="1"/>
    <s v="GNSS Spoofing"/>
    <s v="The adversary sends a forged global navigational satellite system (GNSS) signals to the drone, and so force it in the wrong direction."/>
    <s v="T"/>
    <s v="self"/>
    <s v="n"/>
    <s v="n"/>
    <s v="n"/>
    <s v="[n,n,n]"/>
    <s v="n"/>
    <s v="p"/>
    <s v="n"/>
    <s v="[n,p,n]"/>
  </r>
  <r>
    <s v="T35"/>
    <x v="1"/>
    <s v="GCSS Spoofing"/>
    <s v="The third party sends false ground control signals (GCSs) to the drone to direct it to a specified place."/>
    <s v="T"/>
    <s v="self"/>
    <s v="n"/>
    <s v="n"/>
    <s v="n"/>
    <s v="[n,n,n]"/>
    <s v="n"/>
    <s v="p"/>
    <s v="n"/>
    <s v="[n,p,n]"/>
  </r>
  <r>
    <s v="T36"/>
    <x v="1"/>
    <s v="Sensors data leakage"/>
    <s v="Third-party can easily access the information on sensors"/>
    <s v="I"/>
    <s v="self"/>
    <s v="n"/>
    <s v="n"/>
    <s v="n"/>
    <s v="[n,n,n]"/>
    <s v="p"/>
    <s v="p"/>
    <s v="n"/>
    <s v="[p,p,n]"/>
  </r>
  <r>
    <s v="T37"/>
    <x v="1"/>
    <s v="Code/Command Injection"/>
    <s v="An attacker can inject code to disrupt UAV functions."/>
    <s v="S,E"/>
    <s v="self"/>
    <s v="n"/>
    <s v="n"/>
    <s v="n"/>
    <s v="[n,n,n]"/>
    <s v="n"/>
    <s v="p"/>
    <s v="n"/>
    <s v="[n,p,n]"/>
  </r>
  <r>
    <s v="T38"/>
    <x v="1"/>
    <s v="Installing Fake Firmware"/>
    <s v="A malicious user can manipulate the firmware on the UAV and compromise both UAV and GCS"/>
    <s v="S"/>
    <s v="self, source(uses)"/>
    <s v="n"/>
    <s v="n"/>
    <s v="n"/>
    <s v="[n,n,n]"/>
    <s v="n"/>
    <s v="p"/>
    <s v="p"/>
    <s v="[n,p,p]"/>
  </r>
  <r>
    <s v="T39"/>
    <x v="1"/>
    <s v="Malicious GCS"/>
    <s v="The malicious GCS could eavesdrop on telemetry data or intercept the C2 channel to take control over a UAV"/>
    <s v="S"/>
    <s v="self"/>
    <s v="n"/>
    <s v="n"/>
    <s v="n"/>
    <s v="[n,n,n]"/>
    <s v="f"/>
    <s v="p"/>
    <s v="p"/>
    <s v="[f,p,p]"/>
  </r>
  <r>
    <s v="T40"/>
    <x v="1"/>
    <s v="Spoofing Sworm"/>
    <s v="The multi-UAV system implements a swarm where UAVs dynamically join and leave the swarm. A malicious UAV could make a spoofing attack and join the swarm"/>
    <s v="S"/>
    <s v="self"/>
    <s v="n"/>
    <s v="n"/>
    <s v="n"/>
    <s v="[n,n,n]"/>
    <s v="p"/>
    <s v="p"/>
    <s v="n"/>
    <s v="[p,p,n]"/>
  </r>
  <r>
    <s v="T41"/>
    <x v="1"/>
    <s v="Reverse Enginering "/>
    <s v="Software on a hijacked UAV can be copied and reverse engineered. This allows an adversary to disclose how the system is being built"/>
    <s v="I"/>
    <s v="self, source(uses)"/>
    <s v="n"/>
    <s v="n"/>
    <s v="n"/>
    <s v="[n,n,n]"/>
    <s v="p"/>
    <s v="p"/>
    <s v="n"/>
    <s v="[p,p,n]"/>
  </r>
  <r>
    <s v="T42"/>
    <x v="1"/>
    <s v="Data Injection"/>
    <s v="An attacker can inject telemetry data to compromise UAV."/>
    <s v="E"/>
    <s v="self"/>
    <s v="n"/>
    <s v="n"/>
    <s v="n"/>
    <s v="[n,n,n]"/>
    <s v="n"/>
    <s v="p"/>
    <s v="n"/>
    <s v="[n,p,n]"/>
  </r>
  <r>
    <s v="T43"/>
    <x v="1"/>
    <s v="Capture"/>
    <s v="Where the attacker intentions lead to the preservation of the UAV for hardware study, direct reuse, or confidential information retrieval."/>
    <s v="D"/>
    <s v="self, source(uses)"/>
    <s v="n"/>
    <s v="n"/>
    <s v="n"/>
    <s v="[n,n,n]"/>
    <s v="n"/>
    <s v="n"/>
    <s v="f"/>
    <s v="[n,n,f]"/>
  </r>
  <r>
    <s v="T44"/>
    <x v="1"/>
    <s v="Damage"/>
    <s v="The altitude reached by commercial drones, often stated by the local aviation regulations, may be low enough to permit for direct physical interaction, including damages"/>
    <s v="D"/>
    <s v="self"/>
    <s v="n"/>
    <s v="n"/>
    <s v="n"/>
    <s v="[n,n,n]"/>
    <s v="n"/>
    <s v="n"/>
    <s v="p"/>
    <s v="[n,n,p]"/>
  </r>
  <r>
    <s v="T45"/>
    <x v="1"/>
    <s v="Hijacking"/>
    <s v="the attacker can gain access to the network as the first step of a more complex attack;"/>
    <s v="I"/>
    <s v="self, source(connects)"/>
    <s v="n"/>
    <s v="n"/>
    <s v="n"/>
    <s v="[n,n,n]"/>
    <s v="p"/>
    <s v="n"/>
    <s v="n"/>
    <s v="[p,n,n]"/>
  </r>
  <r>
    <s v="T46"/>
    <x v="2"/>
    <s v="Poisoning"/>
    <s v="corruptibility of communication caches and the support data structure, such as routing or naming tables"/>
    <s v="S,T,D"/>
    <s v="self"/>
    <s v="n"/>
    <s v="n"/>
    <s v="n"/>
    <s v="[n,n,n]"/>
    <s v="p"/>
    <s v="p"/>
    <s v="p"/>
    <s v="[p,p,p]"/>
  </r>
  <r>
    <s v="T47"/>
    <x v="1"/>
    <s v="Information Replay"/>
    <s v="It refers to threats related to the reuse of previously recorded pieces of legitimate communications between the endpoints for malicious purposes"/>
    <s v="S,T"/>
    <s v="self"/>
    <s v="n"/>
    <s v="n"/>
    <s v="n"/>
    <s v="[n,n,n]"/>
    <s v="p"/>
    <s v="p"/>
    <s v="n"/>
    <s v="[p,p,n]"/>
  </r>
  <r>
    <s v="T48"/>
    <x v="1"/>
    <s v="Distortion"/>
    <s v="Signal Distortion due to increase of the SNR (signal to noise ratio)"/>
    <s v="D"/>
    <s v="self"/>
    <s v="n"/>
    <s v="n"/>
    <s v="n"/>
    <s v="[n,n,n]"/>
    <s v="n"/>
    <s v="n"/>
    <s v="p"/>
    <s v="[n,n,p]"/>
  </r>
  <r>
    <s v="T49"/>
    <x v="1"/>
    <s v="Lack of policies"/>
    <s v="There are not specified rules that can lead to ambiguity or opacity in the role."/>
    <s v="I,E"/>
    <s v="self"/>
    <s v="n"/>
    <s v="n"/>
    <s v="n"/>
    <s v="[n,n,n]"/>
    <s v="p"/>
    <s v="p"/>
    <s v="n"/>
    <s v="[p,p,n]"/>
  </r>
  <r>
    <s v="T50"/>
    <x v="1"/>
    <s v="False Topology"/>
    <s v="The attacker can manipulate the topology of the system and forces some communications"/>
    <s v="I"/>
    <s v="self, source(uses), source(connects)"/>
    <s v="n"/>
    <s v="n"/>
    <s v="n"/>
    <s v="[n,n,n]"/>
    <s v="p"/>
    <s v="n"/>
    <s v="n"/>
    <s v="[p,n,n]"/>
  </r>
  <r>
    <s v="T51"/>
    <x v="3"/>
    <s v="Malware Compromission"/>
    <s v="e is a virus, which, once installed on the UAV, it enables the attacker to take control of the UAV"/>
    <s v="D,I"/>
    <s v="self, target(hosts)"/>
    <s v="n"/>
    <s v="n"/>
    <s v="n"/>
    <s v="[n,n,n]"/>
    <s v="n"/>
    <s v="p"/>
    <s v="p"/>
    <s v="[n,p,p]"/>
  </r>
  <r>
    <s v="T52"/>
    <x v="3"/>
    <s v="Eavesdropping"/>
    <s v="The eavesdropping is specified as unauthorized real-time interception of UAV communication allowing an attacker to detect all the commands sent from the GCS to the UAV."/>
    <s v="S, I"/>
    <s v="self"/>
    <s v="n"/>
    <s v="n"/>
    <s v="n"/>
    <s v="[n,n,n]"/>
    <s v="p"/>
    <s v="n"/>
    <s v="n"/>
    <s v="[p,n,n]"/>
  </r>
  <r>
    <s v="T53"/>
    <x v="3"/>
    <s v="Data Leakage"/>
    <s v="Planning data can be exposed by the GCS exploiting for example vulnerailities"/>
    <s v="I"/>
    <s v="self,target(hosts)"/>
    <s v="n"/>
    <s v="n"/>
    <s v="n"/>
    <s v="[n,n,n]"/>
    <s v="p"/>
    <s v="n"/>
    <s v="n"/>
    <s v="[p,n,n]"/>
  </r>
  <r>
    <s v="T54"/>
    <x v="3"/>
    <s v="Jamming"/>
    <s v="Jamming specifically refers to intentionally using a transmission blocking signal to disrupt communications between a drone and the pilot"/>
    <s v="D"/>
    <s v="self, source(connects)"/>
    <s v="n"/>
    <s v="n"/>
    <s v="n"/>
    <s v="[n,n,n]"/>
    <s v="n"/>
    <s v="n"/>
    <s v="p"/>
    <s v="[n,n,p]"/>
  </r>
  <r>
    <s v="T55"/>
    <x v="3"/>
    <s v="Map Poisoning"/>
    <s v="Maps can be altered to produce wrong navigation, traffic disturbance, crash."/>
    <s v="D,I"/>
    <s v="target(uses)"/>
    <s v="n"/>
    <s v="n"/>
    <s v="n"/>
    <s v="[n,n,n]"/>
    <s v="n"/>
    <s v="p"/>
    <s v="p"/>
    <s v="[n,p,p]"/>
  </r>
  <r>
    <s v="T56"/>
    <x v="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57"/>
    <x v="3"/>
    <s v="Resource hexaustion"/>
    <s v="Flooding using many requests and make the server allocate many resources"/>
    <s v="D"/>
    <s v="self"/>
    <s v="n"/>
    <s v="n"/>
    <s v="n"/>
    <s v="[n,n,n]"/>
    <s v="n"/>
    <s v="n"/>
    <s v="p"/>
    <s v="[n,n,p]"/>
  </r>
  <r>
    <s v="T58"/>
    <x v="3"/>
    <s v="Access Metadata "/>
    <s v="An attacker can access to Zone Service Provider and obtain metadata"/>
    <s v="I"/>
    <s v="self"/>
    <s v="n"/>
    <s v="n"/>
    <s v="n"/>
    <s v="[n,n,n]"/>
    <s v="p"/>
    <s v="n"/>
    <s v="n"/>
    <s v="[p,n,n]"/>
  </r>
  <r>
    <s v="T59"/>
    <x v="4"/>
    <s v="Device Substitution"/>
    <s v="An attacker can adopt a new identity by creating or by stealing the identity of an existing node"/>
    <s v="D"/>
    <s v="self"/>
    <s v="p"/>
    <s v="n"/>
    <s v="n"/>
    <s v="[p,n,n,]"/>
    <s v="p"/>
    <s v="p"/>
    <s v="n"/>
    <s v="[p,p,n]"/>
  </r>
  <r>
    <s v="T60"/>
    <x v="4"/>
    <s v="Data Leakage"/>
    <s v="An adversary can access to local data of the asset"/>
    <s v="I"/>
    <s v="self"/>
    <s v="n"/>
    <s v="n"/>
    <s v="n"/>
    <s v="[n,n,n]"/>
    <s v="f"/>
    <s v="f"/>
    <s v="f"/>
    <s v="[f,f,f]"/>
  </r>
  <r>
    <s v="T61"/>
    <x v="4"/>
    <s v="Exhaustion of Power"/>
    <s v="An attacker repeatedly requests packet from sensors to deplete their battery life"/>
    <s v="D"/>
    <s v="self"/>
    <s v="p"/>
    <s v="n"/>
    <s v="n"/>
    <s v="[p,n,n]"/>
    <s v="n"/>
    <s v="n"/>
    <s v="f"/>
    <s v="[n,n,f]"/>
  </r>
  <r>
    <s v="T62"/>
    <x v="4"/>
    <s v="Device Hijack"/>
    <s v="An attacker, through various means, gains control or access to the node itself after it has been deployed"/>
    <s v="S,E"/>
    <s v="self"/>
    <s v="n"/>
    <s v="n"/>
    <s v="n"/>
    <s v="[n,n,n]"/>
    <s v="f"/>
    <s v="f"/>
    <s v="f"/>
    <s v="[f,f,f]"/>
  </r>
  <r>
    <s v="T63"/>
    <x v="4"/>
    <s v="Spoofed Routing Information"/>
    <s v="An attacker can corrupt the internal control information such as the routing table"/>
    <s v="I"/>
    <s v="self, source(connects), source(uses), target(uses)"/>
    <s v="n"/>
    <s v="n"/>
    <s v="n"/>
    <s v="[n,n,n]"/>
    <s v="p"/>
    <s v="p"/>
    <s v="n"/>
    <s v="[p,p,n]"/>
  </r>
  <r>
    <s v="T64"/>
    <x v="4"/>
    <s v="Resource Exhaustion"/>
    <s v="An attacker produce an amount of requests such that the assets cannot offer their services anymore"/>
    <s v="D"/>
    <s v="self"/>
    <s v="p"/>
    <s v="p"/>
    <s v="n"/>
    <s v="[p,p,n]"/>
    <s v="f"/>
    <s v="f"/>
    <s v="f"/>
    <s v="[f,f,f]"/>
  </r>
  <r>
    <s v="T65"/>
    <x v="4"/>
    <s v="Topology Disclosure"/>
    <s v="An attacker can exploit forwarding updates between the variuos nodes to know network tolopogy"/>
    <s v="I"/>
    <s v="self, source(connects)"/>
    <s v="n"/>
    <s v="n"/>
    <s v="n"/>
    <s v="[n,n,n]"/>
    <s v="p"/>
    <s v="n"/>
    <s v="n"/>
    <s v="[p,n,n]"/>
  </r>
  <r>
    <s v="T66"/>
    <x v="4"/>
    <s v="Physical Theft"/>
    <s v="An adversary steal the physical HW"/>
    <s v="D"/>
    <s v="self"/>
    <s v="n"/>
    <s v="n"/>
    <s v="n"/>
    <s v="[n,n,n]"/>
    <s v="p"/>
    <s v="p"/>
    <s v="f"/>
    <s v="[p,p,f]"/>
  </r>
  <r>
    <s v="T67"/>
    <x v="4"/>
    <s v="IoT Obstruction"/>
    <s v="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
    <s v="D"/>
    <s v="self"/>
    <s v="n"/>
    <s v="n"/>
    <s v="n"/>
    <s v="[n,n,n]"/>
    <s v="n"/>
    <s v="n"/>
    <s v="f"/>
    <s v="[n,n,f]"/>
  </r>
  <r>
    <s v="T68"/>
    <x v="5"/>
    <s v="System Manipulation"/>
    <s v="An adversary is able to apply a change in the confoguration of the VM"/>
    <s v="E"/>
    <s v="self, target(hosts)"/>
    <s v="n"/>
    <s v="n"/>
    <s v="n"/>
    <s v="[n,n,n]"/>
    <s v="f"/>
    <s v="f"/>
    <s v="f"/>
    <s v="[f,f,f]"/>
  </r>
  <r>
    <s v="T69"/>
    <x v="5"/>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70"/>
    <x v="5"/>
    <s v="Crash"/>
    <s v="An Adversary is able to stop with a failure the full VM, causig, eventually, a lost of data."/>
    <s v="D"/>
    <s v="self, target(hosts)"/>
    <s v="n"/>
    <s v="n"/>
    <s v="n"/>
    <s v="[n,n,n]"/>
    <s v="n"/>
    <s v="p"/>
    <s v="f"/>
    <s v="[n,p,f]"/>
  </r>
  <r>
    <s v="T71"/>
    <x v="5"/>
    <s v="Authentication Abuse"/>
    <s v="An Adversy is able to access the VM abusing the authentication system"/>
    <s v="S"/>
    <s v="self, target(hosts)"/>
    <s v="n"/>
    <s v="n"/>
    <s v="n"/>
    <s v="[n,n,n]"/>
    <s v="p"/>
    <s v="p"/>
    <s v="n"/>
    <s v="[p,p,n]"/>
  </r>
  <r>
    <s v="T72"/>
    <x v="5"/>
    <s v="Authorization Abuse"/>
    <s v="An adversary is able to circumvent the authorization controls accessing data and services that should be not accessible to him"/>
    <s v="S"/>
    <s v="self, target(hosts)"/>
    <s v="n"/>
    <s v="n"/>
    <s v="n"/>
    <s v="[n,n,n]"/>
    <s v="p"/>
    <s v="p"/>
    <s v="n"/>
    <s v="[p,p,n]"/>
  </r>
  <r>
    <s v="T73"/>
    <x v="5"/>
    <s v="Elevation of provileges"/>
    <s v="An Adversary is able to change its privileges in access to the system services and data"/>
    <s v="E"/>
    <s v="self, target(hosts)"/>
    <s v="p"/>
    <s v="p"/>
    <s v="n"/>
    <s v="[p,p,n]"/>
    <s v="f"/>
    <s v="f"/>
    <s v="n"/>
    <s v="[f,f,n]"/>
  </r>
  <r>
    <s v="T74"/>
    <x v="5"/>
    <s v="Excessive Resource Consuption"/>
    <s v="An Adversary is able to enahnce the amount of resources consumed by the VM"/>
    <s v="D"/>
    <s v="self, target(hosts)"/>
    <s v="n"/>
    <s v="n"/>
    <s v="n"/>
    <s v="[n,n,n]"/>
    <s v="n"/>
    <s v="n"/>
    <s v="p"/>
    <s v="[n,n,p]"/>
  </r>
  <r>
    <s v="T75"/>
    <x v="5"/>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76"/>
    <x v="5"/>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77"/>
    <x v="5"/>
    <s v="Resource Exhaustion"/>
    <s v="Some of the services and functionalities of the VM are no more available"/>
    <s v="D"/>
    <s v="self, target(hosts)"/>
    <s v="p"/>
    <s v="p"/>
    <s v="n"/>
    <s v="[p,p,n] "/>
    <s v="n"/>
    <s v="n"/>
    <s v="p"/>
    <s v="[n,n,p]"/>
  </r>
  <r>
    <s v="T78"/>
    <x v="5"/>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79"/>
    <x v="5"/>
    <s v="Unauthorized Code Execution"/>
    <s v="An adversary is able to execute codes and/or commands wihtout having an explicit authorization to do this (e.g. code injection, ..)"/>
    <s v="S,E"/>
    <s v="self, target(hosts)"/>
    <s v="p"/>
    <s v="p"/>
    <s v="n"/>
    <s v="[p,p,n]"/>
    <s v="p"/>
    <s v="p"/>
    <s v="n"/>
    <s v="[p,p,n]"/>
  </r>
  <r>
    <s v="T80"/>
    <x v="5"/>
    <s v="Scanning"/>
    <s v="An advserary is able to undestand your (mostly public) configuration"/>
    <s v="I"/>
    <s v="self, target(hosts)"/>
    <s v="n"/>
    <s v="n"/>
    <s v="n"/>
    <s v="[n,n,n]"/>
    <s v="n"/>
    <s v="n"/>
    <s v="n"/>
    <s v="[n,n,n]"/>
  </r>
  <r>
    <s v="T81"/>
    <x v="6"/>
    <s v="Manipulation of hardware and software"/>
    <s v="Hardware or even software can be modified to compromise the system"/>
    <s v=" Tampering"/>
    <s v="self"/>
    <s v="n"/>
    <s v="n"/>
    <s v="n"/>
    <s v="[n,n,n]"/>
    <s v="n"/>
    <s v="p"/>
    <s v="n"/>
    <s v="[n,p,n]"/>
  </r>
  <r>
    <s v="T82"/>
    <x v="6"/>
    <s v="Unauthorized activities"/>
    <s v="IMSI catching attacks, Brute force, Port knocking"/>
    <s v="spoofing, Tampering"/>
    <s v="self"/>
    <s v="n"/>
    <s v="n"/>
    <s v="n"/>
    <s v="[n,n,n]"/>
    <s v="n"/>
    <s v="p"/>
    <s v="n"/>
    <s v="[n,p,n]"/>
  </r>
  <r>
    <s v="T83"/>
    <x v="6"/>
    <s v="Failure of the device"/>
    <s v="Partial or total insufficient functioning of an asset"/>
    <s v="Denial of Service"/>
    <s v="self"/>
    <s v="n"/>
    <s v="n"/>
    <s v="n"/>
    <s v="[n,n,n]"/>
    <s v="n"/>
    <s v="n"/>
    <s v="p"/>
    <s v="[n,n,p]"/>
  </r>
  <r>
    <s v="T84"/>
    <x v="6"/>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85"/>
    <x v="6"/>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86"/>
    <x v="6"/>
    <s v="Location/SS7 leaks"/>
    <s v="A telephone eavesdropping device used for intercepting mobile phone traffic and tracking location data of mobile phone users"/>
    <s v="Spoofing, Information Disclosure"/>
    <s v="self,target(connects)"/>
    <s v="n"/>
    <s v="n"/>
    <s v="n"/>
    <s v="[n,n,n]"/>
    <s v="p"/>
    <s v="n"/>
    <s v="n"/>
    <s v="[p,n,n]"/>
  </r>
  <r>
    <s v="T87"/>
    <x v="6"/>
    <s v="Phone call and SMS snooping"/>
    <s v="Unauthorized access to phone and sms data"/>
    <s v="Information Disclosure"/>
    <s v="self"/>
    <s v="n"/>
    <s v="n"/>
    <s v="n"/>
    <s v="[n,n,n]"/>
    <s v="p"/>
    <s v="n"/>
    <s v="n"/>
    <s v="[p,n,n]"/>
  </r>
  <r>
    <s v="T88"/>
    <x v="6"/>
    <s v="Mobile Malware attack"/>
    <s v="Mobile malware allow attackers to stral the stored personal data on the device or even lauch attacks against other entirties."/>
    <s v="Tampering, Information Disclosure"/>
    <s v="self,target(uses)"/>
    <s v="p"/>
    <s v="n"/>
    <s v="n"/>
    <s v="[p,n,n]"/>
    <s v="p"/>
    <s v="p"/>
    <s v="p"/>
    <s v="[p,p,p]"/>
  </r>
  <r>
    <s v="T89"/>
    <x v="6"/>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90"/>
    <x v="6"/>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91"/>
    <x v="6"/>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92"/>
    <x v="6"/>
    <s v="Mobile data exposure"/>
    <s v="A lot of mobile applications, even coming from trustworthy stores, can expose user data and compromise the user equipment that is connected to the mobile network."/>
    <s v="Information Disclosure"/>
    <s v="self"/>
    <s v="n"/>
    <s v="n"/>
    <s v="n"/>
    <s v="[n,n,n]"/>
    <s v="p"/>
    <s v="n"/>
    <s v="n"/>
    <s v="[p,n,n]"/>
  </r>
  <r>
    <s v="T93"/>
    <x v="6"/>
    <s v="Jamming"/>
    <s v="An attack that attempts to interfere with the reception of broadcast communications."/>
    <s v="Denial of Service"/>
    <s v="self,target(connects)"/>
    <s v="n"/>
    <s v="n"/>
    <s v="n"/>
    <s v="[n,n,n]"/>
    <s v="n"/>
    <s v="n"/>
    <s v="p"/>
    <s v="[n,n,p]"/>
  </r>
  <r>
    <s v="T94"/>
    <x v="6"/>
    <s v="Eavesdropping"/>
    <s v="Attackers eavesdrop on sensitive data on control and bearer plane"/>
    <s v="Spoofing"/>
    <s v="self, source(uses)"/>
    <s v="n"/>
    <s v="n"/>
    <s v="n"/>
    <s v="[n,n,n]"/>
    <s v="p"/>
    <s v="p"/>
    <s v="n"/>
    <s v="[p,p,n]"/>
  </r>
  <r>
    <s v="T95"/>
    <x v="6"/>
    <s v="Hardware Manipulation"/>
    <s v="Compromised UE can communicate with the 5G infrastructure and harm the system."/>
    <s v="Tampering, Denial Of Service"/>
    <s v="target(uses)"/>
    <s v="n"/>
    <s v="n"/>
    <s v="n"/>
    <s v="[n,n,n]"/>
    <s v="n"/>
    <s v="p"/>
    <s v="n"/>
    <s v="[n,p,n]"/>
  </r>
  <r>
    <s v="T96"/>
    <x v="6"/>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97"/>
    <x v="6"/>
    <s v="Privacy Leakage"/>
    <s v="Curious or illegal edge device owners may leak the information stored in their devices and, in the worst-case scenario, sell them to a third party"/>
    <s v="Information Disclosure"/>
    <s v="self"/>
    <s v="n"/>
    <s v="n"/>
    <s v="n"/>
    <s v="[n,n,n]"/>
    <s v="p"/>
    <s v="n"/>
    <s v="n"/>
    <s v="[p,n,n]"/>
  </r>
  <r>
    <s v="T98"/>
    <x v="7"/>
    <s v="Eavesdropping"/>
    <s v="An adversary can retrieve valuable data from the transmitted messages that are sent using the asset"/>
    <s v="I"/>
    <s v="self "/>
    <s v="n"/>
    <s v="n"/>
    <s v="n"/>
    <s v="[n,n,n]"/>
    <s v="p"/>
    <s v="n"/>
    <s v="n"/>
    <s v="[p,n,n]_x000a_"/>
  </r>
  <r>
    <s v="T99"/>
    <x v="7"/>
    <s v="Message Elimination"/>
    <s v="An adversary can simply intercept and eliminate the packets' content meant for the base station or intermediate nodes coming from the asset"/>
    <s v="D"/>
    <s v="self "/>
    <s v="n"/>
    <s v="n"/>
    <s v="n"/>
    <s v="[n,n,n]"/>
    <s v="n"/>
    <s v="p"/>
    <s v="p"/>
    <s v="[n,p,p]"/>
  </r>
  <r>
    <s v="T100"/>
    <x v="7"/>
    <s v="Message Modification"/>
    <s v="An adversary can simply intercept and modify the packets' content meant for the base station or intermediate nodes coming from the asset"/>
    <s v="D"/>
    <s v="self "/>
    <s v="n"/>
    <s v="n"/>
    <s v="n"/>
    <s v="[n,n,n]"/>
    <s v="n"/>
    <s v="p"/>
    <s v="p"/>
    <s v="[n,p,p]"/>
  </r>
  <r>
    <s v="T101"/>
    <x v="7"/>
    <s v="Message Replay"/>
    <s v="An adversary can re-transmit the content of the packets coming from the asset at a later time"/>
    <s v="S,T"/>
    <s v="self "/>
    <s v="n"/>
    <s v="n"/>
    <s v="n"/>
    <s v="[n,n,n]"/>
    <s v="n"/>
    <s v="p"/>
    <s v="p"/>
    <s v="[n,p,p]"/>
  </r>
  <r>
    <s v="T102"/>
    <x v="7"/>
    <s v="Message Injection"/>
    <s v="An adversary can send out false data into asset, maybe masquerading as one of the nodes with the objective of corrupting the collected nodes'reading or disrupting the internal control data"/>
    <s v="S,E"/>
    <s v="self "/>
    <s v="n"/>
    <s v="n"/>
    <s v="n"/>
    <s v="[n,n,n]"/>
    <s v="n"/>
    <s v="p"/>
    <s v="p"/>
    <s v="[n,p,p]"/>
  </r>
  <r>
    <s v="T103"/>
    <x v="7"/>
    <s v="Network Partitioning"/>
    <s v="An adversary can make a certain section of the asset inaccessibile by others"/>
    <s v="D"/>
    <s v="self , target(connects)"/>
    <s v="n"/>
    <s v="n"/>
    <s v="n"/>
    <s v="[n,n,n]"/>
    <s v="n"/>
    <s v="p"/>
    <s v="p"/>
    <s v="[n,p,p]"/>
  </r>
  <r>
    <s v="T104"/>
    <x v="7"/>
    <s v="Selective Forwarding"/>
    <s v="An attacker can forward a packets that traverse a malicious node depending on some criteria"/>
    <s v="S"/>
    <s v="self "/>
    <s v="n"/>
    <s v="n"/>
    <s v="n"/>
    <s v="[n,n,n]"/>
    <s v="n"/>
    <s v="p"/>
    <s v="p"/>
    <s v="[n,p,p]"/>
  </r>
  <r>
    <s v="T105"/>
    <x v="7"/>
    <s v="Topology Disclosure"/>
    <s v="An attacker can exploit forwarding updates between the variuos nodes to know network tolopogy"/>
    <s v="I"/>
    <s v="self "/>
    <s v="n"/>
    <s v="n"/>
    <s v="n"/>
    <s v="[n,n,n]"/>
    <s v="p"/>
    <s v="n"/>
    <s v="n"/>
    <s v="[p,n,n]"/>
  </r>
  <r>
    <s v="T106"/>
    <x v="7"/>
    <s v="Network Abusive Access"/>
    <s v="An attacker can abusively access (send and receive messages) this network"/>
    <s v="S"/>
    <s v="self "/>
    <s v="n"/>
    <s v="n"/>
    <s v="n"/>
    <s v="[n,n,n]"/>
    <s v="p"/>
    <s v="p"/>
    <s v="n"/>
    <s v="[p,p,n]"/>
  </r>
  <r>
    <s v="T107"/>
    <x v="7"/>
    <s v="Resource Exhaustion"/>
    <s v="An Adversay is able to denial (at least partially) the network resourcees"/>
    <s v="D"/>
    <s v="self "/>
    <s v="n"/>
    <s v="n"/>
    <s v="n"/>
    <s v="[n,n,n]"/>
    <s v="n"/>
    <s v="n"/>
    <s v="f"/>
    <s v="[n,n,f]"/>
  </r>
  <r>
    <s v="T108"/>
    <x v="7"/>
    <s v="Spoofing"/>
    <s v="An attacker sends messages with a spoofed identity"/>
    <s v="S"/>
    <s v="self "/>
    <s v="n"/>
    <s v="n"/>
    <s v="n"/>
    <s v="[n,n,n]"/>
    <s v="n"/>
    <s v="p"/>
    <s v="n"/>
    <s v="[n,p,n]"/>
  </r>
  <r>
    <s v="T109"/>
    <x v="7"/>
    <s v="Communication Lock"/>
    <s v="An attacker can manipualte the Network behavioour in some way"/>
    <s v="D"/>
    <s v="self "/>
    <s v="n"/>
    <s v="n"/>
    <s v="n"/>
    <s v="[n,n,n]"/>
    <s v="p"/>
    <s v="p"/>
    <s v="p"/>
    <s v="[p,p,p]"/>
  </r>
  <r>
    <s v="T110"/>
    <x v="8"/>
    <s v="Resouce Exhaustion"/>
    <s v="DDoS attacks can be lauched as Signaling  Amplification and HSS saturation by using a botnet to control a large number of infected Ues"/>
    <s v="Denial of Service"/>
    <s v="self,souce(connects)"/>
    <s v="n"/>
    <s v="n"/>
    <s v="n"/>
    <s v="[n,n,n]"/>
    <s v="n"/>
    <s v="n"/>
    <s v="p"/>
    <s v="[n,n,p]"/>
  </r>
  <r>
    <s v="T111"/>
    <x v="8"/>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12"/>
    <x v="8"/>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13"/>
    <x v="8"/>
    <s v="Theft of Service"/>
    <s v="Services can be compromised by the Roaming Network"/>
    <s v="Spoofing, Tampering, Information Disclosure, Denial Of Service"/>
    <s v="self,target(uses)"/>
    <s v="n"/>
    <s v="n"/>
    <s v="n"/>
    <s v="[n,n,n]"/>
    <s v="p"/>
    <s v="n"/>
    <s v="p"/>
    <s v="[p,n,p]"/>
  </r>
  <r>
    <s v="T114"/>
    <x v="8"/>
    <s v="Malicious Software"/>
    <s v="Injection attacks worms, Ransomware, Malicious network functions, Botnet"/>
    <s v="Spoofing, Tampering, Information Disclosure, Denial Of Service"/>
    <s v="self"/>
    <s v="n"/>
    <s v="n"/>
    <s v="n"/>
    <s v="[n,n,n]"/>
    <s v="p"/>
    <s v="p"/>
    <s v="p"/>
    <s v="[p,p,p]"/>
  </r>
  <r>
    <s v="T115"/>
    <x v="8"/>
    <s v="Unauthorized Access"/>
    <s v="IMSI catching attacks, Brute force, Port knocking"/>
    <s v="spoofing, Tampering"/>
    <s v="self,target(uses)"/>
    <s v="n"/>
    <s v="n"/>
    <s v="n"/>
    <s v="[n,n,n]"/>
    <s v="p"/>
    <s v="p"/>
    <s v="n"/>
    <s v="[p,p,n]"/>
  </r>
  <r>
    <s v="T116"/>
    <x v="8"/>
    <s v="Data Breach"/>
    <s v="Log tampering, File misuse, Customer data theft"/>
    <s v="Information Disclosure"/>
    <s v="self"/>
    <s v="n"/>
    <s v="n"/>
    <s v="n"/>
    <s v="[n,n,n]"/>
    <s v="p"/>
    <s v="n"/>
    <s v="n"/>
    <s v="[p,n,n]"/>
  </r>
  <r>
    <s v="T117"/>
    <x v="8"/>
    <s v="Remote access"/>
    <s v="manifested when malicious users exploit a given vulnerability that provides remote access for maintenance and troubleshooting"/>
    <s v="Spoofing, Tampering, Information Disclosure, Denial Of Service"/>
    <s v="self"/>
    <s v="n"/>
    <s v="n"/>
    <s v="n"/>
    <s v="[n,n,n]"/>
    <s v="p"/>
    <s v="n"/>
    <s v="n"/>
    <s v="[p,n,n]"/>
  </r>
  <r>
    <s v="T118"/>
    <x v="8"/>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19"/>
    <x v="8"/>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20"/>
    <x v="8"/>
    <s v="Massive failure of network functionalities"/>
    <s v="An insider attack may cause a massive failure of the network. This is very hard to achieve by a simple misconfiguration of the network core"/>
    <s v="Denial of Service"/>
    <s v="self"/>
    <s v="n"/>
    <s v="n"/>
    <s v="n"/>
    <s v="[n,n,n]"/>
    <s v="n"/>
    <s v="n"/>
    <s v="f"/>
    <s v="[n,n,f]"/>
  </r>
  <r>
    <s v="T121"/>
    <x v="8"/>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22"/>
    <x v="8"/>
    <s v="Signaling Threats"/>
    <s v="Storms or Frauds"/>
    <s v="Denial of Service"/>
    <s v="self"/>
    <s v="n"/>
    <s v="n"/>
    <s v="n"/>
    <s v="[n,n,n]"/>
    <s v="p"/>
    <s v="p"/>
    <s v="p"/>
    <s v="[p,p,p]"/>
  </r>
  <r>
    <s v="T123"/>
    <x v="8"/>
    <s v="Saturation threat"/>
    <s v="malicious or even legitimate but compromised nodes will be capable of causing saturation attacks"/>
    <s v="Denial of Services"/>
    <s v="target(connects)"/>
    <s v="n"/>
    <s v="n"/>
    <s v="n"/>
    <s v="[n,n,n]"/>
    <s v="n"/>
    <s v="n"/>
    <s v="p"/>
    <s v="[n,n,p]"/>
  </r>
  <r>
    <s v="T124"/>
    <x v="8"/>
    <s v="Eavesdropping"/>
    <s v="Attackers eavesdrop on sensitive data on the network"/>
    <s v="Information Disclosure"/>
    <s v="self, target(connects)"/>
    <s v="n"/>
    <s v="n"/>
    <s v="n"/>
    <s v="[n,n,n]"/>
    <s v="p"/>
    <s v="p"/>
    <s v="n"/>
    <s v="[p,p,n]"/>
  </r>
  <r>
    <s v="T125"/>
    <x v="8"/>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26"/>
    <x v="8"/>
    <s v="Use of JSON is a liability"/>
    <s v="Diferent implementations will use diferent JSON libraries. There is a considerable chance that there will be inconsistencies, and these may lead to security problems"/>
    <s v="Information Disclosure"/>
    <s v="self"/>
    <m/>
    <m/>
    <m/>
    <s v="[,,]"/>
    <m/>
    <m/>
    <m/>
    <s v="[,,]"/>
  </r>
  <r>
    <s v="T127"/>
    <x v="8"/>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28"/>
    <x v="8"/>
    <s v="Unsecured connections"/>
    <s v="Lack of using TLS to secure the connections"/>
    <s v="Spoofing, Information Disclosure"/>
    <s v="target(connects)"/>
    <s v="n"/>
    <s v="n"/>
    <s v="n"/>
    <s v="[n,n,n]"/>
    <s v="p"/>
    <s v="n"/>
    <s v="n"/>
    <s v="[p,n,n]"/>
  </r>
  <r>
    <s v="T129"/>
    <x v="8"/>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30"/>
    <x v="8"/>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31"/>
    <x v="8"/>
    <s v="Accountability and attributability"/>
    <s v="This typically includes threats where a party attempts to deny sending or receiving messages"/>
    <s v="Denial of Services"/>
    <s v="self"/>
    <s v="n"/>
    <s v="n"/>
    <s v="n"/>
    <s v="[n,n,n]"/>
    <s v="n"/>
    <s v="n"/>
    <s v="p"/>
    <s v="[n,n,p]"/>
  </r>
  <r>
    <s v="T132"/>
    <x v="8"/>
    <s v="Accidental"/>
    <s v="Misconfigured systems/network outdated systems, Human error, Unintentional deletion"/>
    <s v="Tampering, Information Disclosure, Denial Of Service"/>
    <s v="self "/>
    <s v="n"/>
    <s v="n"/>
    <s v="n"/>
    <s v="[n,n,n]"/>
    <s v="p"/>
    <s v="p"/>
    <s v="p"/>
    <s v="[p,p,p]"/>
  </r>
  <r>
    <s v="T133"/>
    <x v="8"/>
    <s v="Vulnerable API"/>
    <s v="Orchestrator or SDN  controller can be subjected to API-based attacks"/>
    <s v="Tampering, Information Disclosure, Denial Of Service"/>
    <s v="self"/>
    <s v="n"/>
    <s v="n"/>
    <s v="n"/>
    <s v="[n,n,n]"/>
    <s v="p"/>
    <s v="p"/>
    <s v="p"/>
    <s v="[p,p,p]"/>
  </r>
  <r>
    <s v="T134"/>
    <x v="8"/>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35"/>
    <x v="9"/>
    <s v="Jamming"/>
    <s v="An attacker jams the comunication channel of the asset and avoids any member of the network in the affected area to send or receive any packet"/>
    <s v="Denial of Service"/>
    <s v="self "/>
    <s v="n"/>
    <s v="n"/>
    <s v="n"/>
    <s v="[n,n,n]"/>
    <s v="n"/>
    <s v="n"/>
    <s v="f"/>
    <s v="[n,n,f]"/>
  </r>
  <r>
    <s v="T136"/>
    <x v="1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137"/>
    <x v="1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138"/>
    <x v="1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139"/>
    <x v="1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140"/>
    <x v="1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141"/>
    <x v="1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142"/>
    <x v="10"/>
    <s v="Abuse of virtualization mechanisms"/>
    <s v="These are threats related to the virtualisation of the IT infrastructure, network and underlying functions."/>
    <s v=" Tampering, Denial of Service"/>
    <s v="self, source(connects)"/>
    <s v="n"/>
    <s v="n"/>
    <s v="n"/>
    <s v="[n,n,n]"/>
    <s v="n"/>
    <s v="p"/>
    <s v="p"/>
    <s v="[n,p,p]"/>
  </r>
  <r>
    <s v="T143"/>
    <x v="10"/>
    <s v="Manipulation of software"/>
    <s v="Hardware or even software can be modified to compromise the system"/>
    <s v=" Tampering, Denial of Service"/>
    <s v="self"/>
    <s v="n"/>
    <s v="n"/>
    <s v="n"/>
    <s v="[n,n,n]"/>
    <s v="n"/>
    <s v="p"/>
    <s v="p"/>
    <s v="[n,p,p]"/>
  </r>
  <r>
    <s v="T144"/>
    <x v="1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45"/>
    <x v="1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46"/>
    <x v="1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47"/>
    <x v="10"/>
    <s v="Eavesdropping"/>
    <s v="Attackers eavesdrop on sensitive data on control and bearer plane"/>
    <s v="Spoofing, Tampering"/>
    <s v="self, source(uses)"/>
    <s v="n"/>
    <s v="n"/>
    <s v="n"/>
    <s v="[n,n,n]"/>
    <s v="p"/>
    <s v="p"/>
    <s v="n"/>
    <s v="[p,p,n]"/>
  </r>
  <r>
    <s v="T148"/>
    <x v="1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9"/>
    <x v="1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0"/>
    <x v="1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51"/>
    <x v="1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52"/>
    <x v="1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53"/>
    <x v="1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54"/>
    <x v="1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155"/>
    <x v="1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156"/>
    <x v="1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157"/>
    <x v="10"/>
    <s v="Manipulation of hardware and software"/>
    <s v="Hardware or even software can be modified to compromise the system"/>
    <s v=" Tampering, Denial of Service"/>
    <s v="self"/>
    <s v="n"/>
    <s v="n"/>
    <s v="n"/>
    <s v="[n,n,n]"/>
    <s v="n"/>
    <s v="p"/>
    <s v="p"/>
    <s v="[n,p,p]"/>
  </r>
  <r>
    <s v="T158"/>
    <x v="1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159"/>
    <x v="1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60"/>
    <x v="1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61"/>
    <x v="1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162"/>
    <x v="10"/>
    <s v="Improper use of the interface"/>
    <s v="As the gateway between devices and the 5G network, attackers can use the open interfaces from a gNodeB to attack the network, including the radio baseband."/>
    <s v="Spoofing"/>
    <s v="self"/>
    <s v="n"/>
    <s v="n"/>
    <s v="n"/>
    <s v="[n,n,n]"/>
    <s v="p"/>
    <s v="n"/>
    <s v="n"/>
    <s v="[p,n,n]"/>
  </r>
  <r>
    <s v="T163"/>
    <x v="10"/>
    <s v="Traffic Modification"/>
    <s v="Attackers modify information during transit in user plane N3 (SIP header modification, RTP spoofing)"/>
    <s v="Tampering"/>
    <s v="source(uses)"/>
    <s v="n"/>
    <s v="n"/>
    <s v="n"/>
    <s v="[n,n,n]"/>
    <s v="n"/>
    <s v="p"/>
    <s v="n"/>
    <s v="[n,p,n]"/>
  </r>
  <r>
    <s v="T164"/>
    <x v="10"/>
    <s v="Jamming"/>
    <s v="An attack that attempts to interfere with the reception of broadcast communications."/>
    <s v="Denial of Service"/>
    <s v="self"/>
    <s v="n"/>
    <s v="p"/>
    <s v="n"/>
    <s v="[n,p,n]"/>
    <s v="n"/>
    <s v="p"/>
    <s v="p"/>
    <s v="[n,p,p]"/>
  </r>
  <r>
    <s v="T165"/>
    <x v="10"/>
    <s v="Eavesdropping"/>
    <s v="Attackers eavesdrop on sensitive data on control and bearer plane"/>
    <s v="Spoofing, Tampering"/>
    <s v="target(connects)"/>
    <s v="n"/>
    <s v="n"/>
    <s v="n"/>
    <s v="[n,n,n]"/>
    <s v="p"/>
    <s v="p"/>
    <s v="n"/>
    <s v="[p,p,n]"/>
  </r>
  <r>
    <s v="T166"/>
    <x v="10"/>
    <s v="Resource Starvation"/>
    <s v="Resource starvation at cRAN VNFs by additional vFirewall functions during DDOS attack"/>
    <s v="Denial of Service"/>
    <s v="self"/>
    <s v="n"/>
    <s v="n"/>
    <s v="n"/>
    <s v="[n,n,n]"/>
    <s v="n"/>
    <s v="n"/>
    <s v="p"/>
    <s v="[n,n,p]"/>
  </r>
  <r>
    <s v="T167"/>
    <x v="1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168"/>
    <x v="1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169"/>
    <x v="10"/>
    <s v="Unauthorized access to Network Traffic"/>
    <s v="An attacker can obtain network information"/>
    <s v="Information Disclosure"/>
    <s v="target(connects)"/>
    <s v="n"/>
    <s v="n"/>
    <s v="n"/>
    <s v="[n,n,n]"/>
    <s v="p"/>
    <s v="n"/>
    <s v="n"/>
    <s v="[p,n,n]"/>
  </r>
  <r>
    <s v="T170"/>
    <x v="10"/>
    <s v="Physical Attacks"/>
    <s v="Sabotage of network hardware or Terrorist attacks or Unauthorized physical access to base station"/>
    <s v="Spoofing, Denial of Service"/>
    <s v="self"/>
    <s v="n"/>
    <s v="n"/>
    <s v="n"/>
    <s v="[n,n,n]"/>
    <s v="p"/>
    <s v="p"/>
    <s v="p"/>
    <s v="[p,p,p]"/>
  </r>
  <r>
    <s v="T171"/>
    <x v="10"/>
    <s v="Network slicing specific"/>
    <s v="Misuse of resources and function or Side-channel attacks"/>
    <s v="Information Disclosure"/>
    <s v="self"/>
    <s v="n"/>
    <s v="n"/>
    <s v="n"/>
    <s v="[n,n,n]"/>
    <s v="p"/>
    <s v="n"/>
    <s v="n"/>
    <s v="[p,n,n]"/>
  </r>
  <r>
    <s v="T172"/>
    <x v="10"/>
    <s v="Signaling Threats"/>
    <s v="Storms or Frauds"/>
    <s v="Denial of Service"/>
    <s v="self"/>
    <s v="n"/>
    <s v="n"/>
    <s v="n"/>
    <s v="[n,n,n]"/>
    <s v="n"/>
    <s v="p"/>
    <s v="p"/>
    <s v="[n,p,p]"/>
  </r>
  <r>
    <s v="T173"/>
    <x v="10"/>
    <s v="Message Insertion "/>
    <s v=" These types of attacks are possible in 5G networks to initiate DoS_x000a_attacks. For instance, false flow table updates can be used to overload SDN devices."/>
    <s v="Denial of Service"/>
    <s v="self"/>
    <s v="n"/>
    <s v="n"/>
    <s v="n"/>
    <s v="[n,n,n]"/>
    <s v="n"/>
    <s v="n"/>
    <s v="p"/>
    <s v="[n,n,p]"/>
  </r>
  <r>
    <s v="T174"/>
    <x v="1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175"/>
    <x v="1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176"/>
    <x v="1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177"/>
    <x v="10"/>
    <s v="Abuse of virtualization mechanisms"/>
    <s v="These are threats related to the virtualisation of the IT infrastructure, network and underlying functions."/>
    <s v=" Tampering"/>
    <s v="self"/>
    <s v="n"/>
    <s v="n"/>
    <s v="n"/>
    <s v="[n,n,n]"/>
    <s v="p"/>
    <s v="p"/>
    <s v="n"/>
    <s v="[p,p,n]"/>
  </r>
  <r>
    <s v="T178"/>
    <x v="10"/>
    <s v="Manipulation of software"/>
    <s v="Hardware or even software can be modified to compromise the system"/>
    <s v=" Tampering, Denial of Service"/>
    <s v="self"/>
    <s v="n"/>
    <s v="n"/>
    <s v="n"/>
    <s v="[n,n,n]"/>
    <s v="n"/>
    <s v="p"/>
    <s v="p"/>
    <s v="[n,p,p]"/>
  </r>
  <r>
    <s v="T179"/>
    <x v="1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180"/>
    <x v="1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181"/>
    <x v="1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82"/>
    <x v="1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183"/>
    <x v="1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184"/>
    <x v="10"/>
    <s v="Information Leakage"/>
    <s v="Network traffic, Cloud computing, Misuse of security audit tools, Security keys theft, Unauthorized access to user plane data, Unauthorized access to signalling data"/>
    <s v="Information Disclosure"/>
    <s v="self"/>
    <s v="n"/>
    <s v="n"/>
    <s v="n"/>
    <s v="[n,n,n]"/>
    <s v="p"/>
    <s v="p"/>
    <s v="n"/>
    <s v="[p,p,n]"/>
  </r>
  <r>
    <s v="T185"/>
    <x v="10"/>
    <s v="Eavesdropping"/>
    <s v="Attackers eavesdrop on sensitive data "/>
    <s v="Spoofing, Tampering"/>
    <s v="self, source(uses)"/>
    <s v="n"/>
    <s v="n"/>
    <s v="n"/>
    <s v="[n,n,n]"/>
    <s v="p"/>
    <s v="p"/>
    <s v="n"/>
    <s v="[p,p,n]"/>
  </r>
  <r>
    <s v="T186"/>
    <x v="1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187"/>
    <x v="1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188"/>
    <x v="1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189"/>
    <x v="11"/>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0"/>
    <x v="11"/>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191"/>
    <x v="11"/>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192"/>
    <x v="11"/>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193"/>
    <x v="11"/>
    <s v="Manipulation of software"/>
    <s v="These are threats related to the virtualisation of the IT infrastructure, network and underlying functions."/>
    <s v=" Tampering, Denial of Service"/>
    <s v="self"/>
    <s v="n"/>
    <s v="n"/>
    <s v="n"/>
    <s v="[n,n,n]"/>
    <s v="n"/>
    <s v="p"/>
    <s v="p"/>
    <s v="[n,p,p]"/>
  </r>
  <r>
    <s v="T194"/>
    <x v="1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195"/>
    <x v="12"/>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196"/>
    <x v="12"/>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197"/>
    <x v="1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98"/>
    <x v="12"/>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99"/>
    <x v="12"/>
    <s v="Abuse of virtualization mechanisms"/>
    <s v="These are threats related to the virtualisation of the IT infrastructure, network and underlying functions."/>
    <s v=" Tampering, Denial of Service"/>
    <s v="self, source(hosts)"/>
    <s v="n"/>
    <s v="n"/>
    <s v="n"/>
    <s v="[n,n,n]"/>
    <s v="n"/>
    <s v="p"/>
    <s v="p"/>
    <s v="[n,p,p]"/>
  </r>
  <r>
    <s v="T200"/>
    <x v="12"/>
    <s v="Manipulation of hardware and software"/>
    <s v="These are threats related to the virtualisation of the IT infrastructure, network and underlying functions."/>
    <s v=" Tampering, Denial of Service"/>
    <s v="self"/>
    <s v="n"/>
    <s v="n"/>
    <s v="n"/>
    <s v="[n,n,n]"/>
    <s v="n"/>
    <s v="p"/>
    <s v="p"/>
    <s v="[n,p,p]"/>
  </r>
  <r>
    <s v="T201"/>
    <x v="12"/>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02"/>
    <x v="12"/>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03"/>
    <x v="12"/>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204"/>
    <x v="12"/>
    <s v="Illegal access to API"/>
    <s v="Some third party applications can access illegally to API and perform DOS attacks to API."/>
    <s v="Denial of Service"/>
    <s v="self, source(uses)"/>
    <s v="n"/>
    <s v="n"/>
    <s v="n"/>
    <s v="[n,n,n]"/>
    <s v="p"/>
    <s v="n"/>
    <s v="p"/>
    <s v="[p,n,p]"/>
  </r>
  <r>
    <s v="T205"/>
    <x v="12"/>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206"/>
    <x v="13"/>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207"/>
    <x v="1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208"/>
    <x v="1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209"/>
    <x v="1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210"/>
    <x v="13"/>
    <s v="Manipulation of hardware and software"/>
    <s v="Hardware or even software can be modified to compromise the system"/>
    <s v=" Tampering, Denial of Service"/>
    <s v="self"/>
    <s v="n"/>
    <s v="n"/>
    <s v="n"/>
    <s v="[n,n,n]"/>
    <s v="n"/>
    <s v="p"/>
    <s v="p"/>
    <s v="[n,p,p]"/>
  </r>
  <r>
    <s v="T211"/>
    <x v="13"/>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212"/>
    <x v="13"/>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213"/>
    <x v="13"/>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214"/>
    <x v="14"/>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215"/>
    <x v="1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216"/>
    <x v="1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217"/>
    <x v="1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218"/>
    <x v="14"/>
    <s v="Manipulation of hardware and software"/>
    <s v="Hardware or even software can be modified to compromise the system"/>
    <s v=" Tampering, Denial of Service"/>
    <s v="self"/>
    <s v="n"/>
    <s v="n"/>
    <s v="n"/>
    <s v="[n,n,n]"/>
    <s v="n"/>
    <s v="p"/>
    <s v="p"/>
    <s v="[n,p,p]"/>
  </r>
  <r>
    <s v="T219"/>
    <x v="14"/>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220"/>
    <x v="14"/>
    <s v="Slice Threft"/>
    <s v="An attacker can obtain the control of a slice"/>
    <s v="Denial of Service"/>
    <s v="self"/>
    <s v="n"/>
    <s v="n"/>
    <s v="n"/>
    <s v="[n,n,n]"/>
    <s v="n"/>
    <s v="n"/>
    <s v="p"/>
    <s v="[n,n,p]"/>
  </r>
  <r>
    <s v="T221"/>
    <x v="14"/>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222"/>
    <x v="15"/>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223"/>
    <x v="15"/>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224"/>
    <x v="15"/>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225"/>
    <x v="15"/>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226"/>
    <x v="15"/>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227"/>
    <x v="15"/>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228"/>
    <x v="15"/>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229"/>
    <x v="15"/>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230"/>
    <x v="15"/>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231"/>
    <x v="15"/>
    <s v="OAuth 2.0 Defect Exploitation"/>
    <s v="NWDAF gains access to other network functions by requesting tokens from NRF, which is vulnerable to man-in-the-middle attacks."/>
    <s v="Elevation of Privileges"/>
    <s v="self, source(uses)"/>
    <s v="n"/>
    <s v="n"/>
    <s v="n"/>
    <s v="[n,n,n]"/>
    <s v="p"/>
    <s v="p"/>
    <s v="n"/>
    <s v="[p,p,n]"/>
  </r>
  <r>
    <s v="T232"/>
    <x v="15"/>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233"/>
    <x v="1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234"/>
    <x v="1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235"/>
    <x v="1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236"/>
    <x v="1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237"/>
    <x v="16"/>
    <s v="Manipulation of hardware and software"/>
    <s v="Hardware or even software can be modified to compromise the system"/>
    <s v=" Tampering, Denial of Service"/>
    <s v="self"/>
    <s v="n"/>
    <s v="n"/>
    <s v="n"/>
    <s v="[n,n,n]"/>
    <s v="n"/>
    <s v="p"/>
    <s v="p"/>
    <s v="[n,p,p]"/>
  </r>
  <r>
    <s v="T238"/>
    <x v="1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239"/>
    <x v="1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240"/>
    <x v="1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241"/>
    <x v="17"/>
    <s v="Manipulation of hardware and software"/>
    <s v="Hardware or even software can be modified to compromise the system"/>
    <s v=" Tampering, Denial of Service"/>
    <s v="self"/>
    <s v="n"/>
    <s v="n"/>
    <s v="n"/>
    <s v="[n,n,n]"/>
    <s v="n"/>
    <s v="p"/>
    <s v="p"/>
    <s v="[n,p,p]"/>
  </r>
  <r>
    <s v="T242"/>
    <x v="17"/>
    <s v="Identity fraud / account or service"/>
    <s v="Injection of messages to perform phishing attacks, fraud."/>
    <s v="spoofing"/>
    <s v="self"/>
    <s v="n"/>
    <s v="n"/>
    <s v="n"/>
    <s v="[n,n,n]"/>
    <s v="p"/>
    <s v="p"/>
    <s v="n"/>
    <s v="[p,p,n]"/>
  </r>
  <r>
    <s v="T243"/>
    <x v="17"/>
    <s v="Data Leakage"/>
    <s v="Unauthorized access to sensitive data on the server (UDR, UDSF) profile, etc.)"/>
    <s v="Information Disclosure"/>
    <s v="self"/>
    <s v="n"/>
    <s v="n"/>
    <s v="n"/>
    <s v="[n,n,n]"/>
    <s v="p"/>
    <s v="n"/>
    <s v="n"/>
    <s v="[p,n,n]"/>
  </r>
  <r>
    <s v="T244"/>
    <x v="17"/>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245"/>
    <x v="18"/>
    <s v="Abuse of virtualization mechanisms"/>
    <s v="These are threats related to the virtualisation of the IT infrastructure, network and underlying functions."/>
    <s v=" Tampering, Denial of Service"/>
    <s v="self"/>
    <s v="n"/>
    <s v="n"/>
    <s v="n"/>
    <s v="[n,n,n]"/>
    <s v="n"/>
    <s v="p"/>
    <s v="p"/>
    <s v="[n,p,p]"/>
  </r>
  <r>
    <s v="T246"/>
    <x v="18"/>
    <s v="Manipulation of hardware and software"/>
    <s v="Hardware or even software can be modified to compromise the system"/>
    <s v=" Tampering, Denial of Service"/>
    <s v="self"/>
    <s v="n"/>
    <s v="n"/>
    <s v="n"/>
    <s v="[n,n,n]"/>
    <s v="n"/>
    <s v="p"/>
    <s v="p"/>
    <s v="[n,p,p]"/>
  </r>
  <r>
    <s v="T247"/>
    <x v="18"/>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48"/>
    <x v="18"/>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49"/>
    <x v="18"/>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250"/>
    <x v="18"/>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251"/>
    <x v="18"/>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252"/>
    <x v="18"/>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253"/>
    <x v="18"/>
    <s v="Signalling data - related"/>
    <s v="No protection or weak protection for signalling data "/>
    <s v="Information Disclosure"/>
    <s v="self"/>
    <s v="n"/>
    <s v="n"/>
    <s v="n"/>
    <s v="[n,n,n]"/>
    <s v="p"/>
    <s v="p"/>
    <s v="n"/>
    <s v="[p,p,n]"/>
  </r>
  <r>
    <s v="T254"/>
    <x v="19"/>
    <s v="Read Injection"/>
    <s v="Execution of an unauthorized Read query"/>
    <s v="I"/>
    <s v="self"/>
    <s v="n"/>
    <s v="n"/>
    <s v="n"/>
    <s v="[n,n,n]"/>
    <s v="p"/>
    <s v="n"/>
    <s v="n"/>
    <s v="[p,n,n]"/>
  </r>
  <r>
    <s v="T255"/>
    <x v="19"/>
    <s v="Insert Injection"/>
    <s v="Execution of an unauthorized Insert query"/>
    <s v="T"/>
    <s v="self"/>
    <s v="n"/>
    <s v="n"/>
    <s v="n"/>
    <s v="[n,n,n]"/>
    <s v="n"/>
    <s v="p"/>
    <s v="n"/>
    <s v="[n,p,n]"/>
  </r>
  <r>
    <s v="T256"/>
    <x v="19"/>
    <s v="Update Injection"/>
    <s v="Execution of an unauthorized Update query"/>
    <s v="T"/>
    <s v="self"/>
    <s v="n"/>
    <s v="n"/>
    <s v="n"/>
    <s v="[n,n,n]"/>
    <s v="p"/>
    <s v="p"/>
    <s v="n"/>
    <s v="[p,p,n]"/>
  </r>
  <r>
    <s v="T257"/>
    <x v="19"/>
    <s v="File Access"/>
    <s v="Unauthorized access to internal DB files"/>
    <s v="I"/>
    <s v="source(hosts),self"/>
    <s v="p"/>
    <s v="n"/>
    <s v="n"/>
    <s v="[p,n,n]"/>
    <s v="p"/>
    <s v="p"/>
    <s v="p"/>
    <s v="[p,p,p]"/>
  </r>
  <r>
    <s v="T258"/>
    <x v="19"/>
    <s v="Read DB Configuration"/>
    <s v="Unauthorized access to DB configuration data_x000a_"/>
    <s v="I"/>
    <s v="self"/>
    <s v="n"/>
    <s v="n"/>
    <s v="n"/>
    <s v="[n,n,n]"/>
    <s v="p"/>
    <s v="n"/>
    <s v="n"/>
    <s v="[p,n,n]"/>
  </r>
  <r>
    <s v="T259"/>
    <x v="19"/>
    <s v="Delete Injection"/>
    <s v="Execution of an unauthorized Read query"/>
    <s v="D"/>
    <s v="self"/>
    <s v="n"/>
    <s v="n"/>
    <s v="n"/>
    <s v="[n,n,n]"/>
    <s v="p"/>
    <s v="p"/>
    <s v="n"/>
    <s v="[p,p,n]"/>
  </r>
  <r>
    <s v="T260"/>
    <x v="19"/>
    <s v="Delete DB FIle"/>
    <s v="Unauthorized deletion of an internal DB file"/>
    <s v="D"/>
    <s v="self"/>
    <s v="p"/>
    <s v="n"/>
    <s v="n"/>
    <s v="[p,n,n]"/>
    <s v="p"/>
    <s v="p"/>
    <s v="n"/>
    <s v="[p,p,n]"/>
  </r>
  <r>
    <s v="T261"/>
    <x v="19"/>
    <s v="Deanonymization"/>
    <s v="Extrapolation of unauthorized data trough computation over acessible data"/>
    <s v="S,I"/>
    <s v="self"/>
    <s v="n"/>
    <s v="n"/>
    <s v="n"/>
    <s v="[n,n,n]"/>
    <s v="p"/>
    <s v="n"/>
    <s v="n"/>
    <s v="[p,n,n]"/>
  </r>
  <r>
    <s v="T262"/>
    <x v="19"/>
    <s v="Change DB"/>
    <s v="Unauhuthroized change of DBMS configuration"/>
    <s v="E"/>
    <s v="self"/>
    <s v="n"/>
    <s v="n"/>
    <s v="n"/>
    <s v="[n,n,n]"/>
    <s v="f"/>
    <s v="f"/>
    <s v="n"/>
    <s v="[f,f,n]_x000a_"/>
  </r>
  <r>
    <s v="T263"/>
    <x v="19"/>
    <s v="Unauthorized remote"/>
    <s v="Unauthorized remote access to the DBMS"/>
    <s v="S"/>
    <s v="self"/>
    <s v="n"/>
    <s v="n"/>
    <s v="n"/>
    <s v="[n,n,n]"/>
    <s v="p"/>
    <s v="n"/>
    <s v="n"/>
    <s v="[p,n,n]"/>
  </r>
  <r>
    <s v="T264"/>
    <x v="19"/>
    <s v="Remote DoS"/>
    <s v="Made the DBMS unaccessible to remote clients"/>
    <s v="D"/>
    <s v="self"/>
    <s v="n"/>
    <s v="n"/>
    <s v="n"/>
    <s v="[n,n,n]"/>
    <s v="n"/>
    <s v="n"/>
    <s v="p"/>
    <s v="[n,n,p]"/>
  </r>
  <r>
    <s v="T265"/>
    <x v="19"/>
    <s v="Local DoS"/>
    <s v="Made the DBMS unaccessible to local clients"/>
    <s v="D"/>
    <s v="self"/>
    <s v="n"/>
    <s v="n"/>
    <s v="n"/>
    <s v="[n,n,n]"/>
    <s v="n"/>
    <s v="n"/>
    <s v="p"/>
    <s v="[n,n,p]"/>
  </r>
  <r>
    <s v="T266"/>
    <x v="19"/>
    <s v="Data DoS"/>
    <s v="Made the DBMS impossible to access to data in DBs"/>
    <s v="D"/>
    <s v="self"/>
    <s v="n"/>
    <s v="n"/>
    <s v="n"/>
    <s v="[n,n,n]"/>
    <s v="n"/>
    <s v="n"/>
    <s v="p"/>
    <s v="[n,n,p]"/>
  </r>
  <r>
    <s v="T267"/>
    <x v="19"/>
    <s v="Crash"/>
    <s v="Made the DBMS no more in execution"/>
    <s v="D,I"/>
    <s v="self"/>
    <s v="n"/>
    <s v="n"/>
    <s v="n"/>
    <s v="[n,n,n]"/>
    <s v="n"/>
    <s v="n"/>
    <s v="f"/>
    <s v="[n,n,f]"/>
  </r>
  <r>
    <s v="T268"/>
    <x v="19"/>
    <s v="Code Injection"/>
    <s v="Execute code through the DBMS and with DBMS user"/>
    <s v="S,E"/>
    <s v="source(host)"/>
    <s v="n"/>
    <s v="n"/>
    <s v="n"/>
    <s v="[n,n,n]"/>
    <s v="n"/>
    <s v="f"/>
    <s v="n"/>
    <s v="[n,f,n]"/>
  </r>
  <r>
    <s v="T269"/>
    <x v="20"/>
    <s v="CommunicationLock"/>
    <s v="An attacker can make the MQTT communication un-available"/>
    <s v="D"/>
    <s v="self,source(uses)"/>
    <s v="p"/>
    <s v="n"/>
    <s v="n"/>
    <s v="[p,n,n]"/>
    <s v="n"/>
    <s v="n"/>
    <s v="f"/>
    <s v="[n,n,f]"/>
  </r>
  <r>
    <s v="T270"/>
    <x v="20"/>
    <s v="Eavesdropping (Global)"/>
    <s v="n adversary retrieve data accessing communicationamong multiple assets communicating through MQT"/>
    <s v="I"/>
    <s v="source(uses),self"/>
    <s v="n"/>
    <s v="n"/>
    <s v="n"/>
    <s v="[n,n,n]"/>
    <s v="f"/>
    <s v="n"/>
    <s v="n"/>
    <s v="[f,n,n]"/>
  </r>
  <r>
    <s v="T271"/>
    <x v="20"/>
    <s v="Action Spoofing"/>
    <s v="An attacker can access to reserved topic, to publish orreceive messages."/>
    <s v="S"/>
    <s v="self, source(uses)"/>
    <s v="p"/>
    <s v="n"/>
    <s v="n"/>
    <s v="[p,n,n]"/>
    <s v="f"/>
    <s v="f"/>
    <s v="n"/>
    <s v="[f,f,n]"/>
  </r>
  <r>
    <s v="T272"/>
    <x v="20"/>
    <s v="Message Tampering"/>
    <s v="An adversary intercept and modify the packets’ contentsent using the asset"/>
    <s v="T"/>
    <s v="self, source(uses)"/>
    <s v="p"/>
    <s v="n"/>
    <s v="n"/>
    <s v="[p,n,n]"/>
    <s v="p"/>
    <s v="n"/>
    <s v="n"/>
    <s v="[p,n,n]"/>
  </r>
  <r>
    <s v="T273"/>
    <x v="20"/>
    <s v="Data Leakage"/>
    <s v="An adversary can access to local data of the asse"/>
    <s v="I"/>
    <s v="source(uses),self"/>
    <s v="p"/>
    <s v="n"/>
    <s v="n"/>
    <s v="[p,n,n,]"/>
    <s v="f"/>
    <s v="n"/>
    <s v="n"/>
    <s v="[f,n,n]"/>
  </r>
  <r>
    <s v="T274"/>
    <x v="2"/>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275"/>
    <x v="2"/>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276"/>
    <x v="2"/>
    <s v="Improper Network Isolation"/>
    <s v="Attack from host applications communicating with VMs. This includes attacks that exploit vulnerabilities caused by improper network isolation and improper configuration to application privileges of the host machine"/>
    <s v="Spoofing, Elevation of Privileges"/>
    <s v="self, target(connects)"/>
    <s v="n"/>
    <s v="n"/>
    <s v="n"/>
    <s v="[n,n,n]"/>
    <s v="p"/>
    <s v="n"/>
    <s v="n"/>
    <s v="[p,n,n]"/>
  </r>
  <r>
    <s v="T277"/>
    <x v="2"/>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78"/>
    <x v="2"/>
    <s v="Crash"/>
    <s v="An Adversary is able to stop with a failure the full VM, causing, eventually, a lost of data."/>
    <s v="D"/>
    <s v="self, target(hosts)"/>
    <s v="n"/>
    <s v="n"/>
    <s v="n"/>
    <s v="[n,n,n]"/>
    <s v="n"/>
    <s v="p"/>
    <s v="f"/>
    <s v="[n,p,f]"/>
  </r>
  <r>
    <s v="T279"/>
    <x v="2"/>
    <s v="Authentication Abuse"/>
    <s v="An Adversy is able to access the VM abusing the authentication system."/>
    <s v="S"/>
    <s v="self, target(hosts)"/>
    <s v="n"/>
    <s v="n"/>
    <s v="n"/>
    <s v="[n,n,n]"/>
    <s v="p"/>
    <s v="p"/>
    <s v="n"/>
    <s v="[p,p,n]"/>
  </r>
  <r>
    <s v="T280"/>
    <x v="2"/>
    <s v="Authorization Abuse"/>
    <s v="An adversary is able to circumvent the authorization controls accessing data and services that should be not accessible to him."/>
    <s v="S"/>
    <s v="self, target(hosts)"/>
    <s v="n"/>
    <s v="n"/>
    <s v="n"/>
    <s v="[n,n,n]"/>
    <s v="p"/>
    <s v="p"/>
    <s v="n"/>
    <s v="[p,p,n]"/>
  </r>
  <r>
    <s v="T281"/>
    <x v="2"/>
    <s v="Elevation of privileges"/>
    <s v="An Adversary is able to change its privileges in access to the system services and data"/>
    <s v="E"/>
    <s v="self, target(hosts)"/>
    <s v="n"/>
    <s v="n"/>
    <s v="n"/>
    <s v="[n,n,n]"/>
    <s v="f"/>
    <s v="f"/>
    <s v="n"/>
    <s v="[f,f,n]"/>
  </r>
  <r>
    <s v="T282"/>
    <x v="2"/>
    <s v="Excessive Resource Consuption"/>
    <s v="An Adversary is able to enahnce the amount of resources consumed by the VM"/>
    <s v="D"/>
    <s v="self, target(hosts)"/>
    <s v="p"/>
    <s v="p"/>
    <s v="n"/>
    <s v="[p,p,n]"/>
    <s v=","/>
    <s v=","/>
    <s v="]"/>
    <s v="n,n,p]"/>
  </r>
  <r>
    <s v="T283"/>
    <x v="2"/>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84"/>
    <x v="2"/>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85"/>
    <x v="2"/>
    <s v="Denial of Service"/>
    <s v="Some of thee services and functionalities of the VM are no more available"/>
    <s v="D"/>
    <s v="self, target(hosts)"/>
    <s v="p"/>
    <s v="p"/>
    <s v="n"/>
    <s v="[p,p,n] "/>
    <s v="n"/>
    <s v="n"/>
    <s v="p"/>
    <s v="[n,n,p]"/>
  </r>
  <r>
    <s v="T286"/>
    <x v="2"/>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7"/>
    <x v="2"/>
    <s v="Unauthorized Code Execution"/>
    <s v="An adversary is able to execute codes and/or commands wihtout having an explicit authorization to do this (e.g. code injection, ..)"/>
    <s v="S,E"/>
    <s v="self, target(hosts)"/>
    <s v="n"/>
    <s v="n"/>
    <s v="n"/>
    <s v="[n,n,n]"/>
    <s v="p"/>
    <s v="p"/>
    <s v="n"/>
    <s v="[p,p,n]"/>
  </r>
  <r>
    <s v="T288"/>
    <x v="2"/>
    <s v="Scanning"/>
    <s v="An advserary is able to undestand your (mostly public) configuration"/>
    <s v="I"/>
    <s v="self, target(hosts)"/>
    <s v="p"/>
    <s v="p"/>
    <s v="n"/>
    <s v="[p,p,n]"/>
    <s v="n"/>
    <s v="n"/>
    <s v="n"/>
    <s v="[n,n,n]"/>
  </r>
  <r>
    <s v="T289"/>
    <x v="21"/>
    <s v="Resource Exhaustion"/>
    <s v="Made (authorized) requests in order to exhaust the thread/process pool of the web server"/>
    <s v="D"/>
    <s v="source(hosts),self"/>
    <s v="n"/>
    <s v="n"/>
    <s v="n"/>
    <s v="[n,n,n]"/>
    <s v="n"/>
    <s v="n"/>
    <s v="p"/>
    <s v="[n,n,p]"/>
  </r>
  <r>
    <s v="T290"/>
    <x v="21"/>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91"/>
    <x v="21"/>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92"/>
    <x v="21"/>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93"/>
    <x v="21"/>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94"/>
    <x v="21"/>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95"/>
    <x v="21"/>
    <s v="Functionality Misuse"/>
    <s v="An adversary leverages a legitimate capability of an application in such a way as to achieve a negative technical impact."/>
    <s v="S,T,I"/>
    <s v="self, source(uses), source(hosts)"/>
    <s v="n"/>
    <s v="n"/>
    <s v="n"/>
    <s v="[n,n,n]"/>
    <s v="p"/>
    <s v="p"/>
    <s v="p"/>
    <s v="[p,p,p]"/>
  </r>
  <r>
    <s v="T296"/>
    <x v="21"/>
    <s v="Web Communication Channel Manipualtion"/>
    <s v="The Web (HTTP based) communication channels is under control (and/or modified) ny an adversary"/>
    <s v="S"/>
    <s v="self, source(uses)"/>
    <s v="n"/>
    <s v="n"/>
    <s v="n"/>
    <s v="[n,n,n]"/>
    <s v="f"/>
    <s v="f"/>
    <s v="f"/>
    <s v="[f,f,f]"/>
  </r>
  <r>
    <s v="T297"/>
    <x v="21"/>
    <s v="System Manipulation"/>
    <s v="An adversary is able to apply a change in the confoguration of he Web Server"/>
    <s v="S,E"/>
    <s v="self,source(hosts)"/>
    <s v="n"/>
    <s v="n"/>
    <s v="n"/>
    <s v="[n,n,n]"/>
    <s v="f"/>
    <s v="f"/>
    <s v="f"/>
    <s v="[f,f,f]"/>
  </r>
  <r>
    <s v="T298"/>
    <x v="22"/>
    <s v="Read Injection"/>
    <s v="Execution of an unauthorized Read query"/>
    <s v="I"/>
    <s v="self"/>
    <s v="n"/>
    <s v="n"/>
    <s v="n"/>
    <s v="[n,n,n]"/>
    <s v="p"/>
    <s v="n"/>
    <s v="n"/>
    <s v="[p,n,n]"/>
  </r>
  <r>
    <s v="T299"/>
    <x v="22"/>
    <s v="Insert Injection"/>
    <s v="Execution of an unauthorized Insert query"/>
    <s v="T"/>
    <s v="self"/>
    <s v="n"/>
    <s v="n"/>
    <s v="n"/>
    <s v="[n,n,n]"/>
    <s v="n"/>
    <s v="p"/>
    <s v="n"/>
    <s v="[n,p,n]"/>
  </r>
  <r>
    <s v="T300"/>
    <x v="22"/>
    <s v="Update Injection"/>
    <s v="Execution of an unauthorized Update query"/>
    <s v="T"/>
    <s v="self"/>
    <s v="n"/>
    <s v="n"/>
    <s v="n"/>
    <s v="[n,n,n]"/>
    <s v="p"/>
    <s v="p"/>
    <s v="n"/>
    <s v="[p,p,n]"/>
  </r>
  <r>
    <s v="T301"/>
    <x v="22"/>
    <s v="File Access"/>
    <s v="Unauthorized access to internal DB files"/>
    <s v="I"/>
    <s v="source(hosts),self"/>
    <s v="p"/>
    <s v="n"/>
    <s v="n"/>
    <s v="[p,n,n]"/>
    <s v="p"/>
    <s v="p"/>
    <s v="p"/>
    <s v="[p,p,p]"/>
  </r>
  <r>
    <s v="T302"/>
    <x v="22"/>
    <s v="Read DB Configuration"/>
    <s v="Unauthorized access to DB configuration data_x000a_"/>
    <s v="I"/>
    <s v="self"/>
    <s v="n"/>
    <s v="n"/>
    <s v="n"/>
    <s v="[n,n,n]"/>
    <s v="p"/>
    <s v="n"/>
    <s v="n"/>
    <s v="[p,n,n]"/>
  </r>
  <r>
    <s v="T303"/>
    <x v="22"/>
    <s v="Delete Injection"/>
    <s v="Execution of an unauthorized Read query"/>
    <s v="D"/>
    <s v="self"/>
    <s v="n"/>
    <s v="n"/>
    <s v="n"/>
    <s v="[n,n,n]"/>
    <s v="p"/>
    <s v="p"/>
    <s v="n"/>
    <s v="[p,p,n]"/>
  </r>
  <r>
    <s v="T304"/>
    <x v="22"/>
    <s v="Delete DB FIle"/>
    <s v="Unauthorized deletion of an internal DB file"/>
    <s v="D"/>
    <s v="self"/>
    <s v="p"/>
    <s v="n"/>
    <s v="n"/>
    <s v="[p,n,n]"/>
    <s v="p"/>
    <s v="p"/>
    <s v="n"/>
    <s v="[p,p,n]"/>
  </r>
  <r>
    <s v="T305"/>
    <x v="22"/>
    <s v="Deanonymization"/>
    <s v="Extrapolation of unauthorized data trough computation over acessible data"/>
    <s v="S,I"/>
    <s v="self"/>
    <s v="n"/>
    <s v="n"/>
    <s v="n"/>
    <s v="[n,n,n]"/>
    <s v="p"/>
    <s v="n"/>
    <s v="n"/>
    <s v="[p,n,n]"/>
  </r>
  <r>
    <s v="T306"/>
    <x v="22"/>
    <s v="Change DB"/>
    <s v="Unauhuthroized change of DBMS configuration"/>
    <s v="E"/>
    <s v="self"/>
    <s v="n"/>
    <s v="n"/>
    <s v="n"/>
    <s v="[n,n,n]"/>
    <s v="f"/>
    <s v="f"/>
    <s v="n"/>
    <s v="[f,f,n]_x000a_"/>
  </r>
  <r>
    <s v="T307"/>
    <x v="22"/>
    <s v="Unauthorized remote"/>
    <s v="Unauthorized remote access to the DBMS"/>
    <s v="S"/>
    <s v="self"/>
    <s v="n"/>
    <s v="n"/>
    <s v="n"/>
    <s v="[n,n,n]"/>
    <s v="p"/>
    <s v="n"/>
    <s v="n"/>
    <s v="[p,n,n]"/>
  </r>
  <r>
    <s v="T308"/>
    <x v="22"/>
    <s v="Remote DoS"/>
    <s v="Made the DBMS unaccessible to remote clients"/>
    <s v="D"/>
    <s v="self"/>
    <s v="n"/>
    <s v="n"/>
    <s v="n"/>
    <s v="[n,n,n]"/>
    <s v="n"/>
    <s v="n"/>
    <s v="p"/>
    <s v="[n,n,p]"/>
  </r>
  <r>
    <s v="T309"/>
    <x v="22"/>
    <s v="Local DoS"/>
    <s v="Made the DBMS unaccessible to local clients"/>
    <s v="D"/>
    <s v="self"/>
    <s v="n"/>
    <s v="n"/>
    <s v="n"/>
    <s v="[n,n,n]"/>
    <s v="n"/>
    <s v="n"/>
    <s v="p"/>
    <s v="[n,n,p]"/>
  </r>
  <r>
    <s v="T310"/>
    <x v="22"/>
    <s v="Data DoS"/>
    <s v="Made the DBMS impossible to access to data in DBs"/>
    <s v="D"/>
    <s v="self"/>
    <s v="n"/>
    <s v="n"/>
    <s v="n"/>
    <s v="[n,n,n]"/>
    <s v="n"/>
    <s v="n"/>
    <s v="p"/>
    <s v="[n,n,p]"/>
  </r>
  <r>
    <s v="T311"/>
    <x v="22"/>
    <s v="Crash"/>
    <s v="Made the DBMS no more in execution"/>
    <s v="D,I"/>
    <s v="self"/>
    <s v="n"/>
    <s v="n"/>
    <s v="n"/>
    <s v="[n,n,n]"/>
    <s v="n"/>
    <s v="n"/>
    <s v="f"/>
    <s v="[n,n,f]"/>
  </r>
  <r>
    <s v="T312"/>
    <x v="22"/>
    <s v="Code Injection"/>
    <s v="Execute code through the DBMS and with DBMS user"/>
    <s v="S,E"/>
    <s v="source(host)"/>
    <s v="n"/>
    <s v="n"/>
    <s v="n"/>
    <s v="[n,n,n]"/>
    <s v="n"/>
    <s v="f"/>
    <s v="n"/>
    <s v="[n,f,n]"/>
  </r>
  <r>
    <s v="T313"/>
    <x v="0"/>
    <s v="Node Replication"/>
    <s v="An adversary inject a new malicious edge node to the network and assign it an ID number that is a replica of existing authorized node. Attackers will be able to corrupt, steal, or misdirect data packets arriving at the malicious replica. In addition, node replicas can also even revoke legitimate EC nodes by implementing node-revocation protocols "/>
    <s v="S"/>
    <s v="self"/>
    <s v="n"/>
    <s v="n"/>
    <s v="n"/>
    <s v="[n,n,n]"/>
    <s v="f"/>
    <s v="p"/>
    <s v="n"/>
    <s v="[f,p,n]"/>
  </r>
  <r>
    <s v="T314"/>
    <x v="0"/>
    <s v="Tampering/Physical Access"/>
    <s v="Attackers can physically access edge nodes, tamper the circuit can lead the system into improper working conditions"/>
    <s v="T,D,I"/>
    <s v="self"/>
    <s v="n"/>
    <s v="n"/>
    <s v="n"/>
    <s v="[n,n,n]"/>
    <s v="n"/>
    <s v="p"/>
    <s v="n"/>
    <s v="[n,p,n]"/>
  </r>
  <r>
    <s v="T315"/>
    <x v="0"/>
    <s v="Inessential Logging Attacks"/>
    <s v="If log files are not encrypted, this type of attacks can lead to damage in edge systems. Therefore, system and infrastructure developers must log events, such as application errors and attempts of unsuccessful/successful authorization/authentication"/>
    <s v="I"/>
    <s v="self"/>
    <s v="n"/>
    <s v="n"/>
    <s v="n"/>
    <s v="[n,n,n]"/>
    <s v="p"/>
    <s v="n"/>
    <s v="n"/>
    <s v="[p,n,n]"/>
  </r>
  <r>
    <s v="T316"/>
    <x v="0"/>
    <s v="Location exposure"/>
    <s v="The edge paradigm entrust local computations to constrained devices and local servers. This offers to the attackers a clear indication of the location of the devices to be targeted to break the system. Indeed, an attacker could target the portion of the network closer to the physical location of the target to achieve its objective"/>
    <s v="I"/>
    <s v="self"/>
    <s v="n"/>
    <s v="n"/>
    <s v="n"/>
    <s v="[n,n,n]"/>
    <s v="p"/>
    <s v="n"/>
    <s v="n"/>
    <s v="[p,n,n]"/>
  </r>
  <r>
    <s v="T317"/>
    <x v="0"/>
    <s v="Snooping on Buffered Information"/>
    <s v="An edge node stores lots of information in volatile memory as non volatile memory such as hard disk for short period of time. These buffered information could hold sensitive information of a client device. Adversaries can look into these buffer systems"/>
    <s v="I"/>
    <s v="self"/>
    <s v="n"/>
    <s v="n"/>
    <s v="n"/>
    <s v="[n,n,n]"/>
    <s v="p"/>
    <s v="n"/>
    <s v="n"/>
    <s v="[p,n,n]"/>
  </r>
  <r>
    <s v="T318"/>
    <x v="0"/>
    <s v="Memory Accusation"/>
    <s v="After finishing a particular process, the edge system unallocated the memory from particular client device. Until this unallocated memory assigned to some other client, this memory portion holds the previous data. An attacker can take advantage of this window and can steal information from this deallocated memory by using any kind of memory accusation tools"/>
    <s v="I"/>
    <s v="self"/>
    <s v="n"/>
    <s v="n"/>
    <s v="n"/>
    <s v="[n,n,n]"/>
    <s v="p"/>
    <s v="n"/>
    <s v="n"/>
    <s v="[p,n,n]"/>
  </r>
  <r>
    <s v="T319"/>
    <x v="0"/>
    <s v="Memory Tampering"/>
    <s v="An attacker can acquire memory and read information from it using any kind of memory accusation tool. With proper security privilege they can access storage memory blocks and tamper the stored data."/>
    <s v="I"/>
    <s v="self"/>
    <s v="n"/>
    <s v="n"/>
    <s v="n"/>
    <s v="[n,n,n]"/>
    <s v="n"/>
    <s v="p"/>
    <s v="n"/>
    <s v="[n,p,n]"/>
  </r>
  <r>
    <s v="T320"/>
    <x v="0"/>
    <s v="Physical Destruction"/>
    <s v="An edge  node can be physically damaged by the adversaries"/>
    <s v="D"/>
    <s v="self"/>
    <s v="n"/>
    <s v="n"/>
    <s v="n"/>
    <s v="[n,n,n]"/>
    <s v="n"/>
    <s v="n"/>
    <s v="p"/>
    <s v="[n,n,p]"/>
  </r>
  <r>
    <s v="T321"/>
    <x v="0"/>
    <s v="Hardware Based Attack"/>
    <s v="An attacker can easily attach a USB stick and install malicious software. Also, an attacker can connect to edge node directly connecting it via its own terminal at the location. Even if the edge node does not have any terminal, attackers can attach its own device to it and launch attack."/>
    <s v="E,D"/>
    <s v="self"/>
    <s v="n"/>
    <s v="n"/>
    <s v="n"/>
    <s v="[n,n,n]"/>
    <s v="p"/>
    <s v="p"/>
    <s v="p"/>
    <s v="[p,p,p]"/>
  </r>
  <r>
    <s v="T322"/>
    <x v="23"/>
    <s v="Firmware Tampering"/>
    <s v="An attacker can inject malicious code, alter existing code, or introduce backdoors into the firmware. This can lead to a range of harmful outcomes, such as disabling security features, gaining persistent access to the device, or even bricking the device, rendering it inoperable."/>
    <s v="T"/>
    <s v="self"/>
    <m/>
    <m/>
    <m/>
    <m/>
    <s v=""/>
    <s v=""/>
    <s v=""/>
    <m/>
  </r>
  <r>
    <s v="T323"/>
    <x v="23"/>
    <s v="Firmware Data Leakage "/>
    <s v="Through firmware vulnerabilities or intentional backdoors, sensitive data leaks to unauthorized parties, leading to severe privacy and security breaches."/>
    <s v="R, I"/>
    <s v="self"/>
    <m/>
    <m/>
    <m/>
    <m/>
    <s v=""/>
    <s v=""/>
    <s v=""/>
    <m/>
  </r>
  <r>
    <s v="T324"/>
    <x v="23"/>
    <s v="Malicious Code Injection"/>
    <s v="An attacker can inject malicious code into the firmware, which can persist through system reboots, creating a persistent threat that is hard to detect and remove."/>
    <s v="T, E"/>
    <s v="self"/>
    <m/>
    <m/>
    <m/>
    <m/>
    <s v=""/>
    <s v=""/>
    <s v=""/>
    <m/>
  </r>
  <r>
    <s v="T325"/>
    <x v="23"/>
    <s v="Firmware Bugs"/>
    <s v="A bug in the firmware can be exploited by the attacker, who can gain unauthorized access or control over the firmware, bypassing all security measures."/>
    <s v="E"/>
    <s v="self"/>
    <m/>
    <m/>
    <m/>
    <m/>
    <s v=""/>
    <s v=""/>
    <s v=""/>
    <m/>
  </r>
  <r>
    <s v="T326"/>
    <x v="23"/>
    <s v="Unauthorized Modifications"/>
    <s v="An attacker gains access to the firmware and modifies it to disable key security features, introduce backdoors, or change the behavior of the device in dangerous ways."/>
    <s v="T, I"/>
    <s v="self"/>
    <m/>
    <m/>
    <m/>
    <m/>
    <s v=""/>
    <s v=""/>
    <s v=""/>
    <m/>
  </r>
  <r>
    <s v="T327"/>
    <x v="23"/>
    <s v="Boot Process Vulnerabilites"/>
    <s v="A vulnerability in the boot process allows an attacker to execute arbitrary code during system startup, even before security measures like Secure Boot can take effect."/>
    <s v="T, D"/>
    <s v="self"/>
    <m/>
    <m/>
    <m/>
    <m/>
    <s v=""/>
    <s v=""/>
    <s v=""/>
    <m/>
  </r>
  <r>
    <s v="T328"/>
    <x v="23"/>
    <s v="Firmware Rootkits"/>
    <s v="An attacker embeds a rootkit in the firmware, which hides its presence from traditional security software, making it particularly insidious and hard to detect."/>
    <s v="I, D"/>
    <s v="self"/>
    <m/>
    <m/>
    <m/>
    <m/>
    <s v=""/>
    <s v=""/>
    <s v=""/>
    <m/>
  </r>
  <r>
    <s v="T329"/>
    <x v="23"/>
    <s v="Supply Chain Attacks"/>
    <s v="During manufacturing or distribution, an attacker compromises the firmware, leading to widespread vulnerabilities across many devices once they reach end users."/>
    <s v="T, I"/>
    <s v="self"/>
    <m/>
    <m/>
    <m/>
    <m/>
    <s v=""/>
    <s v=""/>
    <s v=""/>
    <m/>
  </r>
  <r>
    <s v="T330"/>
    <x v="23"/>
    <s v="Privilege Escalation"/>
    <s v="An attacker can exploit firmware vulnerabilities to gain higher-level permissions, bypassing security controls and gaining full access to the device."/>
    <s v="E"/>
    <s v="self"/>
    <m/>
    <m/>
    <m/>
    <m/>
    <s v=""/>
    <s v=""/>
    <s v=""/>
    <m/>
  </r>
  <r>
    <s v="T331"/>
    <x v="23"/>
    <s v="Denial of Service"/>
    <s v="An attacker can exploit firmware vulnerabilities to launch DoS attacks, disrupting the normal functioning of the device and making it unavailable to legitimate users."/>
    <s v="D"/>
    <s v="self"/>
    <m/>
    <m/>
    <m/>
    <m/>
    <s v=""/>
    <s v=""/>
    <s v=""/>
    <m/>
  </r>
  <r>
    <s v="T332"/>
    <x v="23"/>
    <s v="Backdoor Installation"/>
    <s v="An attacker can insert backdoors into the firmware, allowing them to maintain persistent access to the device and its data."/>
    <s v="T, I"/>
    <s v="self"/>
    <m/>
    <m/>
    <m/>
    <m/>
    <s v=""/>
    <s v=""/>
    <s v=""/>
    <m/>
  </r>
  <r>
    <s v="T333"/>
    <x v="23"/>
    <s v="Firmware Downgrade Attacks"/>
    <s v="An attacker can force the firmware to revert to an older, vulnerable version, bypassing security improvements made in later updates."/>
    <s v="T, R"/>
    <s v="self"/>
    <m/>
    <m/>
    <m/>
    <m/>
    <s v=""/>
    <s v=""/>
    <s v=""/>
    <m/>
  </r>
  <r>
    <s v="T334"/>
    <x v="23"/>
    <s v="Scanning"/>
    <s v="An advserary is able to undestand your (mostly public) configuration"/>
    <s v="I"/>
    <s v="self, target(hosts)"/>
    <s v="p"/>
    <s v="p"/>
    <s v="n"/>
    <s v="[p,p,n]"/>
    <s v="n"/>
    <s v="n"/>
    <s v="n"/>
    <s v="[n,n,n]"/>
  </r>
  <r>
    <s v="T335"/>
    <x v="23"/>
    <s v="Denial of Service"/>
    <s v="Some of thee services and functionalities of the VM are no more available"/>
    <s v="D"/>
    <s v="self, target(hosts)"/>
    <s v="p"/>
    <s v="p"/>
    <s v="n"/>
    <s v="[p,p,n] "/>
    <s v="n"/>
    <s v="n"/>
    <s v="p"/>
    <s v="[n,n,p]"/>
  </r>
  <r>
    <s v="T336"/>
    <x v="23"/>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337"/>
    <x v="23"/>
    <s v="Unauthorized Code Execution"/>
    <s v="An adversary is able to execute codes and/or commands wihtout having an explicit authorization to do this (e.g. code injection, ..)"/>
    <s v="S,E"/>
    <s v="self, target(hosts)"/>
    <s v="n"/>
    <s v="n"/>
    <s v="n"/>
    <s v="[n,n,n]"/>
    <s v="p"/>
    <s v="p"/>
    <s v="n"/>
    <s v="[p,p,n]"/>
  </r>
  <r>
    <s v="T338"/>
    <x v="23"/>
    <s v="Elevation of privileges"/>
    <s v="An Adversary is able to change its privileges in access to the system services and data"/>
    <s v="E"/>
    <s v="self, target(hosts)"/>
    <s v="n"/>
    <s v="n"/>
    <s v="n"/>
    <s v="[n,n,n]"/>
    <s v="f"/>
    <s v="f"/>
    <s v="n"/>
    <s v="[f,f,n]"/>
  </r>
  <r>
    <s v="T339"/>
    <x v="23"/>
    <s v="Poisoning"/>
    <s v="corruptibility of communication caches and the support data structure, such as routing or naming tables"/>
    <s v="S,T,D"/>
    <s v="self"/>
    <s v="n"/>
    <s v="n"/>
    <s v="n"/>
    <s v="[n,n,n]"/>
    <s v="p"/>
    <s v="p"/>
    <s v="p"/>
    <s v="[p,p,p]"/>
  </r>
  <r>
    <s v="T340"/>
    <x v="23"/>
    <s v="Data Breach"/>
    <s v="A data breach is an incident in which sensitive, protected or confidential data has potentially been viewed, stolen or used by an individual unauthorised to do so. Data breaches may involve personal health information (PHI), personally identifiable information (PII), trade secrets or intellectual property."/>
    <s v="I"/>
    <s v="self, target(hosts)"/>
    <s v="n"/>
    <s v="n"/>
    <s v="n"/>
    <s v="[n,n,n]"/>
    <s v="p"/>
    <s v="n"/>
    <s v="n"/>
    <s v="[p,n,n]"/>
  </r>
  <r>
    <s v="T341"/>
    <x v="24"/>
    <s v="Code Injection"/>
    <s v="Attackers can inject malicious code into the microcontroller, compromising its functionality and potentially gaining unauthorized access."/>
    <s v="T, E"/>
    <s v="self"/>
    <m/>
    <m/>
    <m/>
    <m/>
    <s v=""/>
    <s v=""/>
    <s v=""/>
    <m/>
  </r>
  <r>
    <s v="T342"/>
    <x v="24"/>
    <s v="Firmware Corruption"/>
    <s v="Malicious alterations to the firmware can disrupt the microcontroller's normal operations, leading to unpredictable behavior and potential system failures."/>
    <s v="T"/>
    <s v="self"/>
    <m/>
    <m/>
    <m/>
    <m/>
    <s v=""/>
    <s v=""/>
    <s v=""/>
    <m/>
  </r>
  <r>
    <s v="T343"/>
    <x v="24"/>
    <s v="Unauthorized Access"/>
    <s v="Attackers exploit vulnerabilities to gain access to the microcontroller without proper authentication, potentially leading to unauthorized control over the device."/>
    <s v="S"/>
    <s v="self"/>
    <m/>
    <m/>
    <m/>
    <m/>
    <s v=""/>
    <s v=""/>
    <s v=""/>
    <m/>
  </r>
  <r>
    <s v="T344"/>
    <x v="24"/>
    <s v="Information Leakage"/>
    <s v="Vulnerabilities within the microcontroller may be exploited to extract sensitive data, which can then be used for malicious purposes._x0009_"/>
    <s v="I"/>
    <s v="self"/>
    <m/>
    <m/>
    <m/>
    <m/>
    <s v=""/>
    <s v=""/>
    <s v=""/>
    <m/>
  </r>
  <r>
    <s v="T345"/>
    <x v="24"/>
    <s v="Denial of Service"/>
    <s v="By exploiting certain vulnerabilities, attackers can render the microcontroller non-functional, preventing legitimate users from accessing its services._x0009_"/>
    <s v="D"/>
    <s v="self"/>
    <m/>
    <m/>
    <m/>
    <m/>
    <s v=""/>
    <s v=""/>
    <s v=""/>
    <m/>
  </r>
  <r>
    <s v="T346"/>
    <x v="24"/>
    <s v="Side-Channel Attacks"/>
    <s v="These attacks utilize physical characteristics, such as power consumption or electromagnetic emissions, to derive confidential information from the microcontroller."/>
    <s v="I"/>
    <s v="self"/>
    <m/>
    <m/>
    <m/>
    <m/>
    <s v=""/>
    <s v=""/>
    <s v=""/>
    <m/>
  </r>
  <r>
    <s v="T347"/>
    <x v="24"/>
    <s v="Firmware Downgrade Attacks"/>
    <s v="Attackers may force the microcontroller to revert to an outdated and vulnerable firmware version, thereby circumventing security enhancements implemented in later versions._x0009_"/>
    <s v="T, R"/>
    <s v="self"/>
    <m/>
    <m/>
    <m/>
    <m/>
    <s v=""/>
    <s v=""/>
    <s v=""/>
    <m/>
  </r>
  <r>
    <s v="T348"/>
    <x v="24"/>
    <s v="Physical Access Attacks"/>
    <s v="With physical access, attackers can directly manipulate or replace the microcontroller's firmware or hardware components, leading to severe security breaches._x0009_"/>
    <s v="T, E"/>
    <s v="self"/>
    <m/>
    <m/>
    <m/>
    <m/>
    <s v=""/>
    <s v=""/>
    <s v=""/>
    <m/>
  </r>
  <r>
    <s v="T349"/>
    <x v="24"/>
    <s v="Malicious Firmware Updates"/>
    <s v="Unverified or unauthorized firmware updates can introduce malicious code into the microcontroller, compromising its security and functionality._x0009_"/>
    <s v="T, I"/>
    <s v="self"/>
    <m/>
    <m/>
    <m/>
    <m/>
    <s v=""/>
    <s v=""/>
    <s v=""/>
    <m/>
  </r>
  <r>
    <s v="T350"/>
    <x v="24"/>
    <s v="Fault Injection Attacks_x0009_"/>
    <s v="By inducing faults, attackers can manipulate the microcontroller's behavior to extract sensitive information or cause it to malfunction._x0009_"/>
    <s v="T, D"/>
    <s v="self"/>
    <m/>
    <m/>
    <m/>
    <m/>
    <s v=""/>
    <s v=""/>
    <s v=""/>
    <m/>
  </r>
  <r>
    <s v="T351"/>
    <x v="24"/>
    <s v="Replay Attacks"/>
    <s v="Attackers capture and replay legitimate communications to the microcontroller, potentially resulting in unauthorized actions being performed._x0009_"/>
    <s v="R"/>
    <s v="self"/>
    <m/>
    <m/>
    <m/>
    <m/>
    <s v=""/>
    <s v=""/>
    <s v=""/>
    <m/>
  </r>
  <r>
    <s v="T352"/>
    <x v="24"/>
    <s v="Microcontroller Cloning"/>
    <s v="By replicating a legitimate microcontroller, attackers can bypass security mechanisms and create counterfeit devices that can be used maliciously._x0009_"/>
    <s v="S, I"/>
    <s v="self"/>
    <m/>
    <m/>
    <m/>
    <m/>
    <s v=""/>
    <s v=""/>
    <s v=""/>
    <m/>
  </r>
  <r>
    <s v="T353"/>
    <x v="24"/>
    <s v="Supply Chain Attacks"/>
    <s v="Compromised microcontrollers may be introduced during manufacturing or distribution, leading to widespread vulnerabilities once these devices are deployed._x0009_"/>
    <s v="T, I"/>
    <s v="self"/>
    <m/>
    <m/>
    <m/>
    <m/>
    <s v=""/>
    <s v=""/>
    <s v=""/>
    <m/>
  </r>
  <r>
    <s v="T354"/>
    <x v="24"/>
    <s v="Privilege Escalation"/>
    <s v="Attackers exploit vulnerabilities to elevate their privileges within the microcontroller, gaining unauthorized access to higher-level functions and data._x0009_"/>
    <s v="E"/>
    <s v="self"/>
    <m/>
    <m/>
    <m/>
    <m/>
    <s v=""/>
    <s v=""/>
    <s v=""/>
    <m/>
  </r>
  <r>
    <s v="T355"/>
    <x v="25"/>
    <s v="Hardware Trojan"/>
    <s v="An attacker can introduce malicious modifications to the hardware components of the SOC during manufacturing or supply chain processes._x0009_"/>
    <s v="T"/>
    <s v="self"/>
    <m/>
    <m/>
    <m/>
    <m/>
    <s v=""/>
    <s v=""/>
    <s v=""/>
    <m/>
  </r>
  <r>
    <s v="T356"/>
    <x v="25"/>
    <s v="Side-Channel Attacks"/>
    <s v="These attacks exploit physical leakages, such as power consumption or electromagnetic emissions, to extract sensitive information from the SOC._x0009_"/>
    <s v="I"/>
    <s v="self"/>
    <m/>
    <m/>
    <m/>
    <m/>
    <s v=""/>
    <s v=""/>
    <s v=""/>
    <m/>
  </r>
  <r>
    <s v="T357"/>
    <x v="25"/>
    <s v="Fault Injection Attacks_x0009_"/>
    <s v="An attacker can induce faults in the SOC to disrupt its normal operation and extract sensitive information._x0009_"/>
    <s v="T, D"/>
    <s v="self"/>
    <m/>
    <m/>
    <m/>
    <m/>
    <s v=""/>
    <s v=""/>
    <s v=""/>
    <m/>
  </r>
  <r>
    <s v="T358"/>
    <x v="25"/>
    <s v="Physical Tampering"/>
    <s v="Attackers with physical access can directly manipulate or replace the SOC's hardware components, leading to severe security breaches._x0009_"/>
    <s v="T, E"/>
    <s v="self"/>
    <m/>
    <m/>
    <m/>
    <m/>
    <s v=""/>
    <s v=""/>
    <s v=""/>
    <m/>
  </r>
  <r>
    <s v="T359"/>
    <x v="25"/>
    <s v="Supply Chain Attacks"/>
    <s v="An attacker can compromise the SOC during the manufacturing or distribution process, leading to widespread vulnerabilities._x0009_"/>
    <s v="T, I"/>
    <s v="self"/>
    <m/>
    <m/>
    <m/>
    <m/>
    <s v=""/>
    <s v=""/>
    <s v=""/>
    <m/>
  </r>
  <r>
    <s v="T360"/>
    <x v="25"/>
    <s v="Privilege Escalation"/>
    <s v="Attackers exploit vulnerabilities to gain higher-level permissions on the SOC, bypassing security controls._x0009_"/>
    <s v="E"/>
    <s v="self"/>
    <m/>
    <m/>
    <m/>
    <m/>
    <s v=""/>
    <s v=""/>
    <s v=""/>
    <m/>
  </r>
  <r>
    <s v="T361"/>
    <x v="25"/>
    <s v="Cache Attacks"/>
    <s v="An attacker can exploit vulnerabilities in the cache memory of the SOC to extract sensitive information._x0009_"/>
    <s v="I"/>
    <s v="self"/>
    <m/>
    <m/>
    <m/>
    <m/>
    <s v=""/>
    <s v=""/>
    <s v=""/>
    <m/>
  </r>
  <r>
    <s v="T362"/>
    <x v="25"/>
    <s v="Timing Attacks"/>
    <s v="By analyzing the time taken by the SOC to perform certain operations, sensitive information can be inferred._x0009_"/>
    <s v="I"/>
    <s v="self"/>
    <m/>
    <m/>
    <m/>
    <m/>
    <s v=""/>
    <s v=""/>
    <s v=""/>
    <m/>
  </r>
  <r>
    <s v="T363"/>
    <x v="25"/>
    <s v="Reverse Engineering"/>
    <s v="Examining the SOC to understand its design and functionality, which may lead to the discovery of exploitable vulnerabilities._x0009_"/>
    <s v="I"/>
    <s v="self"/>
    <m/>
    <m/>
    <m/>
    <m/>
    <s v=""/>
    <s v=""/>
    <s v=""/>
    <m/>
  </r>
  <r>
    <s v="T364"/>
    <x v="25"/>
    <s v="Microarchitectural Attacks"/>
    <s v="Weaknesses in the microarchitecture can be targeted to gain unauthorized access or extract confidential information._x0009_"/>
    <s v="I"/>
    <s v="self"/>
    <m/>
    <m/>
    <m/>
    <m/>
    <s v=""/>
    <s v=""/>
    <s v=""/>
    <m/>
  </r>
  <r>
    <s v="T365"/>
    <x v="25"/>
    <s v="Network-on-Chip Attacks"/>
    <s v="Exploiting vulnerabilities in the on-chip communication network to intercept or alter data._x0009_"/>
    <s v="I"/>
    <s v="self"/>
    <m/>
    <m/>
    <m/>
    <m/>
    <s v=""/>
    <s v=""/>
    <s v=""/>
    <m/>
  </r>
  <r>
    <s v="T366"/>
    <x v="25"/>
    <s v="Non-Volatile Memory Attacks"/>
    <s v="Vulnerabilities in the non-volatile memory components of the SOC can be used to extract or modify data._x0009_"/>
    <s v="I"/>
    <s v="self"/>
    <m/>
    <m/>
    <m/>
    <m/>
    <s v=""/>
    <s v=""/>
    <s v=""/>
    <m/>
  </r>
  <r>
    <s v="T367"/>
    <x v="25"/>
    <s v="Hardware Based Malware"/>
    <s v="Malicious code embedded in the hardware components of the SOC can be activated to perform unauthorized actions._x0009_"/>
    <s v="T, I"/>
    <s v="self"/>
    <m/>
    <m/>
    <m/>
    <m/>
    <s v=""/>
    <s v=""/>
    <s v=""/>
    <m/>
  </r>
  <r>
    <s v="T368"/>
    <x v="25"/>
    <s v="Malformed firmware Injection"/>
    <s v="An attacker can inject malicous code into a modified firmware and insert it into the SOC, in order to compromise its security and functionality"/>
    <s v="T, I"/>
    <s v="self"/>
    <m/>
    <m/>
    <m/>
    <m/>
    <s v=""/>
    <s v=""/>
    <s v=""/>
    <m/>
  </r>
  <r>
    <s v="T369"/>
    <x v="25"/>
    <s v="Firmware Exfiltration"/>
    <s v="An attacker can extract firmware from the SOC, gaining access to sensitive code and data which can be used for further attacks or reverse engineering._x0009_"/>
    <s v="I"/>
    <s v="self"/>
    <m/>
    <m/>
    <m/>
    <m/>
    <s v=""/>
    <s v=""/>
    <s v=""/>
    <m/>
  </r>
  <r>
    <s v="T370"/>
    <x v="25"/>
    <s v="Firmware Bricking"/>
    <s v="Malicious actions or firmware flaws can render the device inoperable, a condition known as 'bricking,' which can be very difficult to recover from."/>
    <s v="T, D"/>
    <s v="self"/>
    <m/>
    <m/>
    <m/>
    <m/>
    <s v=""/>
    <s v=""/>
    <s v=""/>
    <m/>
  </r>
  <r>
    <s v="T371"/>
    <x v="25"/>
    <s v="Unauthorized Firmware Updates"/>
    <s v="An attacker can perform unauthorized firmware updates, potentially introducing malicious code or backdoors into the system."/>
    <s v="T, I"/>
    <s v="self"/>
    <m/>
    <m/>
    <m/>
    <m/>
    <s v=""/>
    <s v=""/>
    <s v=""/>
    <m/>
  </r>
  <r>
    <s v="T372"/>
    <x v="25"/>
    <s v="Side-Channel Attacks"/>
    <s v="These attacks exploit information gained from the physical implementation of the device, such as timing or power consumption, to extract sensitive information."/>
    <s v="I"/>
    <s v="self"/>
    <m/>
    <m/>
    <m/>
    <m/>
    <s v=""/>
    <s v=""/>
    <s v=""/>
    <m/>
  </r>
  <r>
    <s v="T373"/>
    <x v="25"/>
    <s v="Physical Access Attacks"/>
    <s v="Attackers with physical access to the device can directly manipulate or replace the firmware, leading to severe security breaches."/>
    <s v="T, E"/>
    <s v="self"/>
    <m/>
    <m/>
    <m/>
    <m/>
    <s v=""/>
    <s v=""/>
    <s v=""/>
    <m/>
  </r>
  <r>
    <s v="T374"/>
    <x v="25"/>
    <s v="Excessive Resource Consuption"/>
    <s v="An Adversary is able to enahnce the amount of resources consumed by the SOC."/>
    <s v="D"/>
    <s v="self, target(hosts)"/>
    <s v="p"/>
    <s v="p"/>
    <s v="n"/>
    <s v="[p,p,n]"/>
    <s v=","/>
    <s v=","/>
    <s v="]"/>
    <s v="n,n,p]"/>
  </r>
  <r>
    <s v="T375"/>
    <x v="26"/>
    <s v="Session Fixation"/>
    <s v="An attacker can fixate a session ID, tricking the user into using a known session ID, enabling session hijacking._x0009_"/>
    <s v="T, I"/>
    <m/>
    <m/>
    <m/>
    <m/>
    <m/>
    <s v=""/>
    <s v=""/>
    <s v=""/>
    <m/>
  </r>
  <r>
    <s v="T376"/>
    <x v="26"/>
    <s v="Session Sidejacking"/>
    <s v="Intercepting and using session cookies to gain unauthorized access to the user's session._x0009_"/>
    <s v="I"/>
    <m/>
    <m/>
    <m/>
    <m/>
    <m/>
    <s v=""/>
    <s v=""/>
    <s v=""/>
    <m/>
  </r>
  <r>
    <s v="T377"/>
    <x v="26"/>
    <s v="Reusing Session Ids"/>
    <s v="An attacker can reuse previously captured session IDs to gain unauthorized access to the user's session._x0009_"/>
    <s v="I"/>
    <m/>
    <m/>
    <m/>
    <m/>
    <m/>
    <s v=""/>
    <s v=""/>
    <s v=""/>
    <m/>
  </r>
  <r>
    <s v="T378"/>
    <x v="26"/>
    <s v="Man-in-the-Middle Attack"/>
    <s v="Intercepting communication between the user and the server to hijack the session and gain unauthorized access._x0009_"/>
    <s v="T, I"/>
    <m/>
    <m/>
    <m/>
    <m/>
    <m/>
    <s v=""/>
    <s v=""/>
    <s v=""/>
    <m/>
  </r>
  <r>
    <s v="T379"/>
    <x v="26"/>
    <s v="Cross-Site Scripting"/>
    <s v="Injecting malicious scripts into web pages viewed by other users, allowing for session hijacking._x0009_"/>
    <s v="T, I"/>
    <m/>
    <m/>
    <m/>
    <m/>
    <m/>
    <s v=""/>
    <s v=""/>
    <s v=""/>
    <m/>
  </r>
  <r>
    <s v="T380"/>
    <x v="26"/>
    <s v="Phishing Attack"/>
    <s v="An attacker tricks the user into providing session credentials, which can then be used to hijack the session._x0009_"/>
    <s v="T, I"/>
    <m/>
    <m/>
    <m/>
    <m/>
    <m/>
    <s v=""/>
    <s v=""/>
    <s v=""/>
    <m/>
  </r>
  <r>
    <s v="T381"/>
    <x v="26"/>
    <s v="Browser Exploits"/>
    <s v="Exploiting vulnerabilities in the browser to hijack active sessions and gain unauthorized access._x0009_"/>
    <s v="T, I"/>
    <m/>
    <m/>
    <m/>
    <m/>
    <m/>
    <s v=""/>
    <s v=""/>
    <s v=""/>
    <m/>
  </r>
  <r>
    <s v="T382"/>
    <x v="27"/>
    <s v="Poisoning"/>
    <s v="corruptibility of communication caches and the support data structure, such as routing or naming tables"/>
    <s v="S,T,D"/>
    <s v="self"/>
    <s v="n"/>
    <s v="n"/>
    <s v="n"/>
    <s v="[n,n,n]"/>
    <s v="p"/>
    <s v="p"/>
    <s v="p"/>
    <s v="[p,p,p]"/>
  </r>
  <r>
    <s v="T383"/>
    <x v="27"/>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384"/>
    <x v="27"/>
    <s v="Crash"/>
    <s v="An Adversary is able to stop with a failure the full VM, causing, eventually, a lost of data."/>
    <s v="D"/>
    <s v="self, target(hosts)"/>
    <s v="n"/>
    <s v="n"/>
    <s v="n"/>
    <s v="[n,n,n]"/>
    <s v="n"/>
    <s v="p"/>
    <s v="f"/>
    <s v="[n,p,f]"/>
  </r>
  <r>
    <s v="T385"/>
    <x v="27"/>
    <s v="Authentication Abuse"/>
    <s v="An Adversy is able to access the OS abusing the authentication system."/>
    <s v="S"/>
    <s v="self, target(hosts)"/>
    <s v="n"/>
    <s v="n"/>
    <s v="n"/>
    <s v="[n,n,n]"/>
    <s v="p"/>
    <s v="p"/>
    <s v="n"/>
    <s v="[p,p,n]"/>
  </r>
  <r>
    <s v="T386"/>
    <x v="27"/>
    <s v="Authorization Abuse"/>
    <s v="An adversary is able to circumvent the authorization controls accessing data and services that should be not accessible to him."/>
    <s v="S"/>
    <s v="self, target(hosts)"/>
    <s v="n"/>
    <s v="n"/>
    <s v="n"/>
    <s v="[n,n,n]"/>
    <s v="p"/>
    <s v="p"/>
    <s v="n"/>
    <s v="[p,p,n]"/>
  </r>
  <r>
    <s v="T387"/>
    <x v="27"/>
    <s v="Elevation of privileges"/>
    <s v="An Adversary is able to change its privileges in access to the system services and data"/>
    <s v="E"/>
    <s v="self, target(hosts)"/>
    <s v="n"/>
    <s v="n"/>
    <s v="n"/>
    <s v="[n,n,n]"/>
    <s v="f"/>
    <s v="f"/>
    <s v="n"/>
    <s v="[f,f,n]"/>
  </r>
  <r>
    <s v="T388"/>
    <x v="27"/>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389"/>
    <x v="27"/>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390"/>
    <x v="27"/>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391"/>
    <x v="27"/>
    <s v="Unauthorized Code Execution"/>
    <s v="An adversary is able to execute codes and/or commands wihtout having an explicit authorization to do this (e.g. code injection, ..)"/>
    <s v="S,E"/>
    <s v="self, target(hosts)"/>
    <s v="n"/>
    <s v="n"/>
    <s v="n"/>
    <s v="[n,n,n]"/>
    <s v="p"/>
    <s v="p"/>
    <s v="n"/>
    <s v="[p,p,n]"/>
  </r>
  <r>
    <s v="T392"/>
    <x v="27"/>
    <s v="Scanning"/>
    <s v="An advserary is able to undestand your (mostly public) configuration"/>
    <s v="I"/>
    <s v="self, target(hosts)"/>
    <s v="p"/>
    <s v="p"/>
    <s v="n"/>
    <s v="[p,p,n]"/>
    <s v="n"/>
    <s v="n"/>
    <s v="n"/>
    <s v="[n,n,n]"/>
  </r>
  <r>
    <m/>
    <x v="28"/>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15"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31" firstHeaderRow="1" firstDataRow="1" firstDataCol="1"/>
  <pivotFields count="14">
    <pivotField showAll="0"/>
    <pivotField axis="axisRow" showAll="0">
      <items count="30">
        <item x="0"/>
        <item x="1"/>
        <item x="3"/>
        <item x="4"/>
        <item x="5"/>
        <item x="6"/>
        <item x="7"/>
        <item x="8"/>
        <item x="9"/>
        <item x="10"/>
        <item x="11"/>
        <item x="12"/>
        <item x="13"/>
        <item x="14"/>
        <item x="15"/>
        <item x="16"/>
        <item x="17"/>
        <item x="18"/>
        <item x="19"/>
        <item x="20"/>
        <item x="2"/>
        <item x="21"/>
        <item x="28"/>
        <item x="22"/>
        <item x="23"/>
        <item x="24"/>
        <item x="25"/>
        <item x="26"/>
        <item x="27"/>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Z393" totalsRowShown="0" dataDxfId="43">
  <autoFilter ref="A1:Z393" xr:uid="{DEFAB213-4389-184E-911C-CDCC8CABBD38}"/>
  <sortState xmlns:xlrd2="http://schemas.microsoft.com/office/spreadsheetml/2017/richdata2" ref="A255:R269">
    <sortCondition ref="B1:B313"/>
  </sortState>
  <tableColumns count="26">
    <tableColumn id="16" xr3:uid="{DE426BDB-E154-EE46-B7B3-5B538C8AEC32}" name="TID" dataDxfId="42">
      <calculatedColumnFormula>CONCATENATE("T",ROW(A2)-1)</calculatedColumnFormula>
    </tableColumn>
    <tableColumn id="1" xr3:uid="{A0AE63DC-99F7-7D4F-B824-AB7765893284}" name="Asset" dataDxfId="41"/>
    <tableColumn id="2" xr3:uid="{0FA38BFF-C67B-0C43-B1BA-F6338DBFB0C8}" name="Threat" dataDxfId="40"/>
    <tableColumn id="3" xr3:uid="{BFC77F7C-F096-8345-97EA-317816ED869D}" name="Description" dataDxfId="39"/>
    <tableColumn id="4" xr3:uid="{258F3B86-1461-D64A-AE3B-CEAC97B2B533}" name="STRIDE" dataDxfId="38"/>
    <tableColumn id="6" xr3:uid="{0FD06C95-5962-AC4D-B9EF-4DBB5728E736}" name="Compromised" dataDxfId="37"/>
    <tableColumn id="7" xr3:uid="{9E5B99AD-1F1D-B44C-ABDF-6F7E9177F3DE}" name="PreC" dataDxfId="36"/>
    <tableColumn id="8" xr3:uid="{D4F97A81-E528-2841-B4DE-321362F90F65}" name="PreI" dataDxfId="35"/>
    <tableColumn id="9" xr3:uid="{018427D6-D385-3447-B4A4-95003B3341F6}" name="PreA" dataDxfId="34"/>
    <tableColumn id="10" xr3:uid="{8334AC57-4A09-5744-9484-073ECEE2E513}" name="PreCondition" dataDxfId="33"/>
    <tableColumn id="12" xr3:uid="{DDBE315D-E051-2C47-A765-EE1DB2E118EA}" name="PostC" dataDxfId="32">
      <calculatedColumnFormula>MID(N2,2,1)</calculatedColumnFormula>
    </tableColumn>
    <tableColumn id="13" xr3:uid="{243C1B9B-76C9-0345-B727-4F11FD75DF6B}" name="PostI" dataDxfId="31">
      <calculatedColumnFormula>MID(N2,4,1)</calculatedColumnFormula>
    </tableColumn>
    <tableColumn id="14" xr3:uid="{DD688DAA-2C9A-C247-AEC4-CBDADE9B2B2E}" name="PostA" dataDxfId="30">
      <calculatedColumnFormula>MID(N2,6,1)</calculatedColumnFormula>
    </tableColumn>
    <tableColumn id="15" xr3:uid="{CEE151EC-4E5B-0C41-8586-5A2D7E483661}" name="PostCondition" dataDxfId="29"/>
    <tableColumn id="5" xr3:uid="{62EC5D77-1F78-1645-8697-BC5450583418}" name="CapecMeta" dataDxfId="28"/>
    <tableColumn id="11" xr3:uid="{0DCD762C-4EE7-8141-BC05-9DB756A5BEF2}" name="CapecStandard" dataDxfId="27"/>
    <tableColumn id="17" xr3:uid="{9EF317BA-855B-6E4A-9EC7-E1FB88A1FD56}" name="CapecDetailed" dataDxfId="26"/>
    <tableColumn id="18" xr3:uid="{9BF6197D-4CF5-4941-A460-18823EEFB2E7}" name="Commento" dataDxfId="25"/>
    <tableColumn id="19" xr3:uid="{4E106333-B2F2-854F-8909-BDA76541486C}" name="EasyOfDiscovery" dataDxfId="24"/>
    <tableColumn id="20" xr3:uid="{26286A57-235B-A44B-AAFF-E8D9279C7EAB}" name="EasyOfExploit" dataDxfId="23"/>
    <tableColumn id="21" xr3:uid="{6088A77B-9AE7-FC43-B8D2-8124F04F4966}" name="Awareness" dataDxfId="22"/>
    <tableColumn id="22" xr3:uid="{43A03F59-6FA9-9042-8827-24DA8B39A638}" name="IntrusionDetection" dataDxfId="21"/>
    <tableColumn id="23" xr3:uid="{EE03774C-2528-044B-9C91-949839BF17A2}" name="LossOfConfidentiality" dataDxfId="20"/>
    <tableColumn id="24" xr3:uid="{36CB38AC-7E6B-CF43-BEA4-7AA1AF6DBF5B}" name="LossOfIntegrity" dataDxfId="19"/>
    <tableColumn id="25" xr3:uid="{C9DB648E-D4DF-8843-84E3-2B7BF8914D88}" name="LossOfAvailability" dataDxfId="18"/>
    <tableColumn id="26" xr3:uid="{68CE36E8-F49A-E24B-91BA-2BD1D505BD3F}" name="LossOfAccountability" dataDxfId="17"/>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C8FB3D-41FA-EB45-925D-55F56572FAA8}" name="Tabella3" displayName="Tabella3" ref="A1:E2" totalsRowShown="0">
  <autoFilter ref="A1:E2" xr:uid="{29C8FB3D-41FA-EB45-925D-55F56572FAA8}"/>
  <tableColumns count="5">
    <tableColumn id="1" xr3:uid="{1389794C-C9C7-CF46-A3B7-FA72C3F3E82C}" name="MID"/>
    <tableColumn id="2" xr3:uid="{7B36C3C6-934F-824E-BC61-F9C8E4E1969C}" name="Name"/>
    <tableColumn id="5" xr3:uid="{2D29C100-4891-D74F-8FDB-3BF77CA52F8D}" name="AssetType"/>
    <tableColumn id="3" xr3:uid="{B471EE9B-BEC9-1945-BE4C-335CBC83B5D0}" name="Description"/>
    <tableColumn id="4" xr3:uid="{BF40B115-5D7C-D74D-8325-1175912538B3}" name="Link"/>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J16" totalsRowShown="0" headerRowDxfId="16" dataDxfId="15">
  <autoFilter ref="A1:J16" xr:uid="{5ECAFCE9-964F-A04C-B050-422AACCFD3F5}"/>
  <tableColumns count="10">
    <tableColumn id="1" xr3:uid="{6405AD35-9222-B34C-A112-EC4FDEAC5BE2}" name="ToolID" dataDxfId="14">
      <calculatedColumnFormula>ROW(Tabella4[[#This Row],[Name]])-1</calculatedColumnFormula>
    </tableColumn>
    <tableColumn id="4" xr3:uid="{94F8DBBB-A826-8B4A-8C87-395122CA233A}" name="Name" dataDxfId="13"/>
    <tableColumn id="2" xr3:uid="{FB636F07-AAD2-AE48-87BB-965F92F829C2}" name="CapecID" dataDxfId="12"/>
    <tableColumn id="6" xr3:uid="{1E4A4CA6-7FF1-6543-A718-93EC7B5F1624}" name="CypherQuery" dataDxfId="11"/>
    <tableColumn id="3" xr3:uid="{52487567-ED26-B840-ABFD-DB1BF72A83C9}" name="Command" dataDxfId="10"/>
    <tableColumn id="5" xr3:uid="{0296B95F-6562-0746-B0C6-FE3564F6272C}" name="Description" dataDxfId="9"/>
    <tableColumn id="7" xr3:uid="{FF0722DB-3140-904D-9B8E-A0C7B3C1FFEF}" name="PhaseID" dataDxfId="8"/>
    <tableColumn id="8" xr3:uid="{2C7E754F-9F49-044B-9F1A-B62738B70258}" name="IsExecutable" dataDxfId="7"/>
    <tableColumn id="9" xr3:uid="{6A4595CA-3FDC-EC4F-B8F1-4344144E8149}" name="ReportParser" dataDxfId="6"/>
    <tableColumn id="10" xr3:uid="{1CDFEE20-E2A1-E348-BB9C-16F2A7D9AEC0}" name="AllowedReportExtensions" dataDxfId="5"/>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64EF60-F2D6-A14B-A77B-445D5CF4A93F}" name="Tabella5" displayName="Tabella5" ref="A1:C24" totalsRowShown="0">
  <autoFilter ref="A1:C24" xr:uid="{A164EF60-F2D6-A14B-A77B-445D5CF4A93F}"/>
  <tableColumns count="3">
    <tableColumn id="1" xr3:uid="{4BA8FDDB-056D-5B41-80F1-2DA22BF7BA71}" name="PhaseID">
      <calculatedColumnFormula>ROW()-1</calculatedColumnFormula>
    </tableColumn>
    <tableColumn id="2" xr3:uid="{58ED2D85-DFF7-0840-8CC5-B82A4CA7A8B4}" name="PhaseName"/>
    <tableColumn id="3" xr3:uid="{D2631747-F650-484E-872E-7316F52BD4D0}" name="IsSubPhaseOf"/>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024E82E-800B-1F45-9E1D-69CB0CB1D53F}" name="Tabella6" displayName="Tabella6" ref="A1:F34" totalsRowShown="0" headerRowDxfId="4">
  <autoFilter ref="A1:F34" xr:uid="{B024E82E-800B-1F45-9E1D-69CB0CB1D53F}"/>
  <tableColumns count="6">
    <tableColumn id="1" xr3:uid="{9883E0EC-0AE3-A34B-B1D0-333E1D538D0C}" name="ID" dataDxfId="3">
      <calculatedColumnFormula>ROW()-1</calculatedColumnFormula>
    </tableColumn>
    <tableColumn id="2" xr3:uid="{56C065B9-CABE-8E4D-B2C4-2C20E6DDE461}" name="Primary Label"/>
    <tableColumn id="3" xr3:uid="{843CC80E-4364-2F4B-98AB-684079953AC7}" name="Secondary Label"/>
    <tableColumn id="4" xr3:uid="{78C10894-AB17-7748-BFA0-46CCB17E3A38}" name="Name" dataDxfId="2"/>
    <tableColumn id="5" xr3:uid="{BF79DB0A-B64B-444B-B78F-F733C7E5F194}" name="Description"/>
    <tableColumn id="6" xr3:uid="{96734FC5-BA6B-694D-9EC2-E984F3AE92E3}" name="Color"/>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393"/>
  <sheetViews>
    <sheetView zoomScaleNormal="115" workbookViewId="0">
      <pane ySplit="1" topLeftCell="A2" activePane="bottomLeft" state="frozen"/>
      <selection pane="bottomLeft" activeCell="B2" sqref="B2"/>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23" max="23" width="19.33203125" customWidth="1"/>
  </cols>
  <sheetData>
    <row r="1" spans="1:26">
      <c r="A1" t="s">
        <v>0</v>
      </c>
      <c r="B1" t="s">
        <v>1</v>
      </c>
      <c r="C1" t="s">
        <v>2</v>
      </c>
      <c r="D1" t="s">
        <v>3</v>
      </c>
      <c r="E1" t="s">
        <v>4</v>
      </c>
      <c r="F1" t="s">
        <v>5</v>
      </c>
      <c r="G1" t="s">
        <v>6</v>
      </c>
      <c r="H1" t="s">
        <v>7</v>
      </c>
      <c r="I1" t="s">
        <v>8</v>
      </c>
      <c r="J1" t="s">
        <v>1309</v>
      </c>
      <c r="K1" t="s">
        <v>10</v>
      </c>
      <c r="L1" t="s">
        <v>11</v>
      </c>
      <c r="M1" t="s">
        <v>12</v>
      </c>
      <c r="N1" t="s">
        <v>13</v>
      </c>
      <c r="O1" s="23" t="s">
        <v>14</v>
      </c>
      <c r="P1" s="23" t="s">
        <v>15</v>
      </c>
      <c r="Q1" s="23" t="s">
        <v>16</v>
      </c>
      <c r="R1" s="23" t="s">
        <v>17</v>
      </c>
      <c r="S1" t="s">
        <v>1359</v>
      </c>
      <c r="T1" t="s">
        <v>1360</v>
      </c>
      <c r="U1" t="s">
        <v>1361</v>
      </c>
      <c r="V1" t="s">
        <v>1362</v>
      </c>
      <c r="W1" t="s">
        <v>1363</v>
      </c>
      <c r="X1" t="s">
        <v>1364</v>
      </c>
      <c r="Y1" t="s">
        <v>1365</v>
      </c>
      <c r="Z1" t="s">
        <v>1366</v>
      </c>
    </row>
    <row r="2" spans="1:26" ht="48">
      <c r="A2" s="20" t="str">
        <f t="shared" ref="A2:A64" si="0">CONCATENATE("T",ROW(A2)-1)</f>
        <v>T1</v>
      </c>
      <c r="B2" s="20" t="s">
        <v>18</v>
      </c>
      <c r="C2" s="20" t="s">
        <v>19</v>
      </c>
      <c r="D2" s="20" t="s">
        <v>20</v>
      </c>
      <c r="E2" s="20" t="s">
        <v>21</v>
      </c>
      <c r="F2" s="20" t="s">
        <v>22</v>
      </c>
      <c r="G2" s="20" t="s">
        <v>23</v>
      </c>
      <c r="H2" s="20" t="s">
        <v>23</v>
      </c>
      <c r="I2" s="20" t="s">
        <v>23</v>
      </c>
      <c r="J2" s="20" t="str">
        <f>CONCATENATE("[",G2,",",H2,",",I2,"]")</f>
        <v>[n,n,n]</v>
      </c>
      <c r="K2" s="20" t="str">
        <f t="shared" ref="K2:K23" si="1">MID(N2,2,1)</f>
        <v>f</v>
      </c>
      <c r="L2" s="20" t="str">
        <f t="shared" ref="L2:L23" si="2">MID(N2,4,1)</f>
        <v>f</v>
      </c>
      <c r="M2" s="20" t="str">
        <f t="shared" ref="M2:M23" si="3">MID(N2,6,1)</f>
        <v>f</v>
      </c>
      <c r="N2" s="20" t="s">
        <v>24</v>
      </c>
      <c r="O2" s="24"/>
      <c r="P2" s="24"/>
      <c r="Q2" s="24"/>
      <c r="R2" s="24"/>
      <c r="S2" s="20"/>
      <c r="T2" s="20"/>
      <c r="U2" s="20"/>
      <c r="V2" s="20"/>
      <c r="W2" s="20"/>
      <c r="X2" s="20"/>
      <c r="Y2" s="20"/>
      <c r="Z2" s="20"/>
    </row>
    <row r="3" spans="1:26" ht="32">
      <c r="A3" s="20" t="str">
        <f t="shared" si="0"/>
        <v>T2</v>
      </c>
      <c r="B3" s="20" t="s">
        <v>18</v>
      </c>
      <c r="C3" s="20" t="s">
        <v>25</v>
      </c>
      <c r="D3" s="20" t="s">
        <v>26</v>
      </c>
      <c r="E3" s="20" t="s">
        <v>27</v>
      </c>
      <c r="F3" s="20" t="s">
        <v>22</v>
      </c>
      <c r="G3" s="20" t="s">
        <v>23</v>
      </c>
      <c r="H3" s="20" t="s">
        <v>23</v>
      </c>
      <c r="I3" s="20" t="s">
        <v>23</v>
      </c>
      <c r="J3" s="20" t="str">
        <f t="shared" ref="J3:J23" si="4">CONCATENATE("[",G3,",",H3,",",I3,"]")</f>
        <v>[n,n,n]</v>
      </c>
      <c r="K3" s="20" t="str">
        <f t="shared" si="1"/>
        <v>n</v>
      </c>
      <c r="L3" s="20" t="str">
        <f t="shared" si="2"/>
        <v>f</v>
      </c>
      <c r="M3" s="20" t="str">
        <f t="shared" si="3"/>
        <v>f</v>
      </c>
      <c r="N3" s="20" t="s">
        <v>28</v>
      </c>
      <c r="O3" s="24"/>
      <c r="P3" s="24"/>
      <c r="Q3" s="24"/>
      <c r="R3" s="24"/>
      <c r="S3" s="20"/>
      <c r="T3" s="20"/>
      <c r="U3" s="20"/>
      <c r="V3" s="20"/>
      <c r="W3" s="20"/>
      <c r="X3" s="20"/>
      <c r="Y3" s="20"/>
      <c r="Z3" s="20"/>
    </row>
    <row r="4" spans="1:26" ht="80">
      <c r="A4" s="20" t="str">
        <f t="shared" si="0"/>
        <v>T3</v>
      </c>
      <c r="B4" s="20" t="s">
        <v>18</v>
      </c>
      <c r="C4" s="20" t="s">
        <v>29</v>
      </c>
      <c r="D4" s="20" t="s">
        <v>30</v>
      </c>
      <c r="E4" s="20" t="s">
        <v>21</v>
      </c>
      <c r="F4" s="20" t="s">
        <v>31</v>
      </c>
      <c r="G4" s="20" t="s">
        <v>23</v>
      </c>
      <c r="H4" s="20" t="s">
        <v>23</v>
      </c>
      <c r="I4" s="20" t="s">
        <v>23</v>
      </c>
      <c r="J4" s="20" t="str">
        <f t="shared" si="4"/>
        <v>[n,n,n]</v>
      </c>
      <c r="K4" s="20" t="str">
        <f t="shared" si="1"/>
        <v>f</v>
      </c>
      <c r="L4" s="20" t="str">
        <f t="shared" si="2"/>
        <v>n</v>
      </c>
      <c r="M4" s="20" t="str">
        <f t="shared" si="3"/>
        <v>f</v>
      </c>
      <c r="N4" s="20" t="s">
        <v>32</v>
      </c>
      <c r="O4" s="24"/>
      <c r="P4" s="24"/>
      <c r="Q4" s="24"/>
      <c r="R4" s="24"/>
      <c r="S4" s="20"/>
      <c r="T4" s="20"/>
      <c r="U4" s="20"/>
      <c r="V4" s="20"/>
      <c r="W4" s="20"/>
      <c r="X4" s="20"/>
      <c r="Y4" s="20"/>
      <c r="Z4" s="20"/>
    </row>
    <row r="5" spans="1:26" ht="32">
      <c r="A5" s="20" t="str">
        <f t="shared" si="0"/>
        <v>T4</v>
      </c>
      <c r="B5" s="20" t="s">
        <v>18</v>
      </c>
      <c r="C5" s="20" t="s">
        <v>33</v>
      </c>
      <c r="D5" s="20" t="s">
        <v>34</v>
      </c>
      <c r="E5" s="20" t="s">
        <v>21</v>
      </c>
      <c r="F5" s="20" t="s">
        <v>22</v>
      </c>
      <c r="G5" s="20" t="s">
        <v>23</v>
      </c>
      <c r="H5" s="20" t="s">
        <v>23</v>
      </c>
      <c r="I5" s="20" t="s">
        <v>23</v>
      </c>
      <c r="J5" s="20" t="str">
        <f t="shared" si="4"/>
        <v>[n,n,n]</v>
      </c>
      <c r="K5" s="20" t="str">
        <f t="shared" si="1"/>
        <v>f</v>
      </c>
      <c r="L5" s="20" t="str">
        <f t="shared" si="2"/>
        <v>n</v>
      </c>
      <c r="M5" s="20" t="str">
        <f t="shared" si="3"/>
        <v>f</v>
      </c>
      <c r="N5" s="20" t="s">
        <v>32</v>
      </c>
      <c r="O5" s="24"/>
      <c r="P5" s="24"/>
      <c r="Q5" s="24"/>
      <c r="R5" s="24"/>
      <c r="S5" s="20"/>
      <c r="T5" s="20"/>
      <c r="U5" s="20"/>
      <c r="V5" s="20"/>
      <c r="W5" s="20"/>
      <c r="X5" s="20"/>
      <c r="Y5" s="20"/>
      <c r="Z5" s="20"/>
    </row>
    <row r="6" spans="1:26" ht="48">
      <c r="A6" s="20" t="str">
        <f t="shared" si="0"/>
        <v>T5</v>
      </c>
      <c r="B6" s="20" t="s">
        <v>18</v>
      </c>
      <c r="C6" s="20" t="s">
        <v>35</v>
      </c>
      <c r="D6" s="20" t="s">
        <v>36</v>
      </c>
      <c r="E6" s="20" t="s">
        <v>37</v>
      </c>
      <c r="F6" s="20" t="s">
        <v>22</v>
      </c>
      <c r="G6" s="20" t="s">
        <v>23</v>
      </c>
      <c r="H6" s="20" t="s">
        <v>23</v>
      </c>
      <c r="I6" s="20" t="s">
        <v>23</v>
      </c>
      <c r="J6" s="20" t="str">
        <f t="shared" si="4"/>
        <v>[n,n,n]</v>
      </c>
      <c r="K6" s="20" t="str">
        <f t="shared" si="1"/>
        <v>n</v>
      </c>
      <c r="L6" s="20" t="str">
        <f t="shared" si="2"/>
        <v>p</v>
      </c>
      <c r="M6" s="20" t="str">
        <f t="shared" si="3"/>
        <v>p</v>
      </c>
      <c r="N6" s="20" t="s">
        <v>38</v>
      </c>
      <c r="O6" s="24"/>
      <c r="P6" s="24"/>
      <c r="Q6" s="24"/>
      <c r="R6" s="24"/>
      <c r="S6" s="20"/>
      <c r="T6" s="20"/>
      <c r="U6" s="20"/>
      <c r="V6" s="20"/>
      <c r="W6" s="20"/>
      <c r="X6" s="20"/>
      <c r="Y6" s="20"/>
      <c r="Z6" s="20"/>
    </row>
    <row r="7" spans="1:26" ht="48">
      <c r="A7" s="20" t="str">
        <f t="shared" si="0"/>
        <v>T6</v>
      </c>
      <c r="B7" s="20" t="s">
        <v>18</v>
      </c>
      <c r="C7" s="20" t="s">
        <v>39</v>
      </c>
      <c r="D7" s="20" t="s">
        <v>40</v>
      </c>
      <c r="E7" s="20" t="s">
        <v>37</v>
      </c>
      <c r="F7" s="20" t="s">
        <v>22</v>
      </c>
      <c r="G7" s="20" t="s">
        <v>23</v>
      </c>
      <c r="H7" s="20" t="s">
        <v>23</v>
      </c>
      <c r="I7" s="20" t="s">
        <v>23</v>
      </c>
      <c r="J7" s="20" t="str">
        <f t="shared" si="4"/>
        <v>[n,n,n]</v>
      </c>
      <c r="K7" s="20" t="str">
        <f t="shared" si="1"/>
        <v>n</v>
      </c>
      <c r="L7" s="20" t="str">
        <f t="shared" si="2"/>
        <v>p</v>
      </c>
      <c r="M7" s="20" t="str">
        <f t="shared" si="3"/>
        <v>p</v>
      </c>
      <c r="N7" s="20" t="s">
        <v>38</v>
      </c>
      <c r="O7" s="24"/>
      <c r="P7" s="24"/>
      <c r="Q7" s="24"/>
      <c r="R7" s="24"/>
      <c r="S7" s="20"/>
      <c r="T7" s="20"/>
      <c r="U7" s="20"/>
      <c r="V7" s="20"/>
      <c r="W7" s="20"/>
      <c r="X7" s="20"/>
      <c r="Y7" s="20"/>
      <c r="Z7" s="20"/>
    </row>
    <row r="8" spans="1:26" ht="48">
      <c r="A8" s="20" t="str">
        <f t="shared" si="0"/>
        <v>T7</v>
      </c>
      <c r="B8" s="20" t="s">
        <v>18</v>
      </c>
      <c r="C8" s="20" t="s">
        <v>41</v>
      </c>
      <c r="D8" s="20" t="s">
        <v>42</v>
      </c>
      <c r="E8" s="20" t="s">
        <v>43</v>
      </c>
      <c r="F8" s="20" t="s">
        <v>22</v>
      </c>
      <c r="G8" s="20" t="s">
        <v>23</v>
      </c>
      <c r="H8" s="20" t="s">
        <v>23</v>
      </c>
      <c r="I8" s="20" t="s">
        <v>23</v>
      </c>
      <c r="J8" s="20" t="str">
        <f t="shared" si="4"/>
        <v>[n,n,n]</v>
      </c>
      <c r="K8" s="20" t="str">
        <f t="shared" si="1"/>
        <v>p</v>
      </c>
      <c r="L8" s="20" t="str">
        <f t="shared" si="2"/>
        <v>n</v>
      </c>
      <c r="M8" s="20" t="str">
        <f t="shared" si="3"/>
        <v>p</v>
      </c>
      <c r="N8" s="20" t="s">
        <v>44</v>
      </c>
      <c r="O8" s="24"/>
      <c r="P8" s="24"/>
      <c r="Q8" s="24"/>
      <c r="R8" s="24"/>
      <c r="S8" s="20"/>
      <c r="T8" s="20"/>
      <c r="U8" s="20"/>
      <c r="V8" s="20"/>
      <c r="W8" s="20"/>
      <c r="X8" s="20"/>
      <c r="Y8" s="20"/>
      <c r="Z8" s="20"/>
    </row>
    <row r="9" spans="1:26" ht="16">
      <c r="A9" s="20" t="str">
        <f t="shared" si="0"/>
        <v>T8</v>
      </c>
      <c r="B9" s="20" t="s">
        <v>18</v>
      </c>
      <c r="C9" s="20" t="s">
        <v>45</v>
      </c>
      <c r="D9" s="20" t="s">
        <v>46</v>
      </c>
      <c r="E9" s="20" t="s">
        <v>43</v>
      </c>
      <c r="F9" s="20" t="s">
        <v>47</v>
      </c>
      <c r="G9" s="20" t="s">
        <v>23</v>
      </c>
      <c r="H9" s="20" t="s">
        <v>23</v>
      </c>
      <c r="I9" s="20" t="s">
        <v>23</v>
      </c>
      <c r="J9" s="20" t="str">
        <f t="shared" si="4"/>
        <v>[n,n,n]</v>
      </c>
      <c r="K9" s="20" t="str">
        <f t="shared" si="1"/>
        <v>p</v>
      </c>
      <c r="L9" s="20" t="str">
        <f t="shared" si="2"/>
        <v>n</v>
      </c>
      <c r="M9" s="20" t="str">
        <f t="shared" si="3"/>
        <v>p</v>
      </c>
      <c r="N9" s="20" t="s">
        <v>44</v>
      </c>
      <c r="O9" s="24"/>
      <c r="P9" s="24"/>
      <c r="Q9" s="24"/>
      <c r="R9" s="24"/>
      <c r="S9" s="20"/>
      <c r="T9" s="20"/>
      <c r="U9" s="20"/>
      <c r="V9" s="20"/>
      <c r="W9" s="20"/>
      <c r="X9" s="20"/>
      <c r="Y9" s="20"/>
      <c r="Z9" s="20"/>
    </row>
    <row r="10" spans="1:26" ht="32">
      <c r="A10" s="20" t="str">
        <f t="shared" si="0"/>
        <v>T9</v>
      </c>
      <c r="B10" s="20" t="s">
        <v>18</v>
      </c>
      <c r="C10" s="20" t="s">
        <v>48</v>
      </c>
      <c r="D10" s="20" t="s">
        <v>49</v>
      </c>
      <c r="E10" s="20" t="s">
        <v>43</v>
      </c>
      <c r="F10" s="20" t="s">
        <v>22</v>
      </c>
      <c r="G10" s="20" t="s">
        <v>23</v>
      </c>
      <c r="H10" s="20" t="s">
        <v>23</v>
      </c>
      <c r="I10" s="20" t="s">
        <v>23</v>
      </c>
      <c r="J10" s="20" t="str">
        <f t="shared" si="4"/>
        <v>[n,n,n]</v>
      </c>
      <c r="K10" s="20" t="str">
        <f t="shared" si="1"/>
        <v>p</v>
      </c>
      <c r="L10" s="20" t="str">
        <f t="shared" si="2"/>
        <v>n</v>
      </c>
      <c r="M10" s="20" t="str">
        <f t="shared" si="3"/>
        <v>p</v>
      </c>
      <c r="N10" s="20" t="s">
        <v>44</v>
      </c>
      <c r="O10" s="24"/>
      <c r="P10" s="24"/>
      <c r="Q10" s="24"/>
      <c r="R10" s="24"/>
      <c r="S10" s="20"/>
      <c r="T10" s="20"/>
      <c r="U10" s="20"/>
      <c r="V10" s="20"/>
      <c r="W10" s="20"/>
      <c r="X10" s="20"/>
      <c r="Y10" s="20"/>
      <c r="Z10" s="20"/>
    </row>
    <row r="11" spans="1:26" ht="32">
      <c r="A11" s="20" t="str">
        <f t="shared" si="0"/>
        <v>T10</v>
      </c>
      <c r="B11" s="20" t="s">
        <v>18</v>
      </c>
      <c r="C11" s="20" t="s">
        <v>50</v>
      </c>
      <c r="D11" s="20" t="s">
        <v>51</v>
      </c>
      <c r="E11" s="20" t="s">
        <v>43</v>
      </c>
      <c r="F11" s="20" t="s">
        <v>22</v>
      </c>
      <c r="G11" s="20" t="s">
        <v>23</v>
      </c>
      <c r="H11" s="20" t="s">
        <v>23</v>
      </c>
      <c r="I11" s="20" t="s">
        <v>23</v>
      </c>
      <c r="J11" s="20" t="str">
        <f t="shared" si="4"/>
        <v>[n,n,n]</v>
      </c>
      <c r="K11" s="20" t="str">
        <f t="shared" si="1"/>
        <v>p</v>
      </c>
      <c r="L11" s="20" t="str">
        <f t="shared" si="2"/>
        <v>n</v>
      </c>
      <c r="M11" s="20" t="str">
        <f t="shared" si="3"/>
        <v>p</v>
      </c>
      <c r="N11" s="20" t="s">
        <v>44</v>
      </c>
      <c r="O11" s="24"/>
      <c r="P11" s="24"/>
      <c r="Q11" s="24"/>
      <c r="R11" s="24"/>
      <c r="S11" s="20"/>
      <c r="T11" s="20"/>
      <c r="U11" s="20"/>
      <c r="V11" s="20"/>
      <c r="W11" s="20"/>
      <c r="X11" s="20"/>
      <c r="Y11" s="20"/>
      <c r="Z11" s="20"/>
    </row>
    <row r="12" spans="1:26" ht="48">
      <c r="A12" s="20" t="str">
        <f t="shared" si="0"/>
        <v>T11</v>
      </c>
      <c r="B12" s="20" t="s">
        <v>18</v>
      </c>
      <c r="C12" s="20" t="s">
        <v>52</v>
      </c>
      <c r="D12" s="20" t="s">
        <v>53</v>
      </c>
      <c r="E12" s="20" t="s">
        <v>37</v>
      </c>
      <c r="F12" s="20" t="s">
        <v>31</v>
      </c>
      <c r="G12" s="20" t="s">
        <v>23</v>
      </c>
      <c r="H12" s="20" t="s">
        <v>23</v>
      </c>
      <c r="I12" s="20" t="s">
        <v>23</v>
      </c>
      <c r="J12" s="20" t="str">
        <f t="shared" si="4"/>
        <v>[n,n,n]</v>
      </c>
      <c r="K12" s="20" t="str">
        <f t="shared" si="1"/>
        <v>n</v>
      </c>
      <c r="L12" s="20" t="str">
        <f t="shared" si="2"/>
        <v>p</v>
      </c>
      <c r="M12" s="20" t="str">
        <f t="shared" si="3"/>
        <v>p</v>
      </c>
      <c r="N12" s="20" t="s">
        <v>38</v>
      </c>
      <c r="O12" s="24"/>
      <c r="P12" s="24"/>
      <c r="Q12" s="24"/>
      <c r="R12" s="24"/>
      <c r="S12" s="20"/>
      <c r="T12" s="20"/>
      <c r="U12" s="20"/>
      <c r="V12" s="20"/>
      <c r="W12" s="20"/>
      <c r="X12" s="20"/>
      <c r="Y12" s="20"/>
      <c r="Z12" s="20"/>
    </row>
    <row r="13" spans="1:26" ht="64">
      <c r="A13" s="20" t="str">
        <f t="shared" si="0"/>
        <v>T12</v>
      </c>
      <c r="B13" s="20" t="s">
        <v>18</v>
      </c>
      <c r="C13" s="20" t="s">
        <v>54</v>
      </c>
      <c r="D13" s="20" t="s">
        <v>55</v>
      </c>
      <c r="E13" s="20" t="s">
        <v>37</v>
      </c>
      <c r="F13" s="20" t="s">
        <v>31</v>
      </c>
      <c r="G13" s="20" t="s">
        <v>23</v>
      </c>
      <c r="H13" s="20" t="s">
        <v>23</v>
      </c>
      <c r="I13" s="20" t="s">
        <v>23</v>
      </c>
      <c r="J13" s="20" t="str">
        <f t="shared" si="4"/>
        <v>[n,n,n]</v>
      </c>
      <c r="K13" s="20" t="str">
        <f t="shared" si="1"/>
        <v>n</v>
      </c>
      <c r="L13" s="20" t="str">
        <f t="shared" si="2"/>
        <v>p</v>
      </c>
      <c r="M13" s="20" t="str">
        <f t="shared" si="3"/>
        <v>p</v>
      </c>
      <c r="N13" s="20" t="s">
        <v>38</v>
      </c>
      <c r="O13" s="24"/>
      <c r="P13" s="24"/>
      <c r="Q13" s="24"/>
      <c r="R13" s="24"/>
      <c r="S13" s="20"/>
      <c r="T13" s="20"/>
      <c r="U13" s="20"/>
      <c r="V13" s="20"/>
      <c r="W13" s="20"/>
      <c r="X13" s="20"/>
      <c r="Y13" s="20"/>
      <c r="Z13" s="20"/>
    </row>
    <row r="14" spans="1:26" ht="48">
      <c r="A14" s="20" t="str">
        <f t="shared" si="0"/>
        <v>T13</v>
      </c>
      <c r="B14" s="20" t="s">
        <v>18</v>
      </c>
      <c r="C14" s="20" t="s">
        <v>56</v>
      </c>
      <c r="D14" s="20" t="s">
        <v>57</v>
      </c>
      <c r="E14" s="20" t="s">
        <v>27</v>
      </c>
      <c r="F14" s="20" t="s">
        <v>22</v>
      </c>
      <c r="G14" s="20" t="s">
        <v>23</v>
      </c>
      <c r="H14" s="20" t="s">
        <v>23</v>
      </c>
      <c r="I14" s="20" t="s">
        <v>23</v>
      </c>
      <c r="J14" s="20" t="str">
        <f t="shared" si="4"/>
        <v>[n,n,n]</v>
      </c>
      <c r="K14" s="20" t="str">
        <f t="shared" si="1"/>
        <v>n</v>
      </c>
      <c r="L14" s="20" t="str">
        <f t="shared" si="2"/>
        <v>f</v>
      </c>
      <c r="M14" s="20" t="str">
        <f t="shared" si="3"/>
        <v>f</v>
      </c>
      <c r="N14" s="20" t="s">
        <v>28</v>
      </c>
      <c r="O14" s="24"/>
      <c r="P14" s="24"/>
      <c r="Q14" s="24"/>
      <c r="R14" s="24"/>
      <c r="S14" s="20"/>
      <c r="T14" s="20"/>
      <c r="U14" s="20"/>
      <c r="V14" s="20"/>
      <c r="W14" s="20"/>
      <c r="X14" s="20"/>
      <c r="Y14" s="20"/>
      <c r="Z14" s="20"/>
    </row>
    <row r="15" spans="1:26" ht="80">
      <c r="A15" s="20" t="str">
        <f t="shared" si="0"/>
        <v>T14</v>
      </c>
      <c r="B15" s="20" t="s">
        <v>18</v>
      </c>
      <c r="C15" s="20" t="s">
        <v>58</v>
      </c>
      <c r="D15" s="20" t="s">
        <v>59</v>
      </c>
      <c r="E15" s="20" t="s">
        <v>27</v>
      </c>
      <c r="F15" s="20" t="s">
        <v>22</v>
      </c>
      <c r="G15" s="20" t="s">
        <v>23</v>
      </c>
      <c r="H15" s="20" t="s">
        <v>23</v>
      </c>
      <c r="I15" s="20" t="s">
        <v>23</v>
      </c>
      <c r="J15" s="20" t="str">
        <f t="shared" si="4"/>
        <v>[n,n,n]</v>
      </c>
      <c r="K15" s="20" t="str">
        <f t="shared" si="1"/>
        <v>n</v>
      </c>
      <c r="L15" s="20" t="str">
        <f t="shared" si="2"/>
        <v>f</v>
      </c>
      <c r="M15" s="20" t="str">
        <f t="shared" si="3"/>
        <v>f</v>
      </c>
      <c r="N15" s="20" t="s">
        <v>28</v>
      </c>
      <c r="O15" s="24"/>
      <c r="P15" s="24"/>
      <c r="Q15" s="24"/>
      <c r="R15" s="24"/>
      <c r="S15" s="20"/>
      <c r="T15" s="20"/>
      <c r="U15" s="20"/>
      <c r="V15" s="20"/>
      <c r="W15" s="20"/>
      <c r="X15" s="20"/>
      <c r="Y15" s="20"/>
      <c r="Z15" s="20"/>
    </row>
    <row r="16" spans="1:26" ht="32">
      <c r="A16" s="20" t="str">
        <f t="shared" si="0"/>
        <v>T15</v>
      </c>
      <c r="B16" s="20" t="s">
        <v>18</v>
      </c>
      <c r="C16" s="20" t="s">
        <v>60</v>
      </c>
      <c r="D16" s="20" t="s">
        <v>61</v>
      </c>
      <c r="E16" s="20" t="s">
        <v>27</v>
      </c>
      <c r="F16" s="20" t="s">
        <v>22</v>
      </c>
      <c r="G16" s="20" t="s">
        <v>23</v>
      </c>
      <c r="H16" s="20" t="s">
        <v>23</v>
      </c>
      <c r="I16" s="20" t="s">
        <v>23</v>
      </c>
      <c r="J16" s="20" t="str">
        <f t="shared" si="4"/>
        <v>[n,n,n]</v>
      </c>
      <c r="K16" s="20" t="str">
        <f t="shared" si="1"/>
        <v>n</v>
      </c>
      <c r="L16" s="20" t="str">
        <f t="shared" si="2"/>
        <v>f</v>
      </c>
      <c r="M16" s="20" t="str">
        <f t="shared" si="3"/>
        <v>f</v>
      </c>
      <c r="N16" s="20" t="s">
        <v>28</v>
      </c>
      <c r="O16" s="24"/>
      <c r="P16" s="24"/>
      <c r="Q16" s="24"/>
      <c r="R16" s="24"/>
      <c r="S16" s="20"/>
      <c r="T16" s="20"/>
      <c r="U16" s="20"/>
      <c r="V16" s="20"/>
      <c r="W16" s="20"/>
      <c r="X16" s="20"/>
      <c r="Y16" s="20"/>
      <c r="Z16" s="20"/>
    </row>
    <row r="17" spans="1:26" ht="32">
      <c r="A17" s="20" t="str">
        <f t="shared" si="0"/>
        <v>T16</v>
      </c>
      <c r="B17" s="20" t="s">
        <v>18</v>
      </c>
      <c r="C17" s="20" t="s">
        <v>62</v>
      </c>
      <c r="D17" s="20" t="s">
        <v>63</v>
      </c>
      <c r="E17" s="20" t="s">
        <v>21</v>
      </c>
      <c r="F17" s="20" t="s">
        <v>22</v>
      </c>
      <c r="G17" s="20" t="s">
        <v>23</v>
      </c>
      <c r="H17" s="20" t="s">
        <v>23</v>
      </c>
      <c r="I17" s="20" t="s">
        <v>23</v>
      </c>
      <c r="J17" s="20" t="str">
        <f t="shared" si="4"/>
        <v>[n,n,n]</v>
      </c>
      <c r="K17" s="20" t="str">
        <f t="shared" si="1"/>
        <v>f</v>
      </c>
      <c r="L17" s="20" t="str">
        <f t="shared" si="2"/>
        <v>n</v>
      </c>
      <c r="M17" s="20" t="str">
        <f t="shared" si="3"/>
        <v>n</v>
      </c>
      <c r="N17" s="20" t="s">
        <v>64</v>
      </c>
      <c r="O17" s="24"/>
      <c r="P17" s="24"/>
      <c r="Q17" s="24"/>
      <c r="R17" s="24"/>
      <c r="S17" s="20"/>
      <c r="T17" s="20"/>
      <c r="U17" s="20"/>
      <c r="V17" s="20"/>
      <c r="W17" s="20"/>
      <c r="X17" s="20"/>
      <c r="Y17" s="20"/>
      <c r="Z17" s="20"/>
    </row>
    <row r="18" spans="1:26" ht="48">
      <c r="A18" s="20" t="str">
        <f t="shared" si="0"/>
        <v>T17</v>
      </c>
      <c r="B18" s="20" t="s">
        <v>18</v>
      </c>
      <c r="C18" s="20" t="s">
        <v>65</v>
      </c>
      <c r="D18" s="20" t="s">
        <v>66</v>
      </c>
      <c r="E18" s="20" t="s">
        <v>27</v>
      </c>
      <c r="F18" s="20" t="s">
        <v>22</v>
      </c>
      <c r="G18" s="20" t="s">
        <v>23</v>
      </c>
      <c r="H18" s="20" t="s">
        <v>23</v>
      </c>
      <c r="I18" s="20" t="s">
        <v>23</v>
      </c>
      <c r="J18" s="20" t="str">
        <f t="shared" si="4"/>
        <v>[n,n,n]</v>
      </c>
      <c r="K18" s="20" t="str">
        <f t="shared" si="1"/>
        <v>n</v>
      </c>
      <c r="L18" s="20" t="str">
        <f t="shared" si="2"/>
        <v>f</v>
      </c>
      <c r="M18" s="20" t="str">
        <f t="shared" si="3"/>
        <v>f</v>
      </c>
      <c r="N18" s="20" t="s">
        <v>28</v>
      </c>
      <c r="O18" s="24"/>
      <c r="P18" s="24"/>
      <c r="Q18" s="24"/>
      <c r="R18" s="24"/>
      <c r="S18" s="20"/>
      <c r="T18" s="20"/>
      <c r="U18" s="20"/>
      <c r="V18" s="20"/>
      <c r="W18" s="20"/>
      <c r="X18" s="20"/>
      <c r="Y18" s="20"/>
      <c r="Z18" s="20"/>
    </row>
    <row r="19" spans="1:26" ht="32">
      <c r="A19" s="20" t="str">
        <f t="shared" si="0"/>
        <v>T18</v>
      </c>
      <c r="B19" s="20" t="s">
        <v>18</v>
      </c>
      <c r="C19" s="20" t="s">
        <v>67</v>
      </c>
      <c r="D19" s="20" t="s">
        <v>68</v>
      </c>
      <c r="E19" s="20" t="s">
        <v>27</v>
      </c>
      <c r="F19" s="20" t="s">
        <v>69</v>
      </c>
      <c r="G19" s="20" t="s">
        <v>23</v>
      </c>
      <c r="H19" s="20" t="s">
        <v>23</v>
      </c>
      <c r="I19" s="20" t="s">
        <v>23</v>
      </c>
      <c r="J19" s="20" t="str">
        <f t="shared" si="4"/>
        <v>[n,n,n]</v>
      </c>
      <c r="K19" s="20" t="str">
        <f t="shared" si="1"/>
        <v>n</v>
      </c>
      <c r="L19" s="20" t="str">
        <f t="shared" si="2"/>
        <v>f</v>
      </c>
      <c r="M19" s="20" t="str">
        <f t="shared" si="3"/>
        <v>f</v>
      </c>
      <c r="N19" s="20" t="s">
        <v>28</v>
      </c>
      <c r="O19" s="24"/>
      <c r="P19" s="24"/>
      <c r="Q19" s="24"/>
      <c r="R19" s="24"/>
      <c r="S19" s="20"/>
      <c r="T19" s="20"/>
      <c r="U19" s="20"/>
      <c r="V19" s="20"/>
      <c r="W19" s="20"/>
      <c r="X19" s="20"/>
      <c r="Y19" s="20"/>
      <c r="Z19" s="20"/>
    </row>
    <row r="20" spans="1:26" ht="48">
      <c r="A20" s="20" t="str">
        <f t="shared" si="0"/>
        <v>T19</v>
      </c>
      <c r="B20" s="20" t="s">
        <v>18</v>
      </c>
      <c r="C20" s="20" t="s">
        <v>70</v>
      </c>
      <c r="D20" s="20" t="s">
        <v>71</v>
      </c>
      <c r="E20" s="20" t="s">
        <v>72</v>
      </c>
      <c r="F20" s="20" t="s">
        <v>22</v>
      </c>
      <c r="G20" s="20" t="s">
        <v>23</v>
      </c>
      <c r="H20" s="20" t="s">
        <v>23</v>
      </c>
      <c r="I20" s="20" t="s">
        <v>23</v>
      </c>
      <c r="J20" s="20" t="str">
        <f t="shared" si="4"/>
        <v>[n,n,n]</v>
      </c>
      <c r="K20" s="20" t="str">
        <f t="shared" si="1"/>
        <v>p</v>
      </c>
      <c r="L20" s="20" t="str">
        <f t="shared" si="2"/>
        <v>p</v>
      </c>
      <c r="M20" s="20" t="str">
        <f t="shared" si="3"/>
        <v>p</v>
      </c>
      <c r="N20" s="20" t="s">
        <v>73</v>
      </c>
      <c r="O20" s="24"/>
      <c r="P20" s="24"/>
      <c r="Q20" s="24"/>
      <c r="R20" s="24"/>
      <c r="S20" s="20"/>
      <c r="T20" s="20"/>
      <c r="U20" s="20"/>
      <c r="V20" s="20"/>
      <c r="W20" s="20"/>
      <c r="X20" s="20"/>
      <c r="Y20" s="20"/>
      <c r="Z20" s="20"/>
    </row>
    <row r="21" spans="1:26" ht="48">
      <c r="A21" s="20" t="str">
        <f t="shared" si="0"/>
        <v>T20</v>
      </c>
      <c r="B21" s="20" t="s">
        <v>18</v>
      </c>
      <c r="C21" s="20" t="s">
        <v>74</v>
      </c>
      <c r="D21" s="20" t="s">
        <v>75</v>
      </c>
      <c r="E21" s="20" t="s">
        <v>72</v>
      </c>
      <c r="F21" s="20" t="s">
        <v>22</v>
      </c>
      <c r="G21" s="20" t="s">
        <v>23</v>
      </c>
      <c r="H21" s="20" t="s">
        <v>23</v>
      </c>
      <c r="I21" s="20" t="s">
        <v>23</v>
      </c>
      <c r="J21" s="20" t="str">
        <f t="shared" si="4"/>
        <v>[n,n,n]</v>
      </c>
      <c r="K21" s="20" t="str">
        <f t="shared" si="1"/>
        <v>p</v>
      </c>
      <c r="L21" s="20" t="str">
        <f t="shared" si="2"/>
        <v>p</v>
      </c>
      <c r="M21" s="20" t="str">
        <f t="shared" si="3"/>
        <v>p</v>
      </c>
      <c r="N21" s="20" t="s">
        <v>73</v>
      </c>
      <c r="O21" s="24"/>
      <c r="P21" s="24"/>
      <c r="Q21" s="24"/>
      <c r="R21" s="24"/>
      <c r="S21" s="20"/>
      <c r="T21" s="20"/>
      <c r="U21" s="20"/>
      <c r="V21" s="20"/>
      <c r="W21" s="20"/>
      <c r="X21" s="20"/>
      <c r="Y21" s="20"/>
      <c r="Z21" s="20"/>
    </row>
    <row r="22" spans="1:26" ht="48">
      <c r="A22" s="20" t="str">
        <f t="shared" si="0"/>
        <v>T21</v>
      </c>
      <c r="B22" s="20" t="s">
        <v>18</v>
      </c>
      <c r="C22" s="20" t="s">
        <v>76</v>
      </c>
      <c r="D22" s="20" t="s">
        <v>77</v>
      </c>
      <c r="E22" s="20" t="s">
        <v>37</v>
      </c>
      <c r="F22" s="20" t="s">
        <v>22</v>
      </c>
      <c r="G22" s="20" t="s">
        <v>23</v>
      </c>
      <c r="H22" s="20" t="s">
        <v>23</v>
      </c>
      <c r="I22" s="20" t="s">
        <v>23</v>
      </c>
      <c r="J22" s="20" t="str">
        <f t="shared" si="4"/>
        <v>[n,n,n]</v>
      </c>
      <c r="K22" s="20" t="str">
        <f t="shared" si="1"/>
        <v>n</v>
      </c>
      <c r="L22" s="20" t="str">
        <f t="shared" si="2"/>
        <v>p</v>
      </c>
      <c r="M22" s="20" t="str">
        <f t="shared" si="3"/>
        <v>p</v>
      </c>
      <c r="N22" s="20" t="s">
        <v>38</v>
      </c>
      <c r="O22" s="24"/>
      <c r="P22" s="24"/>
      <c r="Q22" s="24"/>
      <c r="R22" s="24"/>
      <c r="S22" s="20"/>
      <c r="T22" s="20"/>
      <c r="U22" s="20"/>
      <c r="V22" s="20"/>
      <c r="W22" s="20"/>
      <c r="X22" s="20"/>
      <c r="Y22" s="20"/>
      <c r="Z22" s="20"/>
    </row>
    <row r="23" spans="1:26" ht="48">
      <c r="A23" s="20" t="str">
        <f t="shared" si="0"/>
        <v>T22</v>
      </c>
      <c r="B23" s="20" t="s">
        <v>18</v>
      </c>
      <c r="C23" s="20" t="s">
        <v>78</v>
      </c>
      <c r="D23" s="20" t="s">
        <v>79</v>
      </c>
      <c r="E23" s="20" t="s">
        <v>43</v>
      </c>
      <c r="F23" s="20" t="s">
        <v>22</v>
      </c>
      <c r="G23" s="20" t="s">
        <v>23</v>
      </c>
      <c r="H23" s="20" t="s">
        <v>23</v>
      </c>
      <c r="I23" s="20" t="s">
        <v>23</v>
      </c>
      <c r="J23" s="20" t="str">
        <f t="shared" si="4"/>
        <v>[n,n,n]</v>
      </c>
      <c r="K23" s="20" t="str">
        <f t="shared" si="1"/>
        <v>p</v>
      </c>
      <c r="L23" s="20" t="str">
        <f t="shared" si="2"/>
        <v>n</v>
      </c>
      <c r="M23" s="20" t="str">
        <f t="shared" si="3"/>
        <v>n</v>
      </c>
      <c r="N23" s="20" t="s">
        <v>80</v>
      </c>
      <c r="O23" s="24"/>
      <c r="P23" s="24"/>
      <c r="Q23" s="24"/>
      <c r="R23" s="24"/>
      <c r="S23" s="20"/>
      <c r="T23" s="20"/>
      <c r="U23" s="20"/>
      <c r="V23" s="20"/>
      <c r="W23" s="20"/>
      <c r="X23" s="20"/>
      <c r="Y23" s="20"/>
      <c r="Z23" s="20"/>
    </row>
    <row r="24" spans="1:26" ht="48">
      <c r="A24" s="20" t="str">
        <f t="shared" si="0"/>
        <v>T23</v>
      </c>
      <c r="B24" s="20" t="s">
        <v>81</v>
      </c>
      <c r="C24" s="20" t="s">
        <v>82</v>
      </c>
      <c r="D24" s="20" t="s">
        <v>83</v>
      </c>
      <c r="E24" s="20" t="s">
        <v>27</v>
      </c>
      <c r="F24" s="20" t="s">
        <v>22</v>
      </c>
      <c r="G24" s="20" t="s">
        <v>23</v>
      </c>
      <c r="H24" s="20" t="s">
        <v>23</v>
      </c>
      <c r="I24" s="20" t="s">
        <v>23</v>
      </c>
      <c r="J24" s="20" t="str">
        <f t="shared" ref="J24:J59" si="5">CONCATENATE("[",G24,",",H24,",",I24,"]")</f>
        <v>[n,n,n]</v>
      </c>
      <c r="K24" s="20" t="s">
        <v>23</v>
      </c>
      <c r="L24" s="20" t="s">
        <v>23</v>
      </c>
      <c r="M24" s="20" t="s">
        <v>84</v>
      </c>
      <c r="N24" s="20" t="s">
        <v>85</v>
      </c>
      <c r="O24" s="25" t="s">
        <v>86</v>
      </c>
      <c r="P24" s="25" t="s">
        <v>87</v>
      </c>
      <c r="Q24" s="25" t="s">
        <v>88</v>
      </c>
      <c r="R24" s="24"/>
      <c r="S24" s="20"/>
      <c r="T24" s="20"/>
      <c r="U24" s="20"/>
      <c r="V24" s="20"/>
      <c r="W24" s="20"/>
      <c r="X24" s="20"/>
      <c r="Y24" s="20"/>
      <c r="Z24" s="20"/>
    </row>
    <row r="25" spans="1:26" ht="48">
      <c r="A25" s="20" t="str">
        <f t="shared" si="0"/>
        <v>T24</v>
      </c>
      <c r="B25" s="20" t="s">
        <v>81</v>
      </c>
      <c r="C25" s="20" t="s">
        <v>89</v>
      </c>
      <c r="D25" s="20" t="s">
        <v>90</v>
      </c>
      <c r="E25" s="20" t="s">
        <v>21</v>
      </c>
      <c r="F25" s="20" t="s">
        <v>22</v>
      </c>
      <c r="G25" s="20" t="s">
        <v>23</v>
      </c>
      <c r="H25" s="20" t="s">
        <v>23</v>
      </c>
      <c r="I25" s="20" t="s">
        <v>23</v>
      </c>
      <c r="J25" s="20" t="str">
        <f t="shared" si="5"/>
        <v>[n,n,n]</v>
      </c>
      <c r="K25" s="20" t="s">
        <v>84</v>
      </c>
      <c r="L25" s="20" t="s">
        <v>84</v>
      </c>
      <c r="M25" s="20" t="s">
        <v>23</v>
      </c>
      <c r="N25" s="20" t="s">
        <v>91</v>
      </c>
      <c r="O25" s="24"/>
      <c r="P25" s="24"/>
      <c r="Q25" s="24"/>
      <c r="R25" s="24"/>
      <c r="S25" s="20"/>
      <c r="T25" s="20"/>
      <c r="U25" s="20"/>
      <c r="V25" s="20"/>
      <c r="W25" s="20"/>
      <c r="X25" s="20"/>
      <c r="Y25" s="20"/>
      <c r="Z25" s="20"/>
    </row>
    <row r="26" spans="1:26" ht="48">
      <c r="A26" s="20" t="str">
        <f t="shared" si="0"/>
        <v>T25</v>
      </c>
      <c r="B26" s="20" t="s">
        <v>81</v>
      </c>
      <c r="C26" s="20" t="s">
        <v>92</v>
      </c>
      <c r="D26" s="20" t="s">
        <v>93</v>
      </c>
      <c r="E26" s="20" t="s">
        <v>21</v>
      </c>
      <c r="F26" s="20" t="s">
        <v>94</v>
      </c>
      <c r="G26" s="20" t="s">
        <v>23</v>
      </c>
      <c r="H26" s="20" t="s">
        <v>23</v>
      </c>
      <c r="I26" s="20" t="s">
        <v>23</v>
      </c>
      <c r="J26" s="20" t="str">
        <f t="shared" si="5"/>
        <v>[n,n,n]</v>
      </c>
      <c r="K26" s="20" t="s">
        <v>84</v>
      </c>
      <c r="L26" s="20" t="s">
        <v>23</v>
      </c>
      <c r="M26" s="20" t="s">
        <v>23</v>
      </c>
      <c r="N26" s="20" t="s">
        <v>80</v>
      </c>
      <c r="O26" s="24"/>
      <c r="P26" s="24"/>
      <c r="Q26" s="24"/>
      <c r="R26" s="24"/>
      <c r="S26" s="20"/>
      <c r="T26" s="20"/>
      <c r="U26" s="20"/>
      <c r="V26" s="20"/>
      <c r="W26" s="20"/>
      <c r="X26" s="20"/>
      <c r="Y26" s="20"/>
      <c r="Z26" s="20"/>
    </row>
    <row r="27" spans="1:26" ht="64">
      <c r="A27" s="20" t="str">
        <f t="shared" si="0"/>
        <v>T26</v>
      </c>
      <c r="B27" s="20" t="s">
        <v>81</v>
      </c>
      <c r="C27" s="20" t="s">
        <v>95</v>
      </c>
      <c r="D27" s="20" t="s">
        <v>96</v>
      </c>
      <c r="E27" s="20" t="s">
        <v>21</v>
      </c>
      <c r="F27" s="20" t="s">
        <v>22</v>
      </c>
      <c r="G27" s="20" t="s">
        <v>23</v>
      </c>
      <c r="H27" s="20" t="s">
        <v>23</v>
      </c>
      <c r="I27" s="20" t="s">
        <v>23</v>
      </c>
      <c r="J27" s="20" t="str">
        <f t="shared" si="5"/>
        <v>[n,n,n]</v>
      </c>
      <c r="K27" s="20" t="s">
        <v>84</v>
      </c>
      <c r="L27" s="20" t="s">
        <v>23</v>
      </c>
      <c r="M27" s="20" t="s">
        <v>23</v>
      </c>
      <c r="N27" s="20" t="s">
        <v>80</v>
      </c>
      <c r="O27" s="24"/>
      <c r="P27" s="24"/>
      <c r="Q27" s="24"/>
      <c r="R27" s="24"/>
      <c r="S27" s="20"/>
      <c r="T27" s="20"/>
      <c r="U27" s="20"/>
      <c r="V27" s="20"/>
      <c r="W27" s="20"/>
      <c r="X27" s="20"/>
      <c r="Y27" s="20"/>
      <c r="Z27" s="20"/>
    </row>
    <row r="28" spans="1:26" ht="32">
      <c r="A28" s="20" t="str">
        <f t="shared" si="0"/>
        <v>T27</v>
      </c>
      <c r="B28" s="20" t="s">
        <v>81</v>
      </c>
      <c r="C28" s="20" t="s">
        <v>97</v>
      </c>
      <c r="D28" s="20" t="s">
        <v>98</v>
      </c>
      <c r="E28" s="20" t="s">
        <v>99</v>
      </c>
      <c r="F28" s="20" t="s">
        <v>22</v>
      </c>
      <c r="G28" s="20" t="s">
        <v>23</v>
      </c>
      <c r="H28" s="20" t="s">
        <v>23</v>
      </c>
      <c r="I28" s="20" t="s">
        <v>23</v>
      </c>
      <c r="J28" s="20" t="str">
        <f t="shared" si="5"/>
        <v>[n,n,n]</v>
      </c>
      <c r="K28" s="20" t="s">
        <v>23</v>
      </c>
      <c r="L28" s="20" t="s">
        <v>84</v>
      </c>
      <c r="M28" s="20" t="s">
        <v>84</v>
      </c>
      <c r="N28" s="20" t="s">
        <v>38</v>
      </c>
      <c r="O28" s="24"/>
      <c r="P28" s="24"/>
      <c r="Q28" s="24"/>
      <c r="R28" s="24"/>
      <c r="S28" s="20"/>
      <c r="T28" s="20"/>
      <c r="U28" s="20"/>
      <c r="V28" s="20"/>
      <c r="W28" s="20"/>
      <c r="X28" s="20"/>
      <c r="Y28" s="20"/>
      <c r="Z28" s="20"/>
    </row>
    <row r="29" spans="1:26" ht="48">
      <c r="A29" s="20" t="str">
        <f t="shared" si="0"/>
        <v>T28</v>
      </c>
      <c r="B29" s="20" t="s">
        <v>81</v>
      </c>
      <c r="C29" s="20" t="s">
        <v>100</v>
      </c>
      <c r="D29" s="20" t="s">
        <v>101</v>
      </c>
      <c r="E29" s="20" t="s">
        <v>102</v>
      </c>
      <c r="F29" s="20" t="s">
        <v>22</v>
      </c>
      <c r="G29" s="20" t="s">
        <v>23</v>
      </c>
      <c r="H29" s="20" t="s">
        <v>23</v>
      </c>
      <c r="I29" s="20" t="s">
        <v>23</v>
      </c>
      <c r="J29" s="20" t="str">
        <f t="shared" si="5"/>
        <v>[n,n,n]</v>
      </c>
      <c r="K29" s="20" t="s">
        <v>84</v>
      </c>
      <c r="L29" s="20" t="s">
        <v>23</v>
      </c>
      <c r="M29" s="20" t="s">
        <v>23</v>
      </c>
      <c r="N29" s="20" t="s">
        <v>80</v>
      </c>
      <c r="O29" s="24"/>
      <c r="P29" s="24"/>
      <c r="Q29" s="24"/>
      <c r="R29" s="24"/>
      <c r="S29" s="20"/>
      <c r="T29" s="20"/>
      <c r="U29" s="20"/>
      <c r="V29" s="20"/>
      <c r="W29" s="20"/>
      <c r="X29" s="20"/>
      <c r="Y29" s="20"/>
      <c r="Z29" s="20"/>
    </row>
    <row r="30" spans="1:26" ht="48">
      <c r="A30" s="20" t="str">
        <f t="shared" si="0"/>
        <v>T29</v>
      </c>
      <c r="B30" s="20" t="s">
        <v>81</v>
      </c>
      <c r="C30" s="20" t="s">
        <v>103</v>
      </c>
      <c r="D30" s="20" t="s">
        <v>104</v>
      </c>
      <c r="E30" s="20" t="s">
        <v>27</v>
      </c>
      <c r="F30" s="20" t="s">
        <v>22</v>
      </c>
      <c r="G30" s="20" t="s">
        <v>23</v>
      </c>
      <c r="H30" s="20" t="s">
        <v>23</v>
      </c>
      <c r="I30" s="20" t="s">
        <v>23</v>
      </c>
      <c r="J30" s="20" t="str">
        <f t="shared" si="5"/>
        <v>[n,n,n]</v>
      </c>
      <c r="K30" s="20" t="s">
        <v>23</v>
      </c>
      <c r="L30" s="20" t="s">
        <v>23</v>
      </c>
      <c r="M30" s="20" t="s">
        <v>84</v>
      </c>
      <c r="N30" s="20" t="s">
        <v>85</v>
      </c>
      <c r="O30" s="24"/>
      <c r="P30" s="24"/>
      <c r="Q30" s="24"/>
      <c r="R30" s="24"/>
      <c r="S30" s="20"/>
      <c r="T30" s="20"/>
      <c r="U30" s="20"/>
      <c r="V30" s="20"/>
      <c r="W30" s="20"/>
      <c r="X30" s="20"/>
      <c r="Y30" s="20"/>
      <c r="Z30" s="20"/>
    </row>
    <row r="31" spans="1:26" ht="32">
      <c r="A31" s="20" t="str">
        <f t="shared" si="0"/>
        <v>T30</v>
      </c>
      <c r="B31" s="20" t="s">
        <v>81</v>
      </c>
      <c r="C31" s="20" t="s">
        <v>105</v>
      </c>
      <c r="D31" s="20" t="s">
        <v>106</v>
      </c>
      <c r="E31" s="20" t="s">
        <v>27</v>
      </c>
      <c r="F31" s="20" t="s">
        <v>22</v>
      </c>
      <c r="G31" s="20" t="s">
        <v>23</v>
      </c>
      <c r="H31" s="20" t="s">
        <v>23</v>
      </c>
      <c r="I31" s="20" t="s">
        <v>23</v>
      </c>
      <c r="J31" s="20" t="str">
        <f t="shared" si="5"/>
        <v>[n,n,n]</v>
      </c>
      <c r="K31" s="20" t="s">
        <v>23</v>
      </c>
      <c r="L31" s="20" t="s">
        <v>23</v>
      </c>
      <c r="M31" s="20" t="s">
        <v>107</v>
      </c>
      <c r="N31" s="20" t="s">
        <v>108</v>
      </c>
      <c r="O31" s="24"/>
      <c r="P31" s="24"/>
      <c r="Q31" s="24"/>
      <c r="R31" s="24"/>
      <c r="S31" s="20"/>
      <c r="T31" s="20"/>
      <c r="U31" s="20"/>
      <c r="V31" s="20"/>
      <c r="W31" s="20"/>
      <c r="X31" s="20"/>
      <c r="Y31" s="20"/>
      <c r="Z31" s="20"/>
    </row>
    <row r="32" spans="1:26" ht="48">
      <c r="A32" s="20" t="str">
        <f t="shared" si="0"/>
        <v>T31</v>
      </c>
      <c r="B32" s="20" t="s">
        <v>81</v>
      </c>
      <c r="C32" s="20" t="s">
        <v>109</v>
      </c>
      <c r="D32" s="20" t="s">
        <v>110</v>
      </c>
      <c r="E32" s="20" t="s">
        <v>111</v>
      </c>
      <c r="F32" s="20" t="s">
        <v>94</v>
      </c>
      <c r="G32" s="20" t="s">
        <v>23</v>
      </c>
      <c r="H32" s="20" t="s">
        <v>23</v>
      </c>
      <c r="I32" s="20" t="s">
        <v>23</v>
      </c>
      <c r="J32" s="20" t="str">
        <f t="shared" si="5"/>
        <v>[n,n,n]</v>
      </c>
      <c r="K32" s="20" t="s">
        <v>84</v>
      </c>
      <c r="L32" s="20" t="s">
        <v>84</v>
      </c>
      <c r="M32" s="20" t="s">
        <v>23</v>
      </c>
      <c r="N32" s="20" t="s">
        <v>91</v>
      </c>
      <c r="O32" s="24"/>
      <c r="P32" s="24"/>
      <c r="Q32" s="24"/>
      <c r="R32" s="24"/>
      <c r="S32" s="20"/>
      <c r="T32" s="20"/>
      <c r="U32" s="20"/>
      <c r="V32" s="20"/>
      <c r="W32" s="20"/>
      <c r="X32" s="20"/>
      <c r="Y32" s="20"/>
      <c r="Z32" s="20"/>
    </row>
    <row r="33" spans="1:26" ht="32">
      <c r="A33" s="20" t="str">
        <f t="shared" si="0"/>
        <v>T32</v>
      </c>
      <c r="B33" s="20" t="s">
        <v>81</v>
      </c>
      <c r="C33" s="20" t="s">
        <v>112</v>
      </c>
      <c r="D33" s="20" t="s">
        <v>113</v>
      </c>
      <c r="E33" s="20" t="s">
        <v>72</v>
      </c>
      <c r="F33" s="20" t="s">
        <v>22</v>
      </c>
      <c r="G33" s="20" t="s">
        <v>23</v>
      </c>
      <c r="H33" s="20" t="s">
        <v>23</v>
      </c>
      <c r="I33" s="20" t="s">
        <v>23</v>
      </c>
      <c r="J33" s="20" t="str">
        <f t="shared" si="5"/>
        <v>[n,n,n]</v>
      </c>
      <c r="K33" s="20" t="s">
        <v>84</v>
      </c>
      <c r="L33" s="20" t="s">
        <v>23</v>
      </c>
      <c r="M33" s="20" t="s">
        <v>23</v>
      </c>
      <c r="N33" s="20" t="s">
        <v>80</v>
      </c>
      <c r="O33" s="24"/>
      <c r="P33" s="24"/>
      <c r="Q33" s="24"/>
      <c r="R33" s="24"/>
      <c r="S33" s="20"/>
      <c r="T33" s="20"/>
      <c r="U33" s="20"/>
      <c r="V33" s="20"/>
      <c r="W33" s="20"/>
      <c r="X33" s="20"/>
      <c r="Y33" s="20"/>
      <c r="Z33" s="20"/>
    </row>
    <row r="34" spans="1:26" ht="32">
      <c r="A34" s="20" t="str">
        <f t="shared" si="0"/>
        <v>T33</v>
      </c>
      <c r="B34" s="20" t="s">
        <v>81</v>
      </c>
      <c r="C34" s="20" t="s">
        <v>114</v>
      </c>
      <c r="D34" s="20" t="s">
        <v>115</v>
      </c>
      <c r="E34" s="20" t="s">
        <v>116</v>
      </c>
      <c r="F34" s="20" t="s">
        <v>22</v>
      </c>
      <c r="G34" s="20" t="s">
        <v>23</v>
      </c>
      <c r="H34" s="20" t="s">
        <v>23</v>
      </c>
      <c r="I34" s="20" t="s">
        <v>23</v>
      </c>
      <c r="J34" s="20" t="str">
        <f t="shared" si="5"/>
        <v>[n,n,n]</v>
      </c>
      <c r="K34" s="20" t="s">
        <v>84</v>
      </c>
      <c r="L34" s="20" t="s">
        <v>84</v>
      </c>
      <c r="M34" s="20" t="s">
        <v>23</v>
      </c>
      <c r="N34" s="20" t="s">
        <v>91</v>
      </c>
      <c r="O34" s="24"/>
      <c r="P34" s="24"/>
      <c r="Q34" s="24"/>
      <c r="R34" s="24"/>
      <c r="S34" s="20"/>
      <c r="T34" s="20"/>
      <c r="U34" s="20"/>
      <c r="V34" s="20"/>
      <c r="W34" s="20"/>
      <c r="X34" s="20"/>
      <c r="Y34" s="20"/>
      <c r="Z34" s="20"/>
    </row>
    <row r="35" spans="1:26" ht="48">
      <c r="A35" s="20" t="str">
        <f t="shared" si="0"/>
        <v>T34</v>
      </c>
      <c r="B35" s="20" t="s">
        <v>81</v>
      </c>
      <c r="C35" s="20" t="s">
        <v>117</v>
      </c>
      <c r="D35" s="20" t="s">
        <v>118</v>
      </c>
      <c r="E35" s="20" t="s">
        <v>37</v>
      </c>
      <c r="F35" s="20" t="s">
        <v>22</v>
      </c>
      <c r="G35" s="20" t="s">
        <v>23</v>
      </c>
      <c r="H35" s="20" t="s">
        <v>23</v>
      </c>
      <c r="I35" s="20" t="s">
        <v>23</v>
      </c>
      <c r="J35" s="20" t="str">
        <f t="shared" si="5"/>
        <v>[n,n,n]</v>
      </c>
      <c r="K35" s="20" t="s">
        <v>23</v>
      </c>
      <c r="L35" s="20" t="s">
        <v>84</v>
      </c>
      <c r="M35" s="20" t="s">
        <v>23</v>
      </c>
      <c r="N35" s="20" t="s">
        <v>119</v>
      </c>
      <c r="O35" s="24"/>
      <c r="P35" s="24"/>
      <c r="Q35" s="24"/>
      <c r="R35" s="24"/>
      <c r="S35" s="20"/>
      <c r="T35" s="20"/>
      <c r="U35" s="20"/>
      <c r="V35" s="20"/>
      <c r="W35" s="20"/>
      <c r="X35" s="20"/>
      <c r="Y35" s="20"/>
      <c r="Z35" s="20"/>
    </row>
    <row r="36" spans="1:26" ht="32">
      <c r="A36" s="20" t="str">
        <f t="shared" si="0"/>
        <v>T35</v>
      </c>
      <c r="B36" s="20" t="s">
        <v>81</v>
      </c>
      <c r="C36" s="20" t="s">
        <v>120</v>
      </c>
      <c r="D36" s="20" t="s">
        <v>121</v>
      </c>
      <c r="E36" s="20" t="s">
        <v>37</v>
      </c>
      <c r="F36" s="20" t="s">
        <v>22</v>
      </c>
      <c r="G36" s="20" t="s">
        <v>23</v>
      </c>
      <c r="H36" s="20" t="s">
        <v>23</v>
      </c>
      <c r="I36" s="20" t="s">
        <v>23</v>
      </c>
      <c r="J36" s="20" t="str">
        <f t="shared" si="5"/>
        <v>[n,n,n]</v>
      </c>
      <c r="K36" s="20" t="s">
        <v>23</v>
      </c>
      <c r="L36" s="20" t="s">
        <v>84</v>
      </c>
      <c r="M36" s="20" t="s">
        <v>23</v>
      </c>
      <c r="N36" s="20" t="s">
        <v>119</v>
      </c>
      <c r="O36" s="24"/>
      <c r="P36" s="24"/>
      <c r="Q36" s="24"/>
      <c r="R36" s="24"/>
      <c r="S36" s="20"/>
      <c r="T36" s="20"/>
      <c r="U36" s="20"/>
      <c r="V36" s="20"/>
      <c r="W36" s="20"/>
      <c r="X36" s="20"/>
      <c r="Y36" s="20"/>
      <c r="Z36" s="20"/>
    </row>
    <row r="37" spans="1:26" ht="16">
      <c r="A37" s="20" t="str">
        <f t="shared" si="0"/>
        <v>T36</v>
      </c>
      <c r="B37" s="20" t="s">
        <v>81</v>
      </c>
      <c r="C37" s="20" t="s">
        <v>122</v>
      </c>
      <c r="D37" s="20" t="s">
        <v>123</v>
      </c>
      <c r="E37" s="20" t="s">
        <v>43</v>
      </c>
      <c r="F37" s="20" t="s">
        <v>22</v>
      </c>
      <c r="G37" s="20" t="s">
        <v>23</v>
      </c>
      <c r="H37" s="20" t="s">
        <v>23</v>
      </c>
      <c r="I37" s="20" t="s">
        <v>23</v>
      </c>
      <c r="J37" s="20" t="str">
        <f t="shared" si="5"/>
        <v>[n,n,n]</v>
      </c>
      <c r="K37" s="20" t="s">
        <v>84</v>
      </c>
      <c r="L37" s="20" t="s">
        <v>84</v>
      </c>
      <c r="M37" s="20" t="s">
        <v>23</v>
      </c>
      <c r="N37" s="20" t="s">
        <v>91</v>
      </c>
      <c r="O37" s="24"/>
      <c r="P37" s="24"/>
      <c r="Q37" s="24"/>
      <c r="R37" s="24"/>
      <c r="S37" s="20"/>
      <c r="T37" s="20"/>
      <c r="U37" s="20"/>
      <c r="V37" s="20"/>
      <c r="W37" s="20"/>
      <c r="X37" s="20"/>
      <c r="Y37" s="20"/>
      <c r="Z37" s="20"/>
    </row>
    <row r="38" spans="1:26" ht="16">
      <c r="A38" s="20" t="str">
        <f t="shared" si="0"/>
        <v>T37</v>
      </c>
      <c r="B38" s="20" t="s">
        <v>81</v>
      </c>
      <c r="C38" s="20" t="s">
        <v>124</v>
      </c>
      <c r="D38" s="20" t="s">
        <v>125</v>
      </c>
      <c r="E38" s="20" t="s">
        <v>126</v>
      </c>
      <c r="F38" s="20" t="s">
        <v>22</v>
      </c>
      <c r="G38" s="20" t="s">
        <v>23</v>
      </c>
      <c r="H38" s="20" t="s">
        <v>23</v>
      </c>
      <c r="I38" s="20" t="s">
        <v>23</v>
      </c>
      <c r="J38" s="20" t="str">
        <f t="shared" si="5"/>
        <v>[n,n,n]</v>
      </c>
      <c r="K38" s="20" t="s">
        <v>23</v>
      </c>
      <c r="L38" s="20" t="s">
        <v>84</v>
      </c>
      <c r="M38" s="20" t="s">
        <v>23</v>
      </c>
      <c r="N38" s="20" t="s">
        <v>119</v>
      </c>
      <c r="O38" s="24"/>
      <c r="P38" s="24"/>
      <c r="Q38" s="24"/>
      <c r="R38" s="24"/>
      <c r="S38" s="20"/>
      <c r="T38" s="20"/>
      <c r="U38" s="20"/>
      <c r="V38" s="20"/>
      <c r="W38" s="20"/>
      <c r="X38" s="20"/>
      <c r="Y38" s="20"/>
      <c r="Z38" s="20"/>
    </row>
    <row r="39" spans="1:26" ht="32">
      <c r="A39" s="20" t="str">
        <f t="shared" si="0"/>
        <v>T38</v>
      </c>
      <c r="B39" s="20" t="s">
        <v>81</v>
      </c>
      <c r="C39" s="20" t="s">
        <v>127</v>
      </c>
      <c r="D39" s="20" t="s">
        <v>128</v>
      </c>
      <c r="E39" s="20" t="s">
        <v>21</v>
      </c>
      <c r="F39" s="20" t="s">
        <v>94</v>
      </c>
      <c r="G39" s="20" t="s">
        <v>23</v>
      </c>
      <c r="H39" s="20" t="s">
        <v>23</v>
      </c>
      <c r="I39" s="20" t="s">
        <v>23</v>
      </c>
      <c r="J39" s="20" t="str">
        <f t="shared" si="5"/>
        <v>[n,n,n]</v>
      </c>
      <c r="K39" s="20" t="s">
        <v>23</v>
      </c>
      <c r="L39" s="20" t="s">
        <v>84</v>
      </c>
      <c r="M39" s="20" t="s">
        <v>84</v>
      </c>
      <c r="N39" s="20" t="s">
        <v>38</v>
      </c>
      <c r="O39" s="24"/>
      <c r="P39" s="24"/>
      <c r="Q39" s="24"/>
      <c r="R39" s="24"/>
      <c r="S39" s="20"/>
      <c r="T39" s="20"/>
      <c r="U39" s="20"/>
      <c r="V39" s="20"/>
      <c r="W39" s="20"/>
      <c r="X39" s="20"/>
      <c r="Y39" s="20"/>
      <c r="Z39" s="20"/>
    </row>
    <row r="40" spans="1:26" ht="32">
      <c r="A40" s="20" t="str">
        <f t="shared" si="0"/>
        <v>T39</v>
      </c>
      <c r="B40" s="20" t="s">
        <v>81</v>
      </c>
      <c r="C40" s="20" t="s">
        <v>129</v>
      </c>
      <c r="D40" s="20" t="s">
        <v>130</v>
      </c>
      <c r="E40" s="20" t="s">
        <v>21</v>
      </c>
      <c r="F40" s="20" t="s">
        <v>22</v>
      </c>
      <c r="G40" s="20" t="s">
        <v>23</v>
      </c>
      <c r="H40" s="20" t="s">
        <v>23</v>
      </c>
      <c r="I40" s="20" t="s">
        <v>23</v>
      </c>
      <c r="J40" s="20" t="str">
        <f t="shared" si="5"/>
        <v>[n,n,n]</v>
      </c>
      <c r="K40" s="20" t="s">
        <v>107</v>
      </c>
      <c r="L40" s="20" t="s">
        <v>84</v>
      </c>
      <c r="M40" s="20" t="s">
        <v>84</v>
      </c>
      <c r="N40" s="20" t="s">
        <v>131</v>
      </c>
      <c r="O40" s="24"/>
      <c r="P40" s="24"/>
      <c r="Q40" s="24"/>
      <c r="R40" s="24"/>
      <c r="S40" s="20"/>
      <c r="T40" s="20"/>
      <c r="U40" s="20"/>
      <c r="V40" s="20"/>
      <c r="W40" s="20"/>
      <c r="X40" s="20"/>
      <c r="Y40" s="20"/>
      <c r="Z40" s="20"/>
    </row>
    <row r="41" spans="1:26" ht="48">
      <c r="A41" s="20" t="str">
        <f t="shared" si="0"/>
        <v>T40</v>
      </c>
      <c r="B41" s="20" t="s">
        <v>81</v>
      </c>
      <c r="C41" s="20" t="s">
        <v>132</v>
      </c>
      <c r="D41" s="20" t="s">
        <v>133</v>
      </c>
      <c r="E41" s="20" t="s">
        <v>21</v>
      </c>
      <c r="F41" s="20" t="s">
        <v>22</v>
      </c>
      <c r="G41" s="20" t="s">
        <v>23</v>
      </c>
      <c r="H41" s="20" t="s">
        <v>23</v>
      </c>
      <c r="I41" s="20" t="s">
        <v>23</v>
      </c>
      <c r="J41" s="20" t="str">
        <f t="shared" si="5"/>
        <v>[n,n,n]</v>
      </c>
      <c r="K41" s="20" t="s">
        <v>84</v>
      </c>
      <c r="L41" s="20" t="s">
        <v>84</v>
      </c>
      <c r="M41" s="20" t="s">
        <v>23</v>
      </c>
      <c r="N41" s="20" t="s">
        <v>91</v>
      </c>
      <c r="O41" s="24"/>
      <c r="P41" s="24"/>
      <c r="Q41" s="24"/>
      <c r="R41" s="24"/>
      <c r="S41" s="20"/>
      <c r="T41" s="20"/>
      <c r="U41" s="20"/>
      <c r="V41" s="20"/>
      <c r="W41" s="20"/>
      <c r="X41" s="20"/>
      <c r="Y41" s="20"/>
      <c r="Z41" s="20"/>
    </row>
    <row r="42" spans="1:26" ht="48">
      <c r="A42" s="20" t="str">
        <f t="shared" si="0"/>
        <v>T41</v>
      </c>
      <c r="B42" s="20" t="s">
        <v>81</v>
      </c>
      <c r="C42" s="20" t="s">
        <v>134</v>
      </c>
      <c r="D42" s="20" t="s">
        <v>135</v>
      </c>
      <c r="E42" s="20" t="s">
        <v>43</v>
      </c>
      <c r="F42" s="20" t="s">
        <v>94</v>
      </c>
      <c r="G42" s="20" t="s">
        <v>23</v>
      </c>
      <c r="H42" s="20" t="s">
        <v>23</v>
      </c>
      <c r="I42" s="20" t="s">
        <v>23</v>
      </c>
      <c r="J42" s="20" t="str">
        <f t="shared" si="5"/>
        <v>[n,n,n]</v>
      </c>
      <c r="K42" s="20" t="s">
        <v>84</v>
      </c>
      <c r="L42" s="20" t="s">
        <v>84</v>
      </c>
      <c r="M42" s="20" t="s">
        <v>23</v>
      </c>
      <c r="N42" s="20" t="s">
        <v>91</v>
      </c>
      <c r="O42" s="24"/>
      <c r="P42" s="24"/>
      <c r="Q42" s="24"/>
      <c r="R42" s="24"/>
      <c r="S42" s="20"/>
      <c r="T42" s="20"/>
      <c r="U42" s="20"/>
      <c r="V42" s="20"/>
      <c r="W42" s="20"/>
      <c r="X42" s="20"/>
      <c r="Y42" s="20"/>
      <c r="Z42" s="20"/>
    </row>
    <row r="43" spans="1:26" ht="16">
      <c r="A43" s="20" t="str">
        <f t="shared" si="0"/>
        <v>T42</v>
      </c>
      <c r="B43" s="20" t="s">
        <v>81</v>
      </c>
      <c r="C43" s="20" t="s">
        <v>136</v>
      </c>
      <c r="D43" s="20" t="s">
        <v>137</v>
      </c>
      <c r="E43" s="20" t="s">
        <v>72</v>
      </c>
      <c r="F43" s="20" t="s">
        <v>22</v>
      </c>
      <c r="G43" s="20" t="s">
        <v>23</v>
      </c>
      <c r="H43" s="20" t="s">
        <v>23</v>
      </c>
      <c r="I43" s="20" t="s">
        <v>23</v>
      </c>
      <c r="J43" s="20" t="str">
        <f t="shared" si="5"/>
        <v>[n,n,n]</v>
      </c>
      <c r="K43" s="20" t="s">
        <v>23</v>
      </c>
      <c r="L43" s="20" t="s">
        <v>84</v>
      </c>
      <c r="M43" s="20" t="s">
        <v>23</v>
      </c>
      <c r="N43" s="20" t="s">
        <v>119</v>
      </c>
      <c r="O43" s="24"/>
      <c r="P43" s="24"/>
      <c r="Q43" s="24"/>
      <c r="R43" s="24"/>
      <c r="S43" s="20"/>
      <c r="T43" s="20"/>
      <c r="U43" s="20"/>
      <c r="V43" s="20"/>
      <c r="W43" s="20"/>
      <c r="X43" s="20"/>
      <c r="Y43" s="20"/>
      <c r="Z43" s="20"/>
    </row>
    <row r="44" spans="1:26" ht="48">
      <c r="A44" s="20" t="str">
        <f t="shared" si="0"/>
        <v>T43</v>
      </c>
      <c r="B44" s="20" t="s">
        <v>81</v>
      </c>
      <c r="C44" s="20" t="s">
        <v>138</v>
      </c>
      <c r="D44" s="20" t="s">
        <v>139</v>
      </c>
      <c r="E44" s="20" t="s">
        <v>27</v>
      </c>
      <c r="F44" s="20" t="s">
        <v>94</v>
      </c>
      <c r="G44" s="20" t="s">
        <v>23</v>
      </c>
      <c r="H44" s="20" t="s">
        <v>23</v>
      </c>
      <c r="I44" s="20" t="s">
        <v>23</v>
      </c>
      <c r="J44" s="20" t="str">
        <f t="shared" si="5"/>
        <v>[n,n,n]</v>
      </c>
      <c r="K44" s="20" t="s">
        <v>23</v>
      </c>
      <c r="L44" s="20" t="s">
        <v>23</v>
      </c>
      <c r="M44" s="20" t="s">
        <v>107</v>
      </c>
      <c r="N44" s="20" t="s">
        <v>108</v>
      </c>
      <c r="O44" s="24"/>
      <c r="P44" s="24"/>
      <c r="Q44" s="24"/>
      <c r="R44" s="24"/>
      <c r="S44" s="20"/>
      <c r="T44" s="20"/>
      <c r="U44" s="20"/>
      <c r="V44" s="20"/>
      <c r="W44" s="20"/>
      <c r="X44" s="20"/>
      <c r="Y44" s="20"/>
      <c r="Z44" s="20"/>
    </row>
    <row r="45" spans="1:26" ht="48">
      <c r="A45" s="20" t="str">
        <f t="shared" si="0"/>
        <v>T44</v>
      </c>
      <c r="B45" s="20" t="s">
        <v>81</v>
      </c>
      <c r="C45" s="20" t="s">
        <v>140</v>
      </c>
      <c r="D45" s="20" t="s">
        <v>141</v>
      </c>
      <c r="E45" s="20" t="s">
        <v>27</v>
      </c>
      <c r="F45" s="20" t="s">
        <v>22</v>
      </c>
      <c r="G45" s="20" t="s">
        <v>23</v>
      </c>
      <c r="H45" s="20" t="s">
        <v>23</v>
      </c>
      <c r="I45" s="20" t="s">
        <v>23</v>
      </c>
      <c r="J45" s="20" t="str">
        <f t="shared" si="5"/>
        <v>[n,n,n]</v>
      </c>
      <c r="K45" s="20" t="s">
        <v>23</v>
      </c>
      <c r="L45" s="20" t="s">
        <v>23</v>
      </c>
      <c r="M45" s="20" t="s">
        <v>84</v>
      </c>
      <c r="N45" s="20" t="s">
        <v>85</v>
      </c>
      <c r="O45" s="24"/>
      <c r="P45" s="24"/>
      <c r="Q45" s="24"/>
      <c r="R45" s="24"/>
      <c r="S45" s="20"/>
      <c r="T45" s="20"/>
      <c r="U45" s="20"/>
      <c r="V45" s="20"/>
      <c r="W45" s="20"/>
      <c r="X45" s="20"/>
      <c r="Y45" s="20"/>
      <c r="Z45" s="20"/>
    </row>
    <row r="46" spans="1:26" ht="32">
      <c r="A46" s="20" t="str">
        <f t="shared" si="0"/>
        <v>T45</v>
      </c>
      <c r="B46" s="20" t="s">
        <v>81</v>
      </c>
      <c r="C46" s="20" t="s">
        <v>142</v>
      </c>
      <c r="D46" s="20" t="s">
        <v>143</v>
      </c>
      <c r="E46" s="20" t="s">
        <v>43</v>
      </c>
      <c r="F46" s="20" t="s">
        <v>144</v>
      </c>
      <c r="G46" s="20" t="s">
        <v>23</v>
      </c>
      <c r="H46" s="20" t="s">
        <v>23</v>
      </c>
      <c r="I46" s="20" t="s">
        <v>23</v>
      </c>
      <c r="J46" s="20" t="str">
        <f t="shared" si="5"/>
        <v>[n,n,n]</v>
      </c>
      <c r="K46" s="20" t="s">
        <v>84</v>
      </c>
      <c r="L46" s="20" t="s">
        <v>23</v>
      </c>
      <c r="M46" s="20" t="s">
        <v>23</v>
      </c>
      <c r="N46" s="20" t="s">
        <v>80</v>
      </c>
      <c r="O46" s="24"/>
      <c r="P46" s="24"/>
      <c r="Q46" s="24"/>
      <c r="R46" s="24"/>
      <c r="S46" s="20"/>
      <c r="T46" s="20"/>
      <c r="U46" s="20"/>
      <c r="V46" s="20"/>
      <c r="W46" s="20"/>
      <c r="X46" s="20"/>
      <c r="Y46" s="20"/>
      <c r="Z46" s="20"/>
    </row>
    <row r="47" spans="1:26" ht="32">
      <c r="A47" s="20" t="str">
        <f t="shared" si="0"/>
        <v>T46</v>
      </c>
      <c r="B47" s="20" t="s">
        <v>644</v>
      </c>
      <c r="C47" s="20" t="s">
        <v>145</v>
      </c>
      <c r="D47" s="20" t="s">
        <v>146</v>
      </c>
      <c r="E47" s="20" t="s">
        <v>111</v>
      </c>
      <c r="F47" s="20" t="s">
        <v>22</v>
      </c>
      <c r="G47" s="20" t="s">
        <v>23</v>
      </c>
      <c r="H47" s="20" t="s">
        <v>23</v>
      </c>
      <c r="I47" s="20" t="s">
        <v>23</v>
      </c>
      <c r="J47" s="20" t="str">
        <f t="shared" si="5"/>
        <v>[n,n,n]</v>
      </c>
      <c r="K47" s="20" t="s">
        <v>84</v>
      </c>
      <c r="L47" s="20" t="s">
        <v>84</v>
      </c>
      <c r="M47" s="20" t="s">
        <v>84</v>
      </c>
      <c r="N47" s="20" t="s">
        <v>73</v>
      </c>
      <c r="O47" s="57" t="s">
        <v>1297</v>
      </c>
      <c r="P47" s="57" t="s">
        <v>1295</v>
      </c>
      <c r="Q47" s="57" t="s">
        <v>1296</v>
      </c>
      <c r="R47" s="24"/>
      <c r="S47" s="20"/>
      <c r="T47" s="20"/>
      <c r="U47" s="20"/>
      <c r="V47" s="20"/>
      <c r="W47" s="20"/>
      <c r="X47" s="20"/>
      <c r="Y47" s="20"/>
      <c r="Z47" s="20"/>
    </row>
    <row r="48" spans="1:26" ht="48">
      <c r="A48" s="20" t="str">
        <f t="shared" si="0"/>
        <v>T47</v>
      </c>
      <c r="B48" s="20" t="s">
        <v>81</v>
      </c>
      <c r="C48" s="20" t="s">
        <v>147</v>
      </c>
      <c r="D48" s="20" t="s">
        <v>148</v>
      </c>
      <c r="E48" s="20" t="s">
        <v>149</v>
      </c>
      <c r="F48" s="20" t="s">
        <v>22</v>
      </c>
      <c r="G48" s="20" t="s">
        <v>23</v>
      </c>
      <c r="H48" s="20" t="s">
        <v>23</v>
      </c>
      <c r="I48" s="20" t="s">
        <v>23</v>
      </c>
      <c r="J48" s="20" t="str">
        <f t="shared" si="5"/>
        <v>[n,n,n]</v>
      </c>
      <c r="K48" s="20" t="s">
        <v>84</v>
      </c>
      <c r="L48" s="20" t="s">
        <v>84</v>
      </c>
      <c r="M48" s="20" t="s">
        <v>23</v>
      </c>
      <c r="N48" s="20" t="s">
        <v>91</v>
      </c>
      <c r="O48" s="24"/>
      <c r="P48" s="24"/>
      <c r="Q48" s="24"/>
      <c r="R48" s="24"/>
      <c r="S48" s="20"/>
      <c r="T48" s="20"/>
      <c r="U48" s="20"/>
      <c r="V48" s="20"/>
      <c r="W48" s="20"/>
      <c r="X48" s="20"/>
      <c r="Y48" s="20"/>
      <c r="Z48" s="20"/>
    </row>
    <row r="49" spans="1:26" ht="32">
      <c r="A49" s="20" t="str">
        <f t="shared" si="0"/>
        <v>T48</v>
      </c>
      <c r="B49" s="20" t="s">
        <v>81</v>
      </c>
      <c r="C49" s="20" t="s">
        <v>150</v>
      </c>
      <c r="D49" s="20" t="s">
        <v>151</v>
      </c>
      <c r="E49" s="20" t="s">
        <v>27</v>
      </c>
      <c r="F49" s="20" t="s">
        <v>22</v>
      </c>
      <c r="G49" s="20" t="s">
        <v>23</v>
      </c>
      <c r="H49" s="20" t="s">
        <v>23</v>
      </c>
      <c r="I49" s="20" t="s">
        <v>23</v>
      </c>
      <c r="J49" s="20" t="str">
        <f t="shared" si="5"/>
        <v>[n,n,n]</v>
      </c>
      <c r="K49" s="20" t="s">
        <v>23</v>
      </c>
      <c r="L49" s="20" t="s">
        <v>23</v>
      </c>
      <c r="M49" s="20" t="s">
        <v>84</v>
      </c>
      <c r="N49" s="20" t="s">
        <v>85</v>
      </c>
      <c r="O49" s="24"/>
      <c r="P49" s="24"/>
      <c r="Q49" s="24"/>
      <c r="R49" s="24"/>
      <c r="S49" s="20"/>
      <c r="T49" s="20"/>
      <c r="U49" s="20"/>
      <c r="V49" s="20"/>
      <c r="W49" s="20"/>
      <c r="X49" s="20"/>
      <c r="Y49" s="20"/>
      <c r="Z49" s="20"/>
    </row>
    <row r="50" spans="1:26" ht="32">
      <c r="A50" s="20" t="str">
        <f t="shared" si="0"/>
        <v>T49</v>
      </c>
      <c r="B50" s="20" t="s">
        <v>81</v>
      </c>
      <c r="C50" s="20" t="s">
        <v>152</v>
      </c>
      <c r="D50" s="20" t="s">
        <v>153</v>
      </c>
      <c r="E50" s="20" t="s">
        <v>154</v>
      </c>
      <c r="F50" s="20" t="s">
        <v>22</v>
      </c>
      <c r="G50" s="20" t="s">
        <v>23</v>
      </c>
      <c r="H50" s="20" t="s">
        <v>23</v>
      </c>
      <c r="I50" s="20" t="s">
        <v>23</v>
      </c>
      <c r="J50" s="20" t="str">
        <f t="shared" si="5"/>
        <v>[n,n,n]</v>
      </c>
      <c r="K50" s="20" t="s">
        <v>84</v>
      </c>
      <c r="L50" s="20" t="s">
        <v>84</v>
      </c>
      <c r="M50" s="20" t="s">
        <v>23</v>
      </c>
      <c r="N50" s="20" t="s">
        <v>91</v>
      </c>
      <c r="O50" s="24"/>
      <c r="P50" s="24"/>
      <c r="Q50" s="24"/>
      <c r="R50" s="24"/>
      <c r="S50" s="20"/>
      <c r="T50" s="20"/>
      <c r="U50" s="20"/>
      <c r="V50" s="20"/>
      <c r="W50" s="20"/>
      <c r="X50" s="20"/>
      <c r="Y50" s="20"/>
      <c r="Z50" s="20"/>
    </row>
    <row r="51" spans="1:26" ht="32">
      <c r="A51" s="20" t="str">
        <f t="shared" si="0"/>
        <v>T50</v>
      </c>
      <c r="B51" s="20" t="s">
        <v>81</v>
      </c>
      <c r="C51" s="20" t="s">
        <v>155</v>
      </c>
      <c r="D51" s="20" t="s">
        <v>156</v>
      </c>
      <c r="E51" s="20" t="s">
        <v>43</v>
      </c>
      <c r="F51" s="20" t="s">
        <v>157</v>
      </c>
      <c r="G51" s="20" t="s">
        <v>23</v>
      </c>
      <c r="H51" s="20" t="s">
        <v>23</v>
      </c>
      <c r="I51" s="20" t="s">
        <v>23</v>
      </c>
      <c r="J51" s="20" t="str">
        <f t="shared" si="5"/>
        <v>[n,n,n]</v>
      </c>
      <c r="K51" s="20" t="s">
        <v>84</v>
      </c>
      <c r="L51" s="20" t="s">
        <v>23</v>
      </c>
      <c r="M51" s="20" t="s">
        <v>23</v>
      </c>
      <c r="N51" s="20" t="s">
        <v>80</v>
      </c>
      <c r="O51" s="24"/>
      <c r="P51" s="24"/>
      <c r="Q51" s="24"/>
      <c r="R51" s="24"/>
      <c r="S51" s="20"/>
      <c r="T51" s="20"/>
      <c r="U51" s="20"/>
      <c r="V51" s="20"/>
      <c r="W51" s="20"/>
      <c r="X51" s="20"/>
      <c r="Y51" s="20"/>
      <c r="Z51" s="20"/>
    </row>
    <row r="52" spans="1:26" ht="32">
      <c r="A52" s="20" t="str">
        <f t="shared" si="0"/>
        <v>T51</v>
      </c>
      <c r="B52" s="20" t="s">
        <v>158</v>
      </c>
      <c r="C52" s="20" t="s">
        <v>97</v>
      </c>
      <c r="D52" s="20" t="s">
        <v>98</v>
      </c>
      <c r="E52" s="20" t="s">
        <v>159</v>
      </c>
      <c r="F52" s="20" t="s">
        <v>160</v>
      </c>
      <c r="G52" s="20" t="s">
        <v>23</v>
      </c>
      <c r="H52" s="20" t="s">
        <v>23</v>
      </c>
      <c r="I52" s="20" t="s">
        <v>23</v>
      </c>
      <c r="J52" s="20" t="str">
        <f t="shared" si="5"/>
        <v>[n,n,n]</v>
      </c>
      <c r="K52" s="20" t="s">
        <v>23</v>
      </c>
      <c r="L52" s="20" t="s">
        <v>84</v>
      </c>
      <c r="M52" s="20" t="s">
        <v>84</v>
      </c>
      <c r="N52" s="20" t="s">
        <v>38</v>
      </c>
      <c r="O52" s="24"/>
      <c r="P52" s="24"/>
      <c r="Q52" s="24"/>
      <c r="R52" s="24"/>
      <c r="S52" s="20"/>
      <c r="T52" s="20"/>
      <c r="U52" s="20"/>
      <c r="V52" s="20"/>
      <c r="W52" s="20"/>
      <c r="X52" s="20"/>
      <c r="Y52" s="20"/>
      <c r="Z52" s="20"/>
    </row>
    <row r="53" spans="1:26" ht="48">
      <c r="A53" s="20" t="str">
        <f t="shared" si="0"/>
        <v>T52</v>
      </c>
      <c r="B53" s="20" t="s">
        <v>158</v>
      </c>
      <c r="C53" s="20" t="s">
        <v>100</v>
      </c>
      <c r="D53" s="20" t="s">
        <v>101</v>
      </c>
      <c r="E53" s="20" t="s">
        <v>102</v>
      </c>
      <c r="F53" s="20" t="s">
        <v>22</v>
      </c>
      <c r="G53" s="20" t="s">
        <v>23</v>
      </c>
      <c r="H53" s="20" t="s">
        <v>23</v>
      </c>
      <c r="I53" s="20" t="s">
        <v>23</v>
      </c>
      <c r="J53" s="20" t="str">
        <f t="shared" si="5"/>
        <v>[n,n,n]</v>
      </c>
      <c r="K53" s="20" t="s">
        <v>84</v>
      </c>
      <c r="L53" s="20" t="s">
        <v>23</v>
      </c>
      <c r="M53" s="20" t="s">
        <v>23</v>
      </c>
      <c r="N53" s="20" t="s">
        <v>80</v>
      </c>
      <c r="O53" s="24"/>
      <c r="P53" s="24"/>
      <c r="Q53" s="24"/>
      <c r="R53" s="24"/>
      <c r="S53" s="20"/>
      <c r="T53" s="20"/>
      <c r="U53" s="20"/>
      <c r="V53" s="20"/>
      <c r="W53" s="20"/>
      <c r="X53" s="20"/>
      <c r="Y53" s="20"/>
      <c r="Z53" s="20"/>
    </row>
    <row r="54" spans="1:26" ht="32">
      <c r="A54" s="20" t="str">
        <f t="shared" si="0"/>
        <v>T53</v>
      </c>
      <c r="B54" s="20" t="s">
        <v>158</v>
      </c>
      <c r="C54" s="20" t="s">
        <v>161</v>
      </c>
      <c r="D54" s="20" t="s">
        <v>162</v>
      </c>
      <c r="E54" s="20" t="s">
        <v>43</v>
      </c>
      <c r="F54" s="20" t="s">
        <v>31</v>
      </c>
      <c r="G54" s="20" t="s">
        <v>23</v>
      </c>
      <c r="H54" s="20" t="s">
        <v>23</v>
      </c>
      <c r="I54" s="20" t="s">
        <v>23</v>
      </c>
      <c r="J54" s="20" t="str">
        <f t="shared" si="5"/>
        <v>[n,n,n]</v>
      </c>
      <c r="K54" s="20" t="s">
        <v>84</v>
      </c>
      <c r="L54" s="20" t="s">
        <v>23</v>
      </c>
      <c r="M54" s="20" t="s">
        <v>23</v>
      </c>
      <c r="N54" s="20" t="s">
        <v>80</v>
      </c>
      <c r="O54" s="24"/>
      <c r="P54" s="24"/>
      <c r="Q54" s="24"/>
      <c r="R54" s="24"/>
      <c r="S54" s="20"/>
      <c r="T54" s="20"/>
      <c r="U54" s="20"/>
      <c r="V54" s="20"/>
      <c r="W54" s="20"/>
      <c r="X54" s="20"/>
      <c r="Y54" s="20"/>
      <c r="Z54" s="20"/>
    </row>
    <row r="55" spans="1:26" ht="48">
      <c r="A55" s="20" t="str">
        <f t="shared" si="0"/>
        <v>T54</v>
      </c>
      <c r="B55" s="20" t="s">
        <v>158</v>
      </c>
      <c r="C55" s="20" t="s">
        <v>82</v>
      </c>
      <c r="D55" s="20" t="s">
        <v>83</v>
      </c>
      <c r="E55" s="20" t="s">
        <v>27</v>
      </c>
      <c r="F55" s="20" t="s">
        <v>144</v>
      </c>
      <c r="G55" s="20" t="s">
        <v>23</v>
      </c>
      <c r="H55" s="20" t="s">
        <v>23</v>
      </c>
      <c r="I55" s="20" t="s">
        <v>23</v>
      </c>
      <c r="J55" s="20" t="str">
        <f t="shared" si="5"/>
        <v>[n,n,n]</v>
      </c>
      <c r="K55" s="20" t="s">
        <v>23</v>
      </c>
      <c r="L55" s="20" t="s">
        <v>23</v>
      </c>
      <c r="M55" s="20" t="s">
        <v>84</v>
      </c>
      <c r="N55" s="20" t="s">
        <v>85</v>
      </c>
      <c r="O55" s="24"/>
      <c r="P55" s="24"/>
      <c r="Q55" s="24"/>
      <c r="R55" s="24"/>
      <c r="S55" s="20"/>
      <c r="T55" s="20"/>
      <c r="U55" s="20"/>
      <c r="V55" s="20"/>
      <c r="W55" s="20"/>
      <c r="X55" s="20"/>
      <c r="Y55" s="20"/>
      <c r="Z55" s="20"/>
    </row>
    <row r="56" spans="1:26" ht="32">
      <c r="A56" s="20" t="str">
        <f t="shared" si="0"/>
        <v>T55</v>
      </c>
      <c r="B56" s="20" t="s">
        <v>158</v>
      </c>
      <c r="C56" s="20" t="s">
        <v>163</v>
      </c>
      <c r="D56" s="20" t="s">
        <v>164</v>
      </c>
      <c r="E56" s="20" t="s">
        <v>159</v>
      </c>
      <c r="F56" s="20" t="s">
        <v>165</v>
      </c>
      <c r="G56" s="20" t="s">
        <v>23</v>
      </c>
      <c r="H56" s="20" t="s">
        <v>23</v>
      </c>
      <c r="I56" s="20" t="s">
        <v>23</v>
      </c>
      <c r="J56" s="20" t="str">
        <f t="shared" si="5"/>
        <v>[n,n,n]</v>
      </c>
      <c r="K56" s="20" t="s">
        <v>23</v>
      </c>
      <c r="L56" s="20" t="s">
        <v>84</v>
      </c>
      <c r="M56" s="20" t="s">
        <v>84</v>
      </c>
      <c r="N56" s="20" t="s">
        <v>38</v>
      </c>
      <c r="O56" s="24"/>
      <c r="P56" s="24"/>
      <c r="Q56" s="24"/>
      <c r="R56" s="24"/>
      <c r="S56" s="20"/>
      <c r="T56" s="20"/>
      <c r="U56" s="20"/>
      <c r="V56" s="20"/>
      <c r="W56" s="20"/>
      <c r="X56" s="20"/>
      <c r="Y56" s="20"/>
      <c r="Z56" s="20"/>
    </row>
    <row r="57" spans="1:26" ht="80">
      <c r="A57" s="20" t="str">
        <f t="shared" si="0"/>
        <v>T56</v>
      </c>
      <c r="B57" s="20" t="s">
        <v>158</v>
      </c>
      <c r="C57" s="20" t="s">
        <v>166</v>
      </c>
      <c r="D57" s="20" t="s">
        <v>167</v>
      </c>
      <c r="E57" s="20" t="s">
        <v>102</v>
      </c>
      <c r="F57" s="20" t="s">
        <v>168</v>
      </c>
      <c r="G57" s="20" t="s">
        <v>23</v>
      </c>
      <c r="H57" s="20" t="s">
        <v>23</v>
      </c>
      <c r="I57" s="20" t="s">
        <v>23</v>
      </c>
      <c r="J57" s="20" t="str">
        <f t="shared" si="5"/>
        <v>[n,n,n]</v>
      </c>
      <c r="K57" s="20" t="s">
        <v>84</v>
      </c>
      <c r="L57" s="20" t="s">
        <v>84</v>
      </c>
      <c r="M57" s="20" t="s">
        <v>23</v>
      </c>
      <c r="N57" s="20" t="s">
        <v>91</v>
      </c>
      <c r="O57" s="24"/>
      <c r="P57" s="24"/>
      <c r="Q57" s="24"/>
      <c r="R57" s="24"/>
      <c r="S57" s="20"/>
      <c r="T57" s="20"/>
      <c r="U57" s="20"/>
      <c r="V57" s="20"/>
      <c r="W57" s="20"/>
      <c r="X57" s="20"/>
      <c r="Y57" s="20"/>
      <c r="Z57" s="20"/>
    </row>
    <row r="58" spans="1:26" ht="32">
      <c r="A58" s="20" t="str">
        <f t="shared" si="0"/>
        <v>T57</v>
      </c>
      <c r="B58" s="20" t="s">
        <v>158</v>
      </c>
      <c r="C58" s="20" t="s">
        <v>169</v>
      </c>
      <c r="D58" s="20" t="s">
        <v>170</v>
      </c>
      <c r="E58" s="20" t="s">
        <v>27</v>
      </c>
      <c r="F58" s="20" t="s">
        <v>22</v>
      </c>
      <c r="G58" s="20" t="s">
        <v>23</v>
      </c>
      <c r="H58" s="20" t="s">
        <v>23</v>
      </c>
      <c r="I58" s="20" t="s">
        <v>23</v>
      </c>
      <c r="J58" s="20" t="str">
        <f t="shared" si="5"/>
        <v>[n,n,n]</v>
      </c>
      <c r="K58" s="20" t="s">
        <v>23</v>
      </c>
      <c r="L58" s="20" t="s">
        <v>23</v>
      </c>
      <c r="M58" s="20" t="s">
        <v>84</v>
      </c>
      <c r="N58" s="20" t="s">
        <v>85</v>
      </c>
      <c r="O58" s="24"/>
      <c r="P58" s="24"/>
      <c r="Q58" s="24"/>
      <c r="R58" s="24"/>
      <c r="S58" s="20"/>
      <c r="T58" s="20"/>
      <c r="U58" s="20"/>
      <c r="V58" s="20"/>
      <c r="W58" s="20"/>
      <c r="X58" s="20"/>
      <c r="Y58" s="20"/>
      <c r="Z58" s="20"/>
    </row>
    <row r="59" spans="1:26" ht="32">
      <c r="A59" s="20" t="str">
        <f t="shared" si="0"/>
        <v>T58</v>
      </c>
      <c r="B59" s="20" t="s">
        <v>158</v>
      </c>
      <c r="C59" s="20" t="s">
        <v>171</v>
      </c>
      <c r="D59" s="20" t="s">
        <v>172</v>
      </c>
      <c r="E59" s="20" t="s">
        <v>43</v>
      </c>
      <c r="F59" s="20" t="s">
        <v>22</v>
      </c>
      <c r="G59" s="20" t="s">
        <v>23</v>
      </c>
      <c r="H59" s="20" t="s">
        <v>23</v>
      </c>
      <c r="I59" s="20" t="s">
        <v>23</v>
      </c>
      <c r="J59" s="20" t="str">
        <f t="shared" si="5"/>
        <v>[n,n,n]</v>
      </c>
      <c r="K59" s="20" t="s">
        <v>84</v>
      </c>
      <c r="L59" s="20" t="s">
        <v>23</v>
      </c>
      <c r="M59" s="20" t="s">
        <v>23</v>
      </c>
      <c r="N59" s="20" t="s">
        <v>80</v>
      </c>
      <c r="O59" s="24"/>
      <c r="P59" s="24"/>
      <c r="Q59" s="24"/>
      <c r="R59" s="24"/>
      <c r="S59" s="20"/>
      <c r="T59" s="20"/>
      <c r="U59" s="20"/>
      <c r="V59" s="20"/>
      <c r="W59" s="20"/>
      <c r="X59" s="20"/>
      <c r="Y59" s="20"/>
      <c r="Z59" s="20"/>
    </row>
    <row r="60" spans="1:26" ht="64">
      <c r="A60" s="20" t="str">
        <f t="shared" si="0"/>
        <v>T59</v>
      </c>
      <c r="B60" s="20" t="s">
        <v>173</v>
      </c>
      <c r="C60" s="20" t="s">
        <v>174</v>
      </c>
      <c r="D60" s="20" t="s">
        <v>175</v>
      </c>
      <c r="E60" s="20" t="s">
        <v>27</v>
      </c>
      <c r="F60" s="20" t="s">
        <v>22</v>
      </c>
      <c r="G60" s="20" t="str">
        <f t="shared" ref="G60:G81" si="6">MID(J60,2,1)</f>
        <v>p</v>
      </c>
      <c r="H60" s="20" t="str">
        <f t="shared" ref="H60:H81" si="7">MID(J60,4,1)</f>
        <v>n</v>
      </c>
      <c r="I60" s="20" t="str">
        <f t="shared" ref="I60:I81" si="8">MID(J60,6,1)</f>
        <v>n</v>
      </c>
      <c r="J60" s="20" t="s">
        <v>176</v>
      </c>
      <c r="K60" s="20" t="str">
        <f t="shared" ref="K60:K81" si="9">MID(N60,2,1)</f>
        <v>p</v>
      </c>
      <c r="L60" s="20" t="str">
        <f t="shared" ref="L60:L81" si="10">MID(N60,4,1)</f>
        <v>p</v>
      </c>
      <c r="M60" s="20" t="str">
        <f t="shared" ref="M60:M81" si="11">MID(N60,6,1)</f>
        <v>n</v>
      </c>
      <c r="N60" s="20" t="s">
        <v>91</v>
      </c>
      <c r="O60" s="24" t="s">
        <v>177</v>
      </c>
      <c r="P60" s="24" t="s">
        <v>178</v>
      </c>
      <c r="Q60" s="24" t="s">
        <v>179</v>
      </c>
      <c r="R60" s="24"/>
      <c r="S60" s="20"/>
      <c r="T60" s="20"/>
      <c r="U60" s="20"/>
      <c r="V60" s="20"/>
      <c r="W60" s="20"/>
      <c r="X60" s="20"/>
      <c r="Y60" s="20"/>
      <c r="Z60" s="20"/>
    </row>
    <row r="61" spans="1:26" ht="395">
      <c r="A61" s="20" t="str">
        <f t="shared" si="0"/>
        <v>T60</v>
      </c>
      <c r="B61" s="20" t="s">
        <v>173</v>
      </c>
      <c r="C61" s="20" t="s">
        <v>161</v>
      </c>
      <c r="D61" s="20" t="s">
        <v>180</v>
      </c>
      <c r="E61" s="20" t="s">
        <v>43</v>
      </c>
      <c r="F61" s="20" t="s">
        <v>22</v>
      </c>
      <c r="G61" s="20" t="str">
        <f t="shared" si="6"/>
        <v>n</v>
      </c>
      <c r="H61" s="20" t="str">
        <f t="shared" si="7"/>
        <v>n</v>
      </c>
      <c r="I61" s="20" t="str">
        <f t="shared" si="8"/>
        <v>n</v>
      </c>
      <c r="J61" s="20" t="s">
        <v>181</v>
      </c>
      <c r="K61" s="20" t="str">
        <f t="shared" si="9"/>
        <v>f</v>
      </c>
      <c r="L61" s="20" t="str">
        <f t="shared" si="10"/>
        <v>f</v>
      </c>
      <c r="M61" s="20" t="str">
        <f t="shared" si="11"/>
        <v>f</v>
      </c>
      <c r="N61" s="20" t="s">
        <v>24</v>
      </c>
      <c r="O61" s="24" t="s">
        <v>182</v>
      </c>
      <c r="P61" s="24" t="s">
        <v>183</v>
      </c>
      <c r="Q61" s="24" t="s">
        <v>184</v>
      </c>
      <c r="R61" s="24"/>
      <c r="S61" s="20"/>
      <c r="T61" s="20"/>
      <c r="U61" s="20"/>
      <c r="V61" s="20"/>
      <c r="W61" s="20"/>
      <c r="X61" s="20"/>
      <c r="Y61" s="20"/>
      <c r="Z61" s="20"/>
    </row>
    <row r="62" spans="1:26" ht="80">
      <c r="A62" s="20" t="str">
        <f t="shared" si="0"/>
        <v>T61</v>
      </c>
      <c r="B62" s="20" t="s">
        <v>173</v>
      </c>
      <c r="C62" s="20" t="s">
        <v>185</v>
      </c>
      <c r="D62" s="20" t="s">
        <v>186</v>
      </c>
      <c r="E62" s="20" t="s">
        <v>27</v>
      </c>
      <c r="F62" s="20" t="s">
        <v>22</v>
      </c>
      <c r="G62" s="20" t="str">
        <f t="shared" si="6"/>
        <v>p</v>
      </c>
      <c r="H62" s="20" t="str">
        <f t="shared" si="7"/>
        <v>n</v>
      </c>
      <c r="I62" s="20" t="str">
        <f t="shared" si="8"/>
        <v>n</v>
      </c>
      <c r="J62" s="20" t="s">
        <v>80</v>
      </c>
      <c r="K62" s="20" t="str">
        <f t="shared" si="9"/>
        <v>n</v>
      </c>
      <c r="L62" s="20" t="str">
        <f t="shared" si="10"/>
        <v>n</v>
      </c>
      <c r="M62" s="20" t="str">
        <f t="shared" si="11"/>
        <v>f</v>
      </c>
      <c r="N62" s="20" t="s">
        <v>108</v>
      </c>
      <c r="O62" s="24" t="s">
        <v>187</v>
      </c>
      <c r="P62" s="24" t="s">
        <v>188</v>
      </c>
      <c r="Q62" s="24" t="s">
        <v>189</v>
      </c>
      <c r="R62" s="24"/>
      <c r="S62" s="20"/>
      <c r="T62" s="20"/>
      <c r="U62" s="20"/>
      <c r="V62" s="20"/>
      <c r="W62" s="20"/>
      <c r="X62" s="20"/>
      <c r="Y62" s="20"/>
      <c r="Z62" s="20"/>
    </row>
    <row r="63" spans="1:26" ht="240">
      <c r="A63" s="20" t="str">
        <f t="shared" si="0"/>
        <v>T62</v>
      </c>
      <c r="B63" s="20" t="s">
        <v>173</v>
      </c>
      <c r="C63" s="20" t="s">
        <v>190</v>
      </c>
      <c r="D63" s="20" t="s">
        <v>191</v>
      </c>
      <c r="E63" s="20" t="s">
        <v>126</v>
      </c>
      <c r="F63" s="20" t="s">
        <v>22</v>
      </c>
      <c r="G63" s="20" t="str">
        <f t="shared" si="6"/>
        <v>n</v>
      </c>
      <c r="H63" s="20" t="str">
        <f t="shared" si="7"/>
        <v>n</v>
      </c>
      <c r="I63" s="20" t="str">
        <f t="shared" si="8"/>
        <v>n</v>
      </c>
      <c r="J63" s="20" t="s">
        <v>181</v>
      </c>
      <c r="K63" s="20" t="str">
        <f t="shared" si="9"/>
        <v>f</v>
      </c>
      <c r="L63" s="20" t="str">
        <f t="shared" si="10"/>
        <v>f</v>
      </c>
      <c r="M63" s="20" t="str">
        <f t="shared" si="11"/>
        <v>f</v>
      </c>
      <c r="N63" s="20" t="s">
        <v>24</v>
      </c>
      <c r="O63" s="24" t="s">
        <v>192</v>
      </c>
      <c r="P63" s="24" t="s">
        <v>193</v>
      </c>
      <c r="Q63" s="24" t="s">
        <v>194</v>
      </c>
      <c r="R63" s="24"/>
      <c r="S63" s="20"/>
      <c r="T63" s="20"/>
      <c r="U63" s="20"/>
      <c r="V63" s="20"/>
      <c r="W63" s="20"/>
      <c r="X63" s="20"/>
      <c r="Y63" s="20"/>
      <c r="Z63" s="20"/>
    </row>
    <row r="64" spans="1:26" ht="48">
      <c r="A64" s="20" t="str">
        <f t="shared" si="0"/>
        <v>T63</v>
      </c>
      <c r="B64" s="20" t="s">
        <v>173</v>
      </c>
      <c r="C64" s="20" t="s">
        <v>195</v>
      </c>
      <c r="D64" s="20" t="s">
        <v>196</v>
      </c>
      <c r="E64" s="20" t="s">
        <v>43</v>
      </c>
      <c r="F64" s="20" t="s">
        <v>197</v>
      </c>
      <c r="G64" s="20" t="str">
        <f t="shared" si="6"/>
        <v>n</v>
      </c>
      <c r="H64" s="20" t="str">
        <f t="shared" si="7"/>
        <v>n</v>
      </c>
      <c r="I64" s="20" t="str">
        <f t="shared" si="8"/>
        <v>n</v>
      </c>
      <c r="J64" s="20" t="s">
        <v>181</v>
      </c>
      <c r="K64" s="20" t="str">
        <f t="shared" si="9"/>
        <v>p</v>
      </c>
      <c r="L64" s="20" t="str">
        <f t="shared" si="10"/>
        <v>p</v>
      </c>
      <c r="M64" s="20" t="str">
        <f t="shared" si="11"/>
        <v>n</v>
      </c>
      <c r="N64" s="20" t="s">
        <v>91</v>
      </c>
      <c r="O64" s="24" t="s">
        <v>198</v>
      </c>
      <c r="P64" s="24" t="s">
        <v>199</v>
      </c>
      <c r="Q64" s="24" t="s">
        <v>200</v>
      </c>
      <c r="R64" s="24"/>
      <c r="S64" s="20"/>
      <c r="T64" s="20"/>
      <c r="U64" s="20"/>
      <c r="V64" s="20"/>
      <c r="W64" s="20"/>
      <c r="X64" s="20"/>
      <c r="Y64" s="20"/>
      <c r="Z64" s="20"/>
    </row>
    <row r="65" spans="1:26" ht="96">
      <c r="A65" s="20" t="str">
        <f t="shared" ref="A65:A128" si="12">CONCATENATE("T",ROW(A65)-1)</f>
        <v>T64</v>
      </c>
      <c r="B65" s="20" t="s">
        <v>173</v>
      </c>
      <c r="C65" s="20" t="s">
        <v>201</v>
      </c>
      <c r="D65" s="20" t="s">
        <v>202</v>
      </c>
      <c r="E65" s="20" t="s">
        <v>27</v>
      </c>
      <c r="F65" s="20" t="s">
        <v>22</v>
      </c>
      <c r="G65" s="20" t="str">
        <f t="shared" si="6"/>
        <v>p</v>
      </c>
      <c r="H65" s="20" t="str">
        <f t="shared" si="7"/>
        <v>p</v>
      </c>
      <c r="I65" s="20" t="str">
        <f t="shared" si="8"/>
        <v>n</v>
      </c>
      <c r="J65" s="20" t="s">
        <v>91</v>
      </c>
      <c r="K65" s="20" t="str">
        <f t="shared" si="9"/>
        <v>f</v>
      </c>
      <c r="L65" s="20" t="str">
        <f t="shared" si="10"/>
        <v>f</v>
      </c>
      <c r="M65" s="20" t="str">
        <f t="shared" si="11"/>
        <v>f</v>
      </c>
      <c r="N65" s="20" t="s">
        <v>24</v>
      </c>
      <c r="O65" s="25" t="s">
        <v>203</v>
      </c>
      <c r="P65" s="25" t="s">
        <v>204</v>
      </c>
      <c r="Q65" s="25" t="s">
        <v>205</v>
      </c>
      <c r="R65" s="24" t="s">
        <v>206</v>
      </c>
      <c r="S65" s="20"/>
      <c r="T65" s="20"/>
      <c r="U65" s="20"/>
      <c r="V65" s="20"/>
      <c r="W65" s="20"/>
      <c r="X65" s="20"/>
      <c r="Y65" s="20"/>
      <c r="Z65" s="20"/>
    </row>
    <row r="66" spans="1:26" ht="256">
      <c r="A66" s="20" t="str">
        <f t="shared" si="12"/>
        <v>T65</v>
      </c>
      <c r="B66" s="20" t="s">
        <v>173</v>
      </c>
      <c r="C66" s="20" t="s">
        <v>207</v>
      </c>
      <c r="D66" s="20" t="s">
        <v>208</v>
      </c>
      <c r="E66" s="20" t="s">
        <v>43</v>
      </c>
      <c r="F66" s="20" t="s">
        <v>144</v>
      </c>
      <c r="G66" s="20" t="str">
        <f t="shared" si="6"/>
        <v>n</v>
      </c>
      <c r="H66" s="20" t="str">
        <f t="shared" si="7"/>
        <v>n</v>
      </c>
      <c r="I66" s="20" t="str">
        <f t="shared" si="8"/>
        <v>n</v>
      </c>
      <c r="J66" s="20" t="s">
        <v>181</v>
      </c>
      <c r="K66" s="20" t="str">
        <f t="shared" si="9"/>
        <v>p</v>
      </c>
      <c r="L66" s="20" t="str">
        <f t="shared" si="10"/>
        <v>n</v>
      </c>
      <c r="M66" s="20" t="str">
        <f t="shared" si="11"/>
        <v>n</v>
      </c>
      <c r="N66" s="20" t="s">
        <v>80</v>
      </c>
      <c r="O66" s="24" t="s">
        <v>209</v>
      </c>
      <c r="P66" s="24" t="s">
        <v>210</v>
      </c>
      <c r="Q66" s="24" t="s">
        <v>211</v>
      </c>
      <c r="R66" s="24"/>
      <c r="S66" s="20"/>
      <c r="T66" s="20"/>
      <c r="U66" s="20"/>
      <c r="V66" s="20"/>
      <c r="W66" s="20"/>
      <c r="X66" s="20"/>
      <c r="Y66" s="20"/>
      <c r="Z66" s="20"/>
    </row>
    <row r="67" spans="1:26" ht="16">
      <c r="A67" s="20" t="str">
        <f t="shared" si="12"/>
        <v>T66</v>
      </c>
      <c r="B67" s="20" t="s">
        <v>173</v>
      </c>
      <c r="C67" s="20" t="s">
        <v>212</v>
      </c>
      <c r="D67" s="20" t="s">
        <v>213</v>
      </c>
      <c r="E67" s="20" t="s">
        <v>27</v>
      </c>
      <c r="F67" s="20" t="s">
        <v>22</v>
      </c>
      <c r="G67" s="20" t="str">
        <f t="shared" si="6"/>
        <v>n</v>
      </c>
      <c r="H67" s="20" t="str">
        <f t="shared" si="7"/>
        <v>n</v>
      </c>
      <c r="I67" s="20" t="str">
        <f t="shared" si="8"/>
        <v>n</v>
      </c>
      <c r="J67" s="20" t="s">
        <v>181</v>
      </c>
      <c r="K67" s="20" t="str">
        <f t="shared" si="9"/>
        <v>p</v>
      </c>
      <c r="L67" s="20" t="str">
        <f t="shared" si="10"/>
        <v>p</v>
      </c>
      <c r="M67" s="20" t="str">
        <f t="shared" si="11"/>
        <v>f</v>
      </c>
      <c r="N67" s="20" t="s">
        <v>214</v>
      </c>
      <c r="O67" s="24">
        <v>507</v>
      </c>
      <c r="P67" s="24"/>
      <c r="Q67" s="24"/>
      <c r="R67" s="24"/>
      <c r="S67" s="20"/>
      <c r="T67" s="20"/>
      <c r="U67" s="20"/>
      <c r="V67" s="20"/>
      <c r="W67" s="20"/>
      <c r="X67" s="20"/>
      <c r="Y67" s="20"/>
      <c r="Z67" s="20"/>
    </row>
    <row r="68" spans="1:26" ht="112">
      <c r="A68" s="20" t="str">
        <f t="shared" si="12"/>
        <v>T67</v>
      </c>
      <c r="B68" s="20" t="s">
        <v>173</v>
      </c>
      <c r="C68" s="20" t="s">
        <v>215</v>
      </c>
      <c r="D68" s="20" t="s">
        <v>216</v>
      </c>
      <c r="E68" s="20" t="s">
        <v>27</v>
      </c>
      <c r="F68" s="20" t="s">
        <v>22</v>
      </c>
      <c r="G68" s="20" t="str">
        <f t="shared" si="6"/>
        <v>n</v>
      </c>
      <c r="H68" s="20" t="str">
        <f t="shared" si="7"/>
        <v>n</v>
      </c>
      <c r="I68" s="20" t="str">
        <f t="shared" si="8"/>
        <v>n</v>
      </c>
      <c r="J68" s="20" t="s">
        <v>181</v>
      </c>
      <c r="K68" s="20" t="str">
        <f t="shared" si="9"/>
        <v>n</v>
      </c>
      <c r="L68" s="20" t="str">
        <f t="shared" si="10"/>
        <v>n</v>
      </c>
      <c r="M68" s="20" t="str">
        <f t="shared" si="11"/>
        <v>f</v>
      </c>
      <c r="N68" s="20" t="s">
        <v>108</v>
      </c>
      <c r="O68" s="24" t="s">
        <v>86</v>
      </c>
      <c r="P68" s="24" t="s">
        <v>217</v>
      </c>
      <c r="Q68" s="24" t="s">
        <v>218</v>
      </c>
      <c r="R68" s="24" t="s">
        <v>219</v>
      </c>
      <c r="S68" s="20"/>
      <c r="T68" s="20"/>
      <c r="U68" s="20"/>
      <c r="V68" s="20"/>
      <c r="W68" s="20"/>
      <c r="X68" s="20"/>
      <c r="Y68" s="20"/>
      <c r="Z68" s="20"/>
    </row>
    <row r="69" spans="1:26" ht="144">
      <c r="A69" s="20" t="str">
        <f t="shared" si="12"/>
        <v>T68</v>
      </c>
      <c r="B69" s="20" t="s">
        <v>220</v>
      </c>
      <c r="C69" s="20" t="s">
        <v>221</v>
      </c>
      <c r="D69" s="20" t="s">
        <v>222</v>
      </c>
      <c r="E69" s="20" t="s">
        <v>72</v>
      </c>
      <c r="F69" s="20" t="s">
        <v>160</v>
      </c>
      <c r="G69" s="20" t="str">
        <f t="shared" si="6"/>
        <v>n</v>
      </c>
      <c r="H69" s="20" t="str">
        <f t="shared" si="7"/>
        <v>n</v>
      </c>
      <c r="I69" s="20" t="str">
        <f t="shared" si="8"/>
        <v>n</v>
      </c>
      <c r="J69" s="20" t="s">
        <v>181</v>
      </c>
      <c r="K69" s="20" t="str">
        <f t="shared" si="9"/>
        <v>f</v>
      </c>
      <c r="L69" s="20" t="str">
        <f t="shared" si="10"/>
        <v>f</v>
      </c>
      <c r="M69" s="20" t="str">
        <f t="shared" si="11"/>
        <v>f</v>
      </c>
      <c r="N69" s="20" t="s">
        <v>24</v>
      </c>
      <c r="O69" s="24" t="s">
        <v>223</v>
      </c>
      <c r="P69" s="24" t="s">
        <v>224</v>
      </c>
      <c r="Q69" s="24" t="s">
        <v>225</v>
      </c>
      <c r="R69" s="24"/>
      <c r="S69" s="20"/>
      <c r="T69" s="20"/>
      <c r="U69" s="20"/>
      <c r="V69" s="20"/>
      <c r="W69" s="20"/>
      <c r="X69" s="20"/>
      <c r="Y69" s="20"/>
      <c r="Z69" s="20"/>
    </row>
    <row r="70" spans="1:26" ht="96">
      <c r="A70" s="20" t="str">
        <f t="shared" si="12"/>
        <v>T69</v>
      </c>
      <c r="B70" s="20" t="s">
        <v>220</v>
      </c>
      <c r="C70" s="20" t="s">
        <v>226</v>
      </c>
      <c r="D70" s="20" t="s">
        <v>227</v>
      </c>
      <c r="E70" s="20" t="s">
        <v>43</v>
      </c>
      <c r="F70" s="20" t="s">
        <v>160</v>
      </c>
      <c r="G70" s="20" t="str">
        <f t="shared" si="6"/>
        <v>n</v>
      </c>
      <c r="H70" s="20" t="str">
        <f t="shared" si="7"/>
        <v>n</v>
      </c>
      <c r="I70" s="20" t="str">
        <f t="shared" si="8"/>
        <v>n</v>
      </c>
      <c r="J70" s="20" t="s">
        <v>181</v>
      </c>
      <c r="K70" s="20" t="str">
        <f t="shared" si="9"/>
        <v>p</v>
      </c>
      <c r="L70" s="20" t="str">
        <f t="shared" si="10"/>
        <v>n</v>
      </c>
      <c r="M70" s="20" t="str">
        <f t="shared" si="11"/>
        <v>n</v>
      </c>
      <c r="N70" s="20" t="s">
        <v>80</v>
      </c>
      <c r="O70" s="24" t="s">
        <v>228</v>
      </c>
      <c r="P70" s="24" t="s">
        <v>229</v>
      </c>
      <c r="Q70" s="24" t="s">
        <v>230</v>
      </c>
      <c r="R70" s="24"/>
      <c r="S70" s="20"/>
      <c r="T70" s="20"/>
      <c r="U70" s="20"/>
      <c r="V70" s="20"/>
      <c r="W70" s="20"/>
      <c r="X70" s="20"/>
      <c r="Y70" s="20"/>
      <c r="Z70" s="20"/>
    </row>
    <row r="71" spans="1:26" ht="48">
      <c r="A71" s="20" t="str">
        <f t="shared" si="12"/>
        <v>T70</v>
      </c>
      <c r="B71" s="20" t="s">
        <v>220</v>
      </c>
      <c r="C71" s="20" t="s">
        <v>231</v>
      </c>
      <c r="D71" s="20" t="s">
        <v>232</v>
      </c>
      <c r="E71" s="20" t="s">
        <v>27</v>
      </c>
      <c r="F71" s="20" t="s">
        <v>160</v>
      </c>
      <c r="G71" s="20" t="str">
        <f t="shared" si="6"/>
        <v>n</v>
      </c>
      <c r="H71" s="20" t="str">
        <f t="shared" si="7"/>
        <v>n</v>
      </c>
      <c r="I71" s="20" t="str">
        <f t="shared" si="8"/>
        <v>n</v>
      </c>
      <c r="J71" s="20" t="s">
        <v>181</v>
      </c>
      <c r="K71" s="20" t="str">
        <f t="shared" si="9"/>
        <v>n</v>
      </c>
      <c r="L71" s="20" t="str">
        <f t="shared" si="10"/>
        <v>p</v>
      </c>
      <c r="M71" s="20" t="str">
        <f t="shared" si="11"/>
        <v>f</v>
      </c>
      <c r="N71" s="20" t="s">
        <v>233</v>
      </c>
      <c r="O71" s="24"/>
      <c r="P71" s="24"/>
      <c r="Q71" s="24"/>
      <c r="R71" s="24" t="s">
        <v>234</v>
      </c>
      <c r="S71" s="20"/>
      <c r="T71" s="20"/>
      <c r="U71" s="20"/>
      <c r="V71" s="20"/>
      <c r="W71" s="20"/>
      <c r="X71" s="20"/>
      <c r="Y71" s="20"/>
      <c r="Z71" s="20"/>
    </row>
    <row r="72" spans="1:26" ht="48">
      <c r="A72" s="20" t="str">
        <f t="shared" si="12"/>
        <v>T71</v>
      </c>
      <c r="B72" s="20" t="s">
        <v>220</v>
      </c>
      <c r="C72" s="20" t="s">
        <v>235</v>
      </c>
      <c r="D72" s="20" t="s">
        <v>236</v>
      </c>
      <c r="E72" s="20" t="s">
        <v>21</v>
      </c>
      <c r="F72" s="20" t="s">
        <v>160</v>
      </c>
      <c r="G72" s="20" t="str">
        <f t="shared" si="6"/>
        <v>n</v>
      </c>
      <c r="H72" s="20" t="str">
        <f t="shared" si="7"/>
        <v>n</v>
      </c>
      <c r="I72" s="20" t="str">
        <f t="shared" si="8"/>
        <v>n</v>
      </c>
      <c r="J72" s="20" t="s">
        <v>181</v>
      </c>
      <c r="K72" s="20" t="str">
        <f t="shared" si="9"/>
        <v>p</v>
      </c>
      <c r="L72" s="20" t="str">
        <f t="shared" si="10"/>
        <v>p</v>
      </c>
      <c r="M72" s="20" t="str">
        <f t="shared" si="11"/>
        <v>n</v>
      </c>
      <c r="N72" s="20" t="s">
        <v>91</v>
      </c>
      <c r="O72" s="24" t="s">
        <v>237</v>
      </c>
      <c r="P72" s="24" t="s">
        <v>238</v>
      </c>
      <c r="Q72" s="24" t="s">
        <v>239</v>
      </c>
      <c r="R72" s="24"/>
      <c r="S72" s="20"/>
      <c r="T72" s="20"/>
      <c r="U72" s="20"/>
      <c r="V72" s="20"/>
      <c r="W72" s="20"/>
      <c r="X72" s="20"/>
      <c r="Y72" s="20"/>
      <c r="Z72" s="20"/>
    </row>
    <row r="73" spans="1:26" ht="48">
      <c r="A73" s="20" t="str">
        <f t="shared" si="12"/>
        <v>T72</v>
      </c>
      <c r="B73" s="20" t="s">
        <v>220</v>
      </c>
      <c r="C73" s="20" t="s">
        <v>240</v>
      </c>
      <c r="D73" s="20" t="s">
        <v>241</v>
      </c>
      <c r="E73" s="20" t="s">
        <v>21</v>
      </c>
      <c r="F73" s="20" t="s">
        <v>160</v>
      </c>
      <c r="G73" s="20" t="str">
        <f t="shared" si="6"/>
        <v>n</v>
      </c>
      <c r="H73" s="20" t="str">
        <f t="shared" si="7"/>
        <v>n</v>
      </c>
      <c r="I73" s="20" t="str">
        <f t="shared" si="8"/>
        <v>n</v>
      </c>
      <c r="J73" s="20" t="s">
        <v>181</v>
      </c>
      <c r="K73" s="20" t="str">
        <f t="shared" si="9"/>
        <v>p</v>
      </c>
      <c r="L73" s="20" t="str">
        <f t="shared" si="10"/>
        <v>p</v>
      </c>
      <c r="M73" s="20" t="str">
        <f t="shared" si="11"/>
        <v>n</v>
      </c>
      <c r="N73" s="20" t="s">
        <v>91</v>
      </c>
      <c r="O73" s="24" t="s">
        <v>242</v>
      </c>
      <c r="P73" s="24" t="s">
        <v>243</v>
      </c>
      <c r="Q73" s="24" t="s">
        <v>244</v>
      </c>
      <c r="R73" s="24"/>
      <c r="S73" s="20"/>
      <c r="T73" s="20"/>
      <c r="U73" s="20"/>
      <c r="V73" s="20"/>
      <c r="W73" s="20"/>
      <c r="X73" s="20"/>
      <c r="Y73" s="20"/>
      <c r="Z73" s="20"/>
    </row>
    <row r="74" spans="1:26" ht="32">
      <c r="A74" s="20" t="str">
        <f t="shared" si="12"/>
        <v>T73</v>
      </c>
      <c r="B74" s="20" t="s">
        <v>220</v>
      </c>
      <c r="C74" s="20" t="s">
        <v>245</v>
      </c>
      <c r="D74" s="20" t="s">
        <v>246</v>
      </c>
      <c r="E74" s="20" t="s">
        <v>72</v>
      </c>
      <c r="F74" s="20" t="s">
        <v>160</v>
      </c>
      <c r="G74" s="20" t="str">
        <f t="shared" si="6"/>
        <v>p</v>
      </c>
      <c r="H74" s="20" t="str">
        <f t="shared" si="7"/>
        <v>p</v>
      </c>
      <c r="I74" s="20" t="str">
        <f t="shared" si="8"/>
        <v>n</v>
      </c>
      <c r="J74" s="20" t="s">
        <v>91</v>
      </c>
      <c r="K74" s="20" t="str">
        <f t="shared" si="9"/>
        <v>f</v>
      </c>
      <c r="L74" s="20" t="str">
        <f t="shared" si="10"/>
        <v>f</v>
      </c>
      <c r="M74" s="20" t="str">
        <f t="shared" si="11"/>
        <v>n</v>
      </c>
      <c r="N74" s="20" t="s">
        <v>247</v>
      </c>
      <c r="O74" s="24" t="s">
        <v>248</v>
      </c>
      <c r="P74" s="24" t="s">
        <v>249</v>
      </c>
      <c r="Q74" s="24" t="s">
        <v>250</v>
      </c>
      <c r="R74" s="24"/>
      <c r="S74" s="20"/>
      <c r="T74" s="20"/>
      <c r="U74" s="20"/>
      <c r="V74" s="20"/>
      <c r="W74" s="20"/>
      <c r="X74" s="20"/>
      <c r="Y74" s="20"/>
      <c r="Z74" s="20"/>
    </row>
    <row r="75" spans="1:26" ht="80">
      <c r="A75" s="20" t="str">
        <f t="shared" si="12"/>
        <v>T74</v>
      </c>
      <c r="B75" s="20" t="s">
        <v>220</v>
      </c>
      <c r="C75" s="20" t="s">
        <v>251</v>
      </c>
      <c r="D75" s="20" t="s">
        <v>252</v>
      </c>
      <c r="E75" s="20" t="s">
        <v>27</v>
      </c>
      <c r="F75" s="20" t="s">
        <v>160</v>
      </c>
      <c r="G75" s="20" t="str">
        <f t="shared" si="6"/>
        <v>n</v>
      </c>
      <c r="H75" s="20" t="str">
        <f t="shared" si="7"/>
        <v>n</v>
      </c>
      <c r="I75" s="20" t="str">
        <f t="shared" si="8"/>
        <v>n</v>
      </c>
      <c r="J75" s="20" t="s">
        <v>181</v>
      </c>
      <c r="K75" s="20" t="str">
        <f t="shared" si="9"/>
        <v>n</v>
      </c>
      <c r="L75" s="20" t="str">
        <f t="shared" si="10"/>
        <v>n</v>
      </c>
      <c r="M75" s="20" t="str">
        <f t="shared" si="11"/>
        <v>p</v>
      </c>
      <c r="N75" s="20" t="s">
        <v>85</v>
      </c>
      <c r="O75" s="24" t="s">
        <v>253</v>
      </c>
      <c r="P75" s="24" t="s">
        <v>254</v>
      </c>
      <c r="Q75" s="24" t="s">
        <v>189</v>
      </c>
      <c r="R75" s="24"/>
      <c r="S75" s="20"/>
      <c r="T75" s="20"/>
      <c r="U75" s="20"/>
      <c r="V75" s="20"/>
      <c r="W75" s="20"/>
      <c r="X75" s="20"/>
      <c r="Y75" s="20"/>
      <c r="Z75" s="20"/>
    </row>
    <row r="76" spans="1:26" ht="160">
      <c r="A76" s="20" t="str">
        <f t="shared" si="12"/>
        <v>T75</v>
      </c>
      <c r="B76" s="20" t="s">
        <v>220</v>
      </c>
      <c r="C76" s="20" t="s">
        <v>255</v>
      </c>
      <c r="D76" s="20" t="s">
        <v>256</v>
      </c>
      <c r="E76" s="20" t="s">
        <v>21</v>
      </c>
      <c r="F76" s="20" t="s">
        <v>160</v>
      </c>
      <c r="G76" s="20" t="str">
        <f t="shared" si="6"/>
        <v>n</v>
      </c>
      <c r="H76" s="20" t="str">
        <f t="shared" si="7"/>
        <v>n</v>
      </c>
      <c r="I76" s="20" t="str">
        <f t="shared" si="8"/>
        <v>n</v>
      </c>
      <c r="J76" s="20" t="s">
        <v>181</v>
      </c>
      <c r="K76" s="20" t="str">
        <f t="shared" si="9"/>
        <v>p</v>
      </c>
      <c r="L76" s="20" t="str">
        <f t="shared" si="10"/>
        <v>p</v>
      </c>
      <c r="M76" s="20" t="str">
        <f t="shared" si="11"/>
        <v>n</v>
      </c>
      <c r="N76" s="20" t="s">
        <v>91</v>
      </c>
      <c r="O76" s="24" t="s">
        <v>257</v>
      </c>
      <c r="P76" s="24" t="s">
        <v>258</v>
      </c>
      <c r="Q76" s="24" t="s">
        <v>259</v>
      </c>
      <c r="R76" s="24"/>
      <c r="S76" s="20"/>
      <c r="T76" s="20"/>
      <c r="U76" s="20"/>
      <c r="V76" s="20"/>
      <c r="W76" s="20"/>
      <c r="X76" s="20"/>
      <c r="Y76" s="20"/>
      <c r="Z76" s="20"/>
    </row>
    <row r="77" spans="1:26" ht="128">
      <c r="A77" s="20" t="str">
        <f t="shared" si="12"/>
        <v>T76</v>
      </c>
      <c r="B77" s="20" t="s">
        <v>220</v>
      </c>
      <c r="C77" s="20" t="s">
        <v>260</v>
      </c>
      <c r="D77" s="20" t="s">
        <v>261</v>
      </c>
      <c r="E77" s="20" t="s">
        <v>21</v>
      </c>
      <c r="F77" s="20" t="s">
        <v>160</v>
      </c>
      <c r="G77" s="20" t="str">
        <f t="shared" si="6"/>
        <v>n</v>
      </c>
      <c r="H77" s="20" t="str">
        <f t="shared" si="7"/>
        <v>n</v>
      </c>
      <c r="I77" s="20" t="str">
        <f t="shared" si="8"/>
        <v>n</v>
      </c>
      <c r="J77" s="20" t="s">
        <v>181</v>
      </c>
      <c r="K77" s="20" t="str">
        <f t="shared" si="9"/>
        <v>p</v>
      </c>
      <c r="L77" s="20" t="str">
        <f t="shared" si="10"/>
        <v>p</v>
      </c>
      <c r="M77" s="20" t="str">
        <f t="shared" si="11"/>
        <v>n</v>
      </c>
      <c r="N77" s="20" t="s">
        <v>91</v>
      </c>
      <c r="O77" s="24" t="s">
        <v>262</v>
      </c>
      <c r="P77" s="24" t="s">
        <v>263</v>
      </c>
      <c r="Q77" s="24"/>
      <c r="R77" s="24"/>
      <c r="S77" s="20"/>
      <c r="T77" s="20"/>
      <c r="U77" s="20"/>
      <c r="V77" s="20"/>
      <c r="W77" s="20"/>
      <c r="X77" s="20"/>
      <c r="Y77" s="20"/>
      <c r="Z77" s="20"/>
    </row>
    <row r="78" spans="1:26" ht="80">
      <c r="A78" s="20" t="str">
        <f t="shared" si="12"/>
        <v>T77</v>
      </c>
      <c r="B78" s="20" t="s">
        <v>220</v>
      </c>
      <c r="C78" s="20" t="s">
        <v>201</v>
      </c>
      <c r="D78" s="20" t="s">
        <v>264</v>
      </c>
      <c r="E78" s="20" t="s">
        <v>27</v>
      </c>
      <c r="F78" s="20" t="s">
        <v>160</v>
      </c>
      <c r="G78" s="20" t="str">
        <f t="shared" si="6"/>
        <v>p</v>
      </c>
      <c r="H78" s="20" t="str">
        <f t="shared" si="7"/>
        <v>p</v>
      </c>
      <c r="I78" s="20" t="str">
        <f t="shared" si="8"/>
        <v>n</v>
      </c>
      <c r="J78" s="20" t="s">
        <v>265</v>
      </c>
      <c r="K78" s="20" t="str">
        <f t="shared" si="9"/>
        <v>n</v>
      </c>
      <c r="L78" s="20" t="str">
        <f t="shared" si="10"/>
        <v>n</v>
      </c>
      <c r="M78" s="20" t="str">
        <f t="shared" si="11"/>
        <v>p</v>
      </c>
      <c r="N78" s="20" t="s">
        <v>85</v>
      </c>
      <c r="O78" s="25" t="s">
        <v>266</v>
      </c>
      <c r="P78" s="25" t="s">
        <v>267</v>
      </c>
      <c r="Q78" s="25" t="s">
        <v>268</v>
      </c>
      <c r="R78" s="24"/>
      <c r="S78" s="20"/>
      <c r="T78" s="20"/>
      <c r="U78" s="20"/>
      <c r="V78" s="20"/>
      <c r="W78" s="20"/>
      <c r="X78" s="20"/>
      <c r="Y78" s="20"/>
      <c r="Z78" s="20"/>
    </row>
    <row r="79" spans="1:26" ht="96">
      <c r="A79" s="20" t="str">
        <f t="shared" si="12"/>
        <v>T78</v>
      </c>
      <c r="B79" s="20" t="s">
        <v>220</v>
      </c>
      <c r="C79" s="20" t="s">
        <v>269</v>
      </c>
      <c r="D79" s="20" t="s">
        <v>270</v>
      </c>
      <c r="E79" s="20" t="s">
        <v>27</v>
      </c>
      <c r="F79" s="20" t="s">
        <v>160</v>
      </c>
      <c r="G79" s="20" t="str">
        <f t="shared" si="6"/>
        <v>n</v>
      </c>
      <c r="H79" s="20" t="str">
        <f t="shared" si="7"/>
        <v>n</v>
      </c>
      <c r="I79" s="20" t="str">
        <f t="shared" si="8"/>
        <v>n</v>
      </c>
      <c r="J79" s="20" t="s">
        <v>181</v>
      </c>
      <c r="K79" s="20" t="str">
        <f t="shared" si="9"/>
        <v>n</v>
      </c>
      <c r="L79" s="20" t="str">
        <f t="shared" si="10"/>
        <v>p</v>
      </c>
      <c r="M79" s="20" t="str">
        <f t="shared" si="11"/>
        <v>p</v>
      </c>
      <c r="N79" s="20" t="s">
        <v>38</v>
      </c>
      <c r="O79" s="25" t="s">
        <v>271</v>
      </c>
      <c r="P79" s="25" t="s">
        <v>272</v>
      </c>
      <c r="Q79" s="25" t="s">
        <v>273</v>
      </c>
      <c r="R79" s="24"/>
      <c r="S79" s="20"/>
      <c r="T79" s="20"/>
      <c r="U79" s="20"/>
      <c r="V79" s="20"/>
      <c r="W79" s="20"/>
      <c r="X79" s="20"/>
      <c r="Y79" s="20"/>
      <c r="Z79" s="20"/>
    </row>
    <row r="80" spans="1:26" ht="96">
      <c r="A80" s="20" t="str">
        <f t="shared" si="12"/>
        <v>T79</v>
      </c>
      <c r="B80" s="20" t="s">
        <v>220</v>
      </c>
      <c r="C80" s="20" t="s">
        <v>274</v>
      </c>
      <c r="D80" s="20" t="s">
        <v>275</v>
      </c>
      <c r="E80" s="20" t="s">
        <v>126</v>
      </c>
      <c r="F80" s="20" t="s">
        <v>160</v>
      </c>
      <c r="G80" s="20" t="str">
        <f t="shared" si="6"/>
        <v>p</v>
      </c>
      <c r="H80" s="20" t="str">
        <f t="shared" si="7"/>
        <v>p</v>
      </c>
      <c r="I80" s="20" t="str">
        <f t="shared" si="8"/>
        <v>n</v>
      </c>
      <c r="J80" s="20" t="s">
        <v>91</v>
      </c>
      <c r="K80" s="20" t="str">
        <f t="shared" si="9"/>
        <v>p</v>
      </c>
      <c r="L80" s="20" t="str">
        <f t="shared" si="10"/>
        <v>p</v>
      </c>
      <c r="M80" s="20" t="str">
        <f t="shared" si="11"/>
        <v>n</v>
      </c>
      <c r="N80" s="20" t="s">
        <v>91</v>
      </c>
      <c r="O80" s="24" t="s">
        <v>276</v>
      </c>
      <c r="P80" s="24" t="s">
        <v>277</v>
      </c>
      <c r="Q80" s="24" t="s">
        <v>278</v>
      </c>
      <c r="R80" s="24"/>
      <c r="S80" s="20"/>
      <c r="T80" s="20"/>
      <c r="U80" s="20"/>
      <c r="V80" s="20"/>
      <c r="W80" s="20"/>
      <c r="X80" s="20"/>
      <c r="Y80" s="20"/>
      <c r="Z80" s="20"/>
    </row>
    <row r="81" spans="1:26" ht="240">
      <c r="A81" s="20" t="str">
        <f t="shared" si="12"/>
        <v>T80</v>
      </c>
      <c r="B81" s="20" t="s">
        <v>220</v>
      </c>
      <c r="C81" s="20" t="s">
        <v>279</v>
      </c>
      <c r="D81" s="20" t="s">
        <v>280</v>
      </c>
      <c r="E81" s="20" t="s">
        <v>43</v>
      </c>
      <c r="F81" s="20" t="s">
        <v>160</v>
      </c>
      <c r="G81" s="20" t="str">
        <f t="shared" si="6"/>
        <v>n</v>
      </c>
      <c r="H81" s="20" t="str">
        <f t="shared" si="7"/>
        <v>n</v>
      </c>
      <c r="I81" s="20" t="str">
        <f t="shared" si="8"/>
        <v>n</v>
      </c>
      <c r="J81" s="20" t="s">
        <v>181</v>
      </c>
      <c r="K81" s="20" t="str">
        <f t="shared" si="9"/>
        <v>n</v>
      </c>
      <c r="L81" s="20" t="str">
        <f t="shared" si="10"/>
        <v>n</v>
      </c>
      <c r="M81" s="20" t="str">
        <f t="shared" si="11"/>
        <v>n</v>
      </c>
      <c r="N81" s="20" t="s">
        <v>181</v>
      </c>
      <c r="O81" s="24" t="s">
        <v>281</v>
      </c>
      <c r="P81" s="24" t="s">
        <v>282</v>
      </c>
      <c r="Q81" s="24" t="s">
        <v>283</v>
      </c>
      <c r="R81" s="24"/>
      <c r="S81" s="20"/>
      <c r="T81" s="20"/>
      <c r="U81" s="20"/>
      <c r="V81" s="20"/>
      <c r="W81" s="20"/>
      <c r="X81" s="20"/>
      <c r="Y81" s="20"/>
      <c r="Z81" s="20"/>
    </row>
    <row r="82" spans="1:26" ht="32">
      <c r="A82" s="20" t="str">
        <f t="shared" si="12"/>
        <v>T81</v>
      </c>
      <c r="B82" s="20" t="s">
        <v>284</v>
      </c>
      <c r="C82" s="20" t="s">
        <v>285</v>
      </c>
      <c r="D82" s="20" t="s">
        <v>286</v>
      </c>
      <c r="E82" s="20" t="s">
        <v>287</v>
      </c>
      <c r="F82" s="20" t="s">
        <v>22</v>
      </c>
      <c r="G82" s="20" t="s">
        <v>23</v>
      </c>
      <c r="H82" s="20" t="s">
        <v>23</v>
      </c>
      <c r="I82" s="20" t="s">
        <v>23</v>
      </c>
      <c r="J82" s="20" t="str">
        <f t="shared" ref="J82:J98" si="13">CONCATENATE("[",G82,",",H82,",",I82,"]")</f>
        <v>[n,n,n]</v>
      </c>
      <c r="K82" s="20" t="s">
        <v>23</v>
      </c>
      <c r="L82" s="20" t="s">
        <v>84</v>
      </c>
      <c r="M82" s="20" t="s">
        <v>23</v>
      </c>
      <c r="N82" s="20" t="str">
        <f t="shared" ref="N82:N98" si="14">CONCATENATE("[",K82,",",L82,",",M82,"]")</f>
        <v>[n,p,n]</v>
      </c>
      <c r="O82" s="24"/>
      <c r="P82" s="24"/>
      <c r="Q82" s="24"/>
      <c r="R82" s="24"/>
      <c r="S82" s="20"/>
      <c r="T82" s="20"/>
      <c r="U82" s="20"/>
      <c r="V82" s="20"/>
      <c r="W82" s="20"/>
      <c r="X82" s="20"/>
      <c r="Y82" s="20"/>
      <c r="Z82" s="20"/>
    </row>
    <row r="83" spans="1:26" ht="16">
      <c r="A83" s="20" t="str">
        <f t="shared" si="12"/>
        <v>T82</v>
      </c>
      <c r="B83" s="20" t="s">
        <v>284</v>
      </c>
      <c r="C83" s="20" t="s">
        <v>288</v>
      </c>
      <c r="D83" s="20" t="s">
        <v>289</v>
      </c>
      <c r="E83" s="20" t="s">
        <v>290</v>
      </c>
      <c r="F83" s="20" t="s">
        <v>22</v>
      </c>
      <c r="G83" s="20" t="s">
        <v>23</v>
      </c>
      <c r="H83" s="20" t="s">
        <v>23</v>
      </c>
      <c r="I83" s="20" t="s">
        <v>23</v>
      </c>
      <c r="J83" s="20" t="str">
        <f t="shared" si="13"/>
        <v>[n,n,n]</v>
      </c>
      <c r="K83" s="20" t="s">
        <v>23</v>
      </c>
      <c r="L83" s="20" t="s">
        <v>84</v>
      </c>
      <c r="M83" s="20" t="s">
        <v>23</v>
      </c>
      <c r="N83" s="20" t="str">
        <f t="shared" si="14"/>
        <v>[n,p,n]</v>
      </c>
      <c r="O83" s="24"/>
      <c r="P83" s="24"/>
      <c r="Q83" s="24"/>
      <c r="R83" s="24"/>
      <c r="S83" s="20"/>
      <c r="T83" s="20"/>
      <c r="U83" s="20"/>
      <c r="V83" s="20"/>
      <c r="W83" s="20"/>
      <c r="X83" s="20"/>
      <c r="Y83" s="20"/>
      <c r="Z83" s="20"/>
    </row>
    <row r="84" spans="1:26" ht="16">
      <c r="A84" s="20" t="str">
        <f t="shared" si="12"/>
        <v>T83</v>
      </c>
      <c r="B84" s="20" t="s">
        <v>284</v>
      </c>
      <c r="C84" s="20" t="s">
        <v>291</v>
      </c>
      <c r="D84" s="20" t="s">
        <v>292</v>
      </c>
      <c r="E84" s="20" t="s">
        <v>293</v>
      </c>
      <c r="F84" s="20" t="s">
        <v>22</v>
      </c>
      <c r="G84" s="20" t="s">
        <v>23</v>
      </c>
      <c r="H84" s="20" t="s">
        <v>23</v>
      </c>
      <c r="I84" s="20" t="s">
        <v>23</v>
      </c>
      <c r="J84" s="20" t="str">
        <f t="shared" si="13"/>
        <v>[n,n,n]</v>
      </c>
      <c r="K84" s="20" t="s">
        <v>23</v>
      </c>
      <c r="L84" s="20" t="s">
        <v>23</v>
      </c>
      <c r="M84" s="20" t="s">
        <v>84</v>
      </c>
      <c r="N84" s="20" t="str">
        <f t="shared" si="14"/>
        <v>[n,n,p]</v>
      </c>
      <c r="O84" s="24"/>
      <c r="P84" s="24"/>
      <c r="Q84" s="24"/>
      <c r="R84" s="24"/>
      <c r="S84" s="20"/>
      <c r="T84" s="20"/>
      <c r="U84" s="20"/>
      <c r="V84" s="20"/>
      <c r="W84" s="20"/>
      <c r="X84" s="20"/>
      <c r="Y84" s="20"/>
      <c r="Z84" s="20"/>
    </row>
    <row r="85" spans="1:26" ht="96">
      <c r="A85" s="20" t="str">
        <f t="shared" si="12"/>
        <v>T84</v>
      </c>
      <c r="B85" s="20" t="s">
        <v>284</v>
      </c>
      <c r="C85" s="20" t="s">
        <v>294</v>
      </c>
      <c r="D85" s="20" t="s">
        <v>295</v>
      </c>
      <c r="E85" s="20" t="s">
        <v>296</v>
      </c>
      <c r="F85" s="20" t="s">
        <v>297</v>
      </c>
      <c r="G85" s="20" t="s">
        <v>23</v>
      </c>
      <c r="H85" s="20" t="s">
        <v>23</v>
      </c>
      <c r="I85" s="20" t="s">
        <v>23</v>
      </c>
      <c r="J85" s="20" t="str">
        <f t="shared" si="13"/>
        <v>[n,n,n]</v>
      </c>
      <c r="K85" s="20" t="s">
        <v>84</v>
      </c>
      <c r="L85" s="20" t="s">
        <v>23</v>
      </c>
      <c r="M85" s="20" t="s">
        <v>23</v>
      </c>
      <c r="N85" s="20" t="str">
        <f t="shared" si="14"/>
        <v>[p,n,n]</v>
      </c>
      <c r="O85" s="24"/>
      <c r="P85" s="24"/>
      <c r="Q85" s="24"/>
      <c r="R85" s="24"/>
      <c r="S85" s="20"/>
      <c r="T85" s="20"/>
      <c r="U85" s="20"/>
      <c r="V85" s="20"/>
      <c r="W85" s="20"/>
      <c r="X85" s="20"/>
      <c r="Y85" s="20"/>
      <c r="Z85" s="20"/>
    </row>
    <row r="86" spans="1:26" ht="64">
      <c r="A86" s="20" t="str">
        <f t="shared" si="12"/>
        <v>T85</v>
      </c>
      <c r="B86" s="20" t="s">
        <v>284</v>
      </c>
      <c r="C86" s="20" t="s">
        <v>298</v>
      </c>
      <c r="D86" s="20" t="s">
        <v>299</v>
      </c>
      <c r="E86" s="20" t="s">
        <v>300</v>
      </c>
      <c r="F86" s="20" t="s">
        <v>22</v>
      </c>
      <c r="G86" s="20" t="s">
        <v>23</v>
      </c>
      <c r="H86" s="20" t="s">
        <v>23</v>
      </c>
      <c r="I86" s="20" t="s">
        <v>23</v>
      </c>
      <c r="J86" s="20" t="str">
        <f t="shared" si="13"/>
        <v>[n,n,n]</v>
      </c>
      <c r="K86" s="20" t="s">
        <v>84</v>
      </c>
      <c r="L86" s="20" t="s">
        <v>23</v>
      </c>
      <c r="M86" s="20" t="s">
        <v>23</v>
      </c>
      <c r="N86" s="20" t="str">
        <f t="shared" si="14"/>
        <v>[p,n,n]</v>
      </c>
      <c r="O86" s="24"/>
      <c r="P86" s="24"/>
      <c r="Q86" s="24"/>
      <c r="R86" s="24"/>
      <c r="S86" s="20"/>
      <c r="T86" s="20"/>
      <c r="U86" s="20"/>
      <c r="V86" s="20"/>
      <c r="W86" s="20"/>
      <c r="X86" s="20"/>
      <c r="Y86" s="20"/>
      <c r="Z86" s="20"/>
    </row>
    <row r="87" spans="1:26" ht="32">
      <c r="A87" s="20" t="str">
        <f t="shared" si="12"/>
        <v>T86</v>
      </c>
      <c r="B87" s="20" t="s">
        <v>284</v>
      </c>
      <c r="C87" s="20" t="s">
        <v>301</v>
      </c>
      <c r="D87" s="20" t="s">
        <v>302</v>
      </c>
      <c r="E87" s="20" t="s">
        <v>303</v>
      </c>
      <c r="F87" s="20" t="s">
        <v>304</v>
      </c>
      <c r="G87" s="20" t="s">
        <v>23</v>
      </c>
      <c r="H87" s="20" t="s">
        <v>23</v>
      </c>
      <c r="I87" s="20" t="s">
        <v>23</v>
      </c>
      <c r="J87" s="20" t="str">
        <f t="shared" si="13"/>
        <v>[n,n,n]</v>
      </c>
      <c r="K87" s="20" t="s">
        <v>84</v>
      </c>
      <c r="L87" s="20" t="s">
        <v>23</v>
      </c>
      <c r="M87" s="20" t="s">
        <v>23</v>
      </c>
      <c r="N87" s="20" t="str">
        <f t="shared" si="14"/>
        <v>[p,n,n]</v>
      </c>
      <c r="O87" s="24"/>
      <c r="P87" s="24"/>
      <c r="Q87" s="24"/>
      <c r="R87" s="24"/>
      <c r="S87" s="20"/>
      <c r="T87" s="20"/>
      <c r="U87" s="20"/>
      <c r="V87" s="20"/>
      <c r="W87" s="20"/>
      <c r="X87" s="20"/>
      <c r="Y87" s="20"/>
      <c r="Z87" s="20"/>
    </row>
    <row r="88" spans="1:26" ht="16">
      <c r="A88" s="20" t="str">
        <f t="shared" si="12"/>
        <v>T87</v>
      </c>
      <c r="B88" s="20" t="s">
        <v>284</v>
      </c>
      <c r="C88" s="20" t="s">
        <v>305</v>
      </c>
      <c r="D88" s="20" t="s">
        <v>306</v>
      </c>
      <c r="E88" s="20" t="s">
        <v>307</v>
      </c>
      <c r="F88" s="20" t="s">
        <v>22</v>
      </c>
      <c r="G88" s="20" t="s">
        <v>23</v>
      </c>
      <c r="H88" s="20" t="s">
        <v>23</v>
      </c>
      <c r="I88" s="20" t="s">
        <v>23</v>
      </c>
      <c r="J88" s="20" t="str">
        <f t="shared" si="13"/>
        <v>[n,n,n]</v>
      </c>
      <c r="K88" s="20" t="s">
        <v>84</v>
      </c>
      <c r="L88" s="20" t="s">
        <v>23</v>
      </c>
      <c r="M88" s="20" t="s">
        <v>23</v>
      </c>
      <c r="N88" s="20" t="str">
        <f t="shared" si="14"/>
        <v>[p,n,n]</v>
      </c>
      <c r="O88" s="24"/>
      <c r="P88" s="24"/>
      <c r="Q88" s="24"/>
      <c r="R88" s="24"/>
      <c r="S88" s="20"/>
      <c r="T88" s="20"/>
      <c r="U88" s="20"/>
      <c r="V88" s="20"/>
      <c r="W88" s="20"/>
      <c r="X88" s="20"/>
      <c r="Y88" s="20"/>
      <c r="Z88" s="20"/>
    </row>
    <row r="89" spans="1:26" ht="32">
      <c r="A89" s="20" t="str">
        <f t="shared" si="12"/>
        <v>T88</v>
      </c>
      <c r="B89" s="20" t="s">
        <v>284</v>
      </c>
      <c r="C89" s="20" t="s">
        <v>308</v>
      </c>
      <c r="D89" s="20" t="s">
        <v>309</v>
      </c>
      <c r="E89" s="20" t="s">
        <v>310</v>
      </c>
      <c r="F89" s="20" t="s">
        <v>311</v>
      </c>
      <c r="G89" s="20" t="s">
        <v>84</v>
      </c>
      <c r="H89" s="20" t="s">
        <v>23</v>
      </c>
      <c r="I89" s="20" t="s">
        <v>23</v>
      </c>
      <c r="J89" s="20" t="str">
        <f t="shared" si="13"/>
        <v>[p,n,n]</v>
      </c>
      <c r="K89" s="20" t="s">
        <v>84</v>
      </c>
      <c r="L89" s="20" t="s">
        <v>84</v>
      </c>
      <c r="M89" s="20" t="s">
        <v>84</v>
      </c>
      <c r="N89" s="20" t="str">
        <f t="shared" si="14"/>
        <v>[p,p,p]</v>
      </c>
      <c r="O89" s="24"/>
      <c r="P89" s="24"/>
      <c r="Q89" s="24"/>
      <c r="R89" s="24"/>
      <c r="S89" s="20"/>
      <c r="T89" s="20"/>
      <c r="U89" s="20"/>
      <c r="V89" s="20"/>
      <c r="W89" s="20"/>
      <c r="X89" s="20"/>
      <c r="Y89" s="20"/>
      <c r="Z89" s="20"/>
    </row>
    <row r="90" spans="1:26" ht="48">
      <c r="A90" s="20" t="str">
        <f t="shared" si="12"/>
        <v>T89</v>
      </c>
      <c r="B90" s="20" t="s">
        <v>284</v>
      </c>
      <c r="C90" s="20" t="s">
        <v>312</v>
      </c>
      <c r="D90" s="20" t="s">
        <v>313</v>
      </c>
      <c r="E90" s="20" t="s">
        <v>307</v>
      </c>
      <c r="F90" s="20" t="s">
        <v>22</v>
      </c>
      <c r="G90" s="20" t="s">
        <v>23</v>
      </c>
      <c r="H90" s="20" t="s">
        <v>23</v>
      </c>
      <c r="I90" s="20" t="s">
        <v>23</v>
      </c>
      <c r="J90" s="20" t="str">
        <f t="shared" si="13"/>
        <v>[n,n,n]</v>
      </c>
      <c r="K90" s="20" t="s">
        <v>84</v>
      </c>
      <c r="L90" s="20" t="s">
        <v>23</v>
      </c>
      <c r="M90" s="20" t="s">
        <v>23</v>
      </c>
      <c r="N90" s="20" t="str">
        <f t="shared" si="14"/>
        <v>[p,n,n]</v>
      </c>
      <c r="O90" s="24"/>
      <c r="P90" s="24"/>
      <c r="Q90" s="24"/>
      <c r="R90" s="24"/>
      <c r="S90" s="20"/>
      <c r="T90" s="20"/>
      <c r="U90" s="20"/>
      <c r="V90" s="20"/>
      <c r="W90" s="20"/>
      <c r="X90" s="20"/>
      <c r="Y90" s="20"/>
      <c r="Z90" s="20"/>
    </row>
    <row r="91" spans="1:26" ht="96">
      <c r="A91" s="20" t="str">
        <f t="shared" si="12"/>
        <v>T90</v>
      </c>
      <c r="B91" s="20" t="s">
        <v>284</v>
      </c>
      <c r="C91" s="20" t="s">
        <v>314</v>
      </c>
      <c r="D91" s="20" t="s">
        <v>315</v>
      </c>
      <c r="E91" s="20" t="s">
        <v>316</v>
      </c>
      <c r="F91" s="20" t="s">
        <v>168</v>
      </c>
      <c r="G91" s="20" t="s">
        <v>23</v>
      </c>
      <c r="H91" s="20" t="s">
        <v>23</v>
      </c>
      <c r="I91" s="20" t="s">
        <v>23</v>
      </c>
      <c r="J91" s="20" t="str">
        <f t="shared" si="13"/>
        <v>[n,n,n]</v>
      </c>
      <c r="K91" s="20" t="s">
        <v>84</v>
      </c>
      <c r="L91" s="20" t="s">
        <v>23</v>
      </c>
      <c r="M91" s="20" t="s">
        <v>84</v>
      </c>
      <c r="N91" s="20" t="str">
        <f t="shared" si="14"/>
        <v>[p,n,p]</v>
      </c>
      <c r="O91" s="24"/>
      <c r="P91" s="24"/>
      <c r="Q91" s="24"/>
      <c r="R91" s="24"/>
      <c r="S91" s="20"/>
      <c r="T91" s="20"/>
      <c r="U91" s="20"/>
      <c r="V91" s="20"/>
      <c r="W91" s="20"/>
      <c r="X91" s="20"/>
      <c r="Y91" s="20"/>
      <c r="Z91" s="20"/>
    </row>
    <row r="92" spans="1:26" ht="64">
      <c r="A92" s="20" t="str">
        <f t="shared" si="12"/>
        <v>T91</v>
      </c>
      <c r="B92" s="20" t="s">
        <v>284</v>
      </c>
      <c r="C92" s="20" t="s">
        <v>317</v>
      </c>
      <c r="D92" s="20" t="s">
        <v>318</v>
      </c>
      <c r="E92" s="20" t="s">
        <v>296</v>
      </c>
      <c r="F92" s="20" t="s">
        <v>22</v>
      </c>
      <c r="G92" s="20" t="s">
        <v>23</v>
      </c>
      <c r="H92" s="20" t="s">
        <v>23</v>
      </c>
      <c r="I92" s="20" t="s">
        <v>23</v>
      </c>
      <c r="J92" s="20" t="str">
        <f t="shared" si="13"/>
        <v>[n,n,n]</v>
      </c>
      <c r="K92" s="20" t="s">
        <v>84</v>
      </c>
      <c r="L92" s="20" t="s">
        <v>84</v>
      </c>
      <c r="M92" s="20" t="s">
        <v>23</v>
      </c>
      <c r="N92" s="20" t="str">
        <f t="shared" si="14"/>
        <v>[p,p,n]</v>
      </c>
      <c r="O92" s="24"/>
      <c r="P92" s="24"/>
      <c r="Q92" s="24"/>
      <c r="R92" s="24"/>
      <c r="S92" s="20"/>
      <c r="T92" s="20"/>
      <c r="U92" s="20"/>
      <c r="V92" s="20"/>
      <c r="W92" s="20"/>
      <c r="X92" s="20"/>
      <c r="Y92" s="20"/>
      <c r="Z92" s="20"/>
    </row>
    <row r="93" spans="1:26" ht="48">
      <c r="A93" s="20" t="str">
        <f t="shared" si="12"/>
        <v>T92</v>
      </c>
      <c r="B93" s="20" t="s">
        <v>284</v>
      </c>
      <c r="C93" s="20" t="s">
        <v>319</v>
      </c>
      <c r="D93" s="20" t="s">
        <v>320</v>
      </c>
      <c r="E93" s="20" t="s">
        <v>307</v>
      </c>
      <c r="F93" s="20" t="s">
        <v>22</v>
      </c>
      <c r="G93" s="20" t="s">
        <v>23</v>
      </c>
      <c r="H93" s="20" t="s">
        <v>23</v>
      </c>
      <c r="I93" s="20" t="s">
        <v>23</v>
      </c>
      <c r="J93" s="20" t="str">
        <f t="shared" si="13"/>
        <v>[n,n,n]</v>
      </c>
      <c r="K93" s="20" t="s">
        <v>84</v>
      </c>
      <c r="L93" s="20" t="s">
        <v>23</v>
      </c>
      <c r="M93" s="20" t="s">
        <v>23</v>
      </c>
      <c r="N93" s="20" t="str">
        <f t="shared" si="14"/>
        <v>[p,n,n]</v>
      </c>
      <c r="O93" s="24"/>
      <c r="P93" s="24"/>
      <c r="Q93" s="24"/>
      <c r="R93" s="24"/>
      <c r="S93" s="20"/>
      <c r="T93" s="20"/>
      <c r="U93" s="20"/>
      <c r="V93" s="20"/>
      <c r="W93" s="20"/>
      <c r="X93" s="20"/>
      <c r="Y93" s="20"/>
      <c r="Z93" s="20"/>
    </row>
    <row r="94" spans="1:26" ht="32">
      <c r="A94" s="20" t="str">
        <f t="shared" si="12"/>
        <v>T93</v>
      </c>
      <c r="B94" s="20" t="s">
        <v>284</v>
      </c>
      <c r="C94" s="20" t="s">
        <v>82</v>
      </c>
      <c r="D94" s="20" t="s">
        <v>321</v>
      </c>
      <c r="E94" s="20" t="s">
        <v>293</v>
      </c>
      <c r="F94" s="20" t="s">
        <v>304</v>
      </c>
      <c r="G94" s="20" t="s">
        <v>23</v>
      </c>
      <c r="H94" s="20" t="s">
        <v>23</v>
      </c>
      <c r="I94" s="20" t="s">
        <v>23</v>
      </c>
      <c r="J94" s="20" t="str">
        <f t="shared" si="13"/>
        <v>[n,n,n]</v>
      </c>
      <c r="K94" s="20" t="s">
        <v>23</v>
      </c>
      <c r="L94" s="20" t="s">
        <v>23</v>
      </c>
      <c r="M94" s="20" t="s">
        <v>84</v>
      </c>
      <c r="N94" s="20" t="str">
        <f>CONCATENATE("[",K94,",",L94,",",M94,"]")</f>
        <v>[n,n,p]</v>
      </c>
      <c r="O94" s="24"/>
      <c r="P94" s="24"/>
      <c r="Q94" s="24"/>
      <c r="R94" s="24"/>
      <c r="S94" s="20"/>
      <c r="T94" s="20"/>
      <c r="U94" s="20"/>
      <c r="V94" s="20"/>
      <c r="W94" s="20"/>
      <c r="X94" s="20"/>
      <c r="Y94" s="20"/>
      <c r="Z94" s="20"/>
    </row>
    <row r="95" spans="1:26" ht="32">
      <c r="A95" s="20" t="str">
        <f t="shared" si="12"/>
        <v>T94</v>
      </c>
      <c r="B95" s="20" t="s">
        <v>284</v>
      </c>
      <c r="C95" s="20" t="s">
        <v>100</v>
      </c>
      <c r="D95" s="20" t="s">
        <v>322</v>
      </c>
      <c r="E95" s="20" t="s">
        <v>323</v>
      </c>
      <c r="F95" s="20" t="s">
        <v>94</v>
      </c>
      <c r="G95" s="20" t="s">
        <v>23</v>
      </c>
      <c r="H95" s="20" t="s">
        <v>23</v>
      </c>
      <c r="I95" s="20" t="s">
        <v>23</v>
      </c>
      <c r="J95" s="20" t="str">
        <f t="shared" si="13"/>
        <v>[n,n,n]</v>
      </c>
      <c r="K95" s="20" t="s">
        <v>84</v>
      </c>
      <c r="L95" s="20" t="s">
        <v>84</v>
      </c>
      <c r="M95" s="20" t="s">
        <v>23</v>
      </c>
      <c r="N95" s="20" t="str">
        <f t="shared" si="14"/>
        <v>[p,p,n]</v>
      </c>
      <c r="O95" s="24"/>
      <c r="P95" s="24"/>
      <c r="Q95" s="24"/>
      <c r="R95" s="24"/>
      <c r="S95" s="20"/>
      <c r="T95" s="20"/>
      <c r="U95" s="20"/>
      <c r="V95" s="20"/>
      <c r="W95" s="20"/>
      <c r="X95" s="20"/>
      <c r="Y95" s="20"/>
      <c r="Z95" s="20"/>
    </row>
    <row r="96" spans="1:26" ht="32">
      <c r="A96" s="20" t="str">
        <f t="shared" si="12"/>
        <v>T95</v>
      </c>
      <c r="B96" s="20" t="s">
        <v>284</v>
      </c>
      <c r="C96" s="20" t="s">
        <v>324</v>
      </c>
      <c r="D96" s="20" t="s">
        <v>325</v>
      </c>
      <c r="E96" s="20" t="s">
        <v>326</v>
      </c>
      <c r="F96" s="20" t="s">
        <v>165</v>
      </c>
      <c r="G96" s="20" t="s">
        <v>23</v>
      </c>
      <c r="H96" s="20" t="s">
        <v>23</v>
      </c>
      <c r="I96" s="20" t="s">
        <v>23</v>
      </c>
      <c r="J96" s="20" t="str">
        <f t="shared" si="13"/>
        <v>[n,n,n]</v>
      </c>
      <c r="K96" s="20" t="s">
        <v>23</v>
      </c>
      <c r="L96" s="20" t="s">
        <v>84</v>
      </c>
      <c r="M96" s="20" t="s">
        <v>23</v>
      </c>
      <c r="N96" s="20" t="str">
        <f t="shared" si="14"/>
        <v>[n,p,n]</v>
      </c>
      <c r="O96" s="24"/>
      <c r="P96" s="24"/>
      <c r="Q96" s="24"/>
      <c r="R96" s="24"/>
      <c r="S96" s="20"/>
      <c r="T96" s="20"/>
      <c r="U96" s="20"/>
      <c r="V96" s="20"/>
      <c r="W96" s="20"/>
      <c r="X96" s="20"/>
      <c r="Y96" s="20"/>
      <c r="Z96" s="20"/>
    </row>
    <row r="97" spans="1:26" ht="64">
      <c r="A97" s="20" t="str">
        <f t="shared" si="12"/>
        <v>T96</v>
      </c>
      <c r="B97" s="20" t="s">
        <v>284</v>
      </c>
      <c r="C97" s="20" t="s">
        <v>327</v>
      </c>
      <c r="D97" s="20" t="s">
        <v>328</v>
      </c>
      <c r="E97" s="20" t="s">
        <v>303</v>
      </c>
      <c r="F97" s="20" t="s">
        <v>311</v>
      </c>
      <c r="G97" s="20" t="s">
        <v>84</v>
      </c>
      <c r="H97" s="20" t="s">
        <v>23</v>
      </c>
      <c r="I97" s="20" t="s">
        <v>23</v>
      </c>
      <c r="J97" s="20" t="str">
        <f t="shared" si="13"/>
        <v>[p,n,n]</v>
      </c>
      <c r="K97" s="20" t="s">
        <v>84</v>
      </c>
      <c r="L97" s="20" t="s">
        <v>84</v>
      </c>
      <c r="M97" s="20" t="s">
        <v>23</v>
      </c>
      <c r="N97" s="20" t="str">
        <f t="shared" si="14"/>
        <v>[p,p,n]</v>
      </c>
      <c r="O97" s="24"/>
      <c r="P97" s="24"/>
      <c r="Q97" s="24"/>
      <c r="R97" s="24"/>
      <c r="S97" s="20"/>
      <c r="T97" s="20"/>
      <c r="U97" s="20"/>
      <c r="V97" s="20"/>
      <c r="W97" s="20"/>
      <c r="X97" s="20"/>
      <c r="Y97" s="20"/>
      <c r="Z97" s="20"/>
    </row>
    <row r="98" spans="1:26" ht="48">
      <c r="A98" s="20" t="str">
        <f t="shared" si="12"/>
        <v>T97</v>
      </c>
      <c r="B98" s="20" t="s">
        <v>284</v>
      </c>
      <c r="C98" s="20" t="s">
        <v>78</v>
      </c>
      <c r="D98" s="20" t="s">
        <v>329</v>
      </c>
      <c r="E98" s="20" t="s">
        <v>307</v>
      </c>
      <c r="F98" s="20" t="s">
        <v>22</v>
      </c>
      <c r="G98" s="20" t="s">
        <v>23</v>
      </c>
      <c r="H98" s="20" t="s">
        <v>23</v>
      </c>
      <c r="I98" s="20" t="s">
        <v>23</v>
      </c>
      <c r="J98" s="20" t="str">
        <f t="shared" si="13"/>
        <v>[n,n,n]</v>
      </c>
      <c r="K98" s="20" t="s">
        <v>84</v>
      </c>
      <c r="L98" s="20" t="s">
        <v>23</v>
      </c>
      <c r="M98" s="20" t="s">
        <v>23</v>
      </c>
      <c r="N98" s="20" t="str">
        <f t="shared" si="14"/>
        <v>[p,n,n]</v>
      </c>
      <c r="O98" s="24"/>
      <c r="P98" s="24"/>
      <c r="Q98" s="24"/>
      <c r="R98" s="24"/>
      <c r="S98" s="20"/>
      <c r="T98" s="20"/>
      <c r="U98" s="20"/>
      <c r="V98" s="20"/>
      <c r="W98" s="20"/>
      <c r="X98" s="20"/>
      <c r="Y98" s="20"/>
      <c r="Z98" s="20"/>
    </row>
    <row r="99" spans="1:26" ht="32">
      <c r="A99" s="20" t="str">
        <f t="shared" si="12"/>
        <v>T98</v>
      </c>
      <c r="B99" s="20" t="s">
        <v>330</v>
      </c>
      <c r="C99" s="20" t="s">
        <v>100</v>
      </c>
      <c r="D99" s="20" t="s">
        <v>331</v>
      </c>
      <c r="E99" s="20" t="s">
        <v>43</v>
      </c>
      <c r="F99" s="20" t="s">
        <v>332</v>
      </c>
      <c r="G99" s="20" t="str">
        <f t="shared" ref="G99:G110" si="15">MID(J99,2,1)</f>
        <v>n</v>
      </c>
      <c r="H99" s="20" t="str">
        <f t="shared" ref="H99:H110" si="16">MID(J99,4,1)</f>
        <v>n</v>
      </c>
      <c r="I99" s="20" t="str">
        <f t="shared" ref="I99:I110" si="17">MID(J99,6,1)</f>
        <v>n</v>
      </c>
      <c r="J99" s="20" t="s">
        <v>181</v>
      </c>
      <c r="K99" s="20" t="str">
        <f t="shared" ref="K99:K107" si="18">MID(N99,2,1)</f>
        <v>p</v>
      </c>
      <c r="L99" s="20" t="str">
        <f t="shared" ref="L99:L107" si="19">MID(N99,4,1)</f>
        <v>n</v>
      </c>
      <c r="M99" s="20" t="str">
        <f t="shared" ref="M99:M107" si="20">MID(N99,6,1)</f>
        <v>n</v>
      </c>
      <c r="N99" s="20" t="s">
        <v>333</v>
      </c>
      <c r="O99" s="24" t="s">
        <v>334</v>
      </c>
      <c r="P99" s="24" t="s">
        <v>335</v>
      </c>
      <c r="Q99" s="24" t="s">
        <v>336</v>
      </c>
      <c r="R99" s="24"/>
      <c r="S99" s="60">
        <v>8</v>
      </c>
      <c r="T99" s="61">
        <v>7</v>
      </c>
      <c r="U99" s="61">
        <v>5</v>
      </c>
      <c r="V99" s="61">
        <v>4</v>
      </c>
      <c r="W99" s="61">
        <v>9</v>
      </c>
      <c r="X99" s="61">
        <v>2</v>
      </c>
      <c r="Y99" s="61">
        <v>3</v>
      </c>
      <c r="Z99" s="61">
        <v>2</v>
      </c>
    </row>
    <row r="100" spans="1:26" ht="48">
      <c r="A100" s="20" t="str">
        <f t="shared" si="12"/>
        <v>T99</v>
      </c>
      <c r="B100" s="20" t="s">
        <v>330</v>
      </c>
      <c r="C100" s="20" t="s">
        <v>337</v>
      </c>
      <c r="D100" s="20" t="s">
        <v>338</v>
      </c>
      <c r="E100" s="20" t="s">
        <v>27</v>
      </c>
      <c r="F100" s="20" t="s">
        <v>332</v>
      </c>
      <c r="G100" s="20" t="str">
        <f t="shared" si="15"/>
        <v>n</v>
      </c>
      <c r="H100" s="20" t="str">
        <f t="shared" si="16"/>
        <v>n</v>
      </c>
      <c r="I100" s="20" t="str">
        <f t="shared" si="17"/>
        <v>n</v>
      </c>
      <c r="J100" s="20" t="s">
        <v>181</v>
      </c>
      <c r="K100" s="20" t="str">
        <f t="shared" si="18"/>
        <v>n</v>
      </c>
      <c r="L100" s="20" t="str">
        <f t="shared" si="19"/>
        <v>p</v>
      </c>
      <c r="M100" s="20" t="str">
        <f t="shared" si="20"/>
        <v>p</v>
      </c>
      <c r="N100" s="20" t="s">
        <v>38</v>
      </c>
      <c r="O100" s="24">
        <v>94</v>
      </c>
      <c r="P100" s="24"/>
      <c r="Q100" s="24"/>
      <c r="R100" s="24"/>
      <c r="S100" s="60">
        <v>6</v>
      </c>
      <c r="T100" s="61">
        <v>6</v>
      </c>
      <c r="U100" s="61">
        <v>4</v>
      </c>
      <c r="V100" s="61">
        <v>5</v>
      </c>
      <c r="W100" s="61">
        <v>2</v>
      </c>
      <c r="X100" s="61">
        <v>6</v>
      </c>
      <c r="Y100" s="61">
        <v>8</v>
      </c>
      <c r="Z100" s="61">
        <v>3</v>
      </c>
    </row>
    <row r="101" spans="1:26" ht="48">
      <c r="A101" s="20" t="str">
        <f t="shared" si="12"/>
        <v>T100</v>
      </c>
      <c r="B101" s="20" t="s">
        <v>330</v>
      </c>
      <c r="C101" s="20" t="s">
        <v>339</v>
      </c>
      <c r="D101" s="20" t="s">
        <v>340</v>
      </c>
      <c r="E101" s="20" t="s">
        <v>27</v>
      </c>
      <c r="F101" s="20" t="s">
        <v>332</v>
      </c>
      <c r="G101" s="20" t="str">
        <f t="shared" si="15"/>
        <v>n</v>
      </c>
      <c r="H101" s="20" t="str">
        <f t="shared" si="16"/>
        <v>n</v>
      </c>
      <c r="I101" s="20" t="str">
        <f t="shared" si="17"/>
        <v>n</v>
      </c>
      <c r="J101" s="20" t="s">
        <v>181</v>
      </c>
      <c r="K101" s="20" t="str">
        <f t="shared" si="18"/>
        <v>n</v>
      </c>
      <c r="L101" s="20" t="str">
        <f t="shared" si="19"/>
        <v>p</v>
      </c>
      <c r="M101" s="20" t="str">
        <f t="shared" si="20"/>
        <v>p</v>
      </c>
      <c r="N101" s="20" t="s">
        <v>38</v>
      </c>
      <c r="O101" s="24" t="s">
        <v>341</v>
      </c>
      <c r="P101" s="24"/>
      <c r="Q101" s="24"/>
      <c r="R101" s="24"/>
      <c r="S101" s="60">
        <v>7</v>
      </c>
      <c r="T101" s="61">
        <v>5</v>
      </c>
      <c r="U101" s="61">
        <v>5</v>
      </c>
      <c r="V101" s="61">
        <v>6</v>
      </c>
      <c r="W101" s="61">
        <v>3</v>
      </c>
      <c r="X101" s="61">
        <v>8</v>
      </c>
      <c r="Y101" s="61">
        <v>7</v>
      </c>
      <c r="Z101" s="61">
        <v>4</v>
      </c>
    </row>
    <row r="102" spans="1:26" ht="176">
      <c r="A102" s="20" t="str">
        <f t="shared" si="12"/>
        <v>T101</v>
      </c>
      <c r="B102" s="20" t="s">
        <v>330</v>
      </c>
      <c r="C102" s="20" t="s">
        <v>342</v>
      </c>
      <c r="D102" s="20" t="s">
        <v>343</v>
      </c>
      <c r="E102" s="20" t="s">
        <v>149</v>
      </c>
      <c r="F102" s="20" t="s">
        <v>332</v>
      </c>
      <c r="G102" s="20" t="str">
        <f t="shared" si="15"/>
        <v>n</v>
      </c>
      <c r="H102" s="20" t="str">
        <f t="shared" si="16"/>
        <v>n</v>
      </c>
      <c r="I102" s="20" t="str">
        <f t="shared" si="17"/>
        <v>n</v>
      </c>
      <c r="J102" s="20" t="s">
        <v>181</v>
      </c>
      <c r="K102" s="20" t="str">
        <f t="shared" si="18"/>
        <v>n</v>
      </c>
      <c r="L102" s="20" t="str">
        <f t="shared" si="19"/>
        <v>p</v>
      </c>
      <c r="M102" s="20" t="str">
        <f t="shared" si="20"/>
        <v>p</v>
      </c>
      <c r="N102" s="20" t="s">
        <v>38</v>
      </c>
      <c r="O102" s="24"/>
      <c r="P102" s="24"/>
      <c r="Q102" s="24"/>
      <c r="R102" s="24" t="s">
        <v>344</v>
      </c>
      <c r="S102" s="60">
        <v>6</v>
      </c>
      <c r="T102" s="61">
        <v>6</v>
      </c>
      <c r="U102" s="61">
        <v>4</v>
      </c>
      <c r="V102" s="61">
        <v>5</v>
      </c>
      <c r="W102" s="61">
        <v>3</v>
      </c>
      <c r="X102" s="61">
        <v>6</v>
      </c>
      <c r="Y102" s="61">
        <v>5</v>
      </c>
      <c r="Z102" s="61">
        <v>3</v>
      </c>
    </row>
    <row r="103" spans="1:26" ht="64">
      <c r="A103" s="20" t="str">
        <f t="shared" si="12"/>
        <v>T102</v>
      </c>
      <c r="B103" s="20" t="s">
        <v>330</v>
      </c>
      <c r="C103" s="20" t="s">
        <v>345</v>
      </c>
      <c r="D103" s="20" t="s">
        <v>346</v>
      </c>
      <c r="E103" s="20" t="s">
        <v>126</v>
      </c>
      <c r="F103" s="20" t="s">
        <v>332</v>
      </c>
      <c r="G103" s="20" t="str">
        <f t="shared" si="15"/>
        <v>n</v>
      </c>
      <c r="H103" s="20" t="str">
        <f t="shared" si="16"/>
        <v>n</v>
      </c>
      <c r="I103" s="20" t="str">
        <f t="shared" si="17"/>
        <v>n</v>
      </c>
      <c r="J103" s="20" t="s">
        <v>181</v>
      </c>
      <c r="K103" s="20" t="str">
        <f t="shared" si="18"/>
        <v>n</v>
      </c>
      <c r="L103" s="20" t="str">
        <f t="shared" si="19"/>
        <v>p</v>
      </c>
      <c r="M103" s="20" t="str">
        <f t="shared" si="20"/>
        <v>p</v>
      </c>
      <c r="N103" s="20" t="s">
        <v>38</v>
      </c>
      <c r="O103" s="24" t="s">
        <v>347</v>
      </c>
      <c r="P103" s="24">
        <v>595</v>
      </c>
      <c r="Q103" s="24">
        <v>596</v>
      </c>
      <c r="R103" s="24"/>
      <c r="S103" s="60">
        <v>5</v>
      </c>
      <c r="T103" s="61">
        <v>7</v>
      </c>
      <c r="U103" s="61">
        <v>6</v>
      </c>
      <c r="V103" s="61">
        <v>6</v>
      </c>
      <c r="W103" s="61">
        <v>3</v>
      </c>
      <c r="X103" s="61">
        <v>8</v>
      </c>
      <c r="Y103" s="61">
        <v>6</v>
      </c>
      <c r="Z103" s="61">
        <v>4</v>
      </c>
    </row>
    <row r="104" spans="1:26" ht="32">
      <c r="A104" s="20" t="str">
        <f t="shared" si="12"/>
        <v>T103</v>
      </c>
      <c r="B104" s="20" t="s">
        <v>330</v>
      </c>
      <c r="C104" s="20" t="s">
        <v>348</v>
      </c>
      <c r="D104" s="20" t="s">
        <v>349</v>
      </c>
      <c r="E104" s="20" t="s">
        <v>27</v>
      </c>
      <c r="F104" s="20" t="s">
        <v>350</v>
      </c>
      <c r="G104" s="20" t="str">
        <f t="shared" si="15"/>
        <v>n</v>
      </c>
      <c r="H104" s="20" t="str">
        <f t="shared" si="16"/>
        <v>n</v>
      </c>
      <c r="I104" s="20" t="str">
        <f t="shared" si="17"/>
        <v>n</v>
      </c>
      <c r="J104" s="20" t="s">
        <v>181</v>
      </c>
      <c r="K104" s="20" t="str">
        <f t="shared" si="18"/>
        <v>n</v>
      </c>
      <c r="L104" s="20" t="str">
        <f t="shared" si="19"/>
        <v>p</v>
      </c>
      <c r="M104" s="20" t="str">
        <f t="shared" si="20"/>
        <v>p</v>
      </c>
      <c r="N104" s="20" t="s">
        <v>38</v>
      </c>
      <c r="O104" s="24" t="s">
        <v>351</v>
      </c>
      <c r="P104" s="24" t="s">
        <v>352</v>
      </c>
      <c r="Q104" s="24" t="s">
        <v>353</v>
      </c>
      <c r="R104" s="24"/>
      <c r="S104" s="60">
        <v>4</v>
      </c>
      <c r="T104" s="61">
        <v>6</v>
      </c>
      <c r="U104" s="61">
        <v>3</v>
      </c>
      <c r="V104" s="61">
        <v>6</v>
      </c>
      <c r="W104" s="61">
        <v>2</v>
      </c>
      <c r="X104" s="61">
        <v>5</v>
      </c>
      <c r="Y104" s="61">
        <v>9</v>
      </c>
      <c r="Z104" s="61">
        <v>3</v>
      </c>
    </row>
    <row r="105" spans="1:26" ht="32">
      <c r="A105" s="20" t="str">
        <f t="shared" si="12"/>
        <v>T104</v>
      </c>
      <c r="B105" s="20" t="s">
        <v>330</v>
      </c>
      <c r="C105" s="20" t="s">
        <v>354</v>
      </c>
      <c r="D105" s="20" t="s">
        <v>355</v>
      </c>
      <c r="E105" s="20" t="s">
        <v>21</v>
      </c>
      <c r="F105" s="20" t="s">
        <v>332</v>
      </c>
      <c r="G105" s="20" t="str">
        <f t="shared" si="15"/>
        <v>n</v>
      </c>
      <c r="H105" s="20" t="str">
        <f t="shared" si="16"/>
        <v>n</v>
      </c>
      <c r="I105" s="20" t="str">
        <f t="shared" si="17"/>
        <v>n</v>
      </c>
      <c r="J105" s="20" t="s">
        <v>181</v>
      </c>
      <c r="K105" s="20" t="str">
        <f t="shared" si="18"/>
        <v>n</v>
      </c>
      <c r="L105" s="20" t="str">
        <f t="shared" si="19"/>
        <v>p</v>
      </c>
      <c r="M105" s="20" t="str">
        <f t="shared" si="20"/>
        <v>p</v>
      </c>
      <c r="N105" s="20" t="s">
        <v>38</v>
      </c>
      <c r="O105" s="24">
        <v>94</v>
      </c>
      <c r="P105" s="24"/>
      <c r="Q105" s="24"/>
      <c r="R105" s="24"/>
      <c r="S105" s="60">
        <v>5</v>
      </c>
      <c r="T105" s="61">
        <v>5</v>
      </c>
      <c r="U105" s="61">
        <v>4</v>
      </c>
      <c r="V105" s="61">
        <v>6</v>
      </c>
      <c r="W105" s="61">
        <v>2</v>
      </c>
      <c r="X105" s="61">
        <v>7</v>
      </c>
      <c r="Y105" s="61">
        <v>6</v>
      </c>
      <c r="Z105" s="61">
        <v>3</v>
      </c>
    </row>
    <row r="106" spans="1:26" ht="208">
      <c r="A106" s="20" t="str">
        <f t="shared" si="12"/>
        <v>T105</v>
      </c>
      <c r="B106" s="20" t="s">
        <v>330</v>
      </c>
      <c r="C106" s="20" t="s">
        <v>207</v>
      </c>
      <c r="D106" s="20" t="s">
        <v>208</v>
      </c>
      <c r="E106" s="20" t="s">
        <v>43</v>
      </c>
      <c r="F106" s="20" t="s">
        <v>332</v>
      </c>
      <c r="G106" s="20" t="str">
        <f t="shared" si="15"/>
        <v>n</v>
      </c>
      <c r="H106" s="20" t="str">
        <f t="shared" si="16"/>
        <v>n</v>
      </c>
      <c r="I106" s="20" t="str">
        <f t="shared" si="17"/>
        <v>n</v>
      </c>
      <c r="J106" s="20" t="s">
        <v>181</v>
      </c>
      <c r="K106" s="20" t="str">
        <f t="shared" si="18"/>
        <v>p</v>
      </c>
      <c r="L106" s="20" t="str">
        <f t="shared" si="19"/>
        <v>n</v>
      </c>
      <c r="M106" s="20" t="str">
        <f t="shared" si="20"/>
        <v>n</v>
      </c>
      <c r="N106" s="20" t="s">
        <v>80</v>
      </c>
      <c r="O106" s="25" t="s">
        <v>356</v>
      </c>
      <c r="P106" s="25" t="s">
        <v>357</v>
      </c>
      <c r="Q106" s="25"/>
      <c r="R106" s="25" t="s">
        <v>358</v>
      </c>
      <c r="S106" s="60">
        <v>7</v>
      </c>
      <c r="T106" s="61">
        <v>6</v>
      </c>
      <c r="U106" s="61">
        <v>5</v>
      </c>
      <c r="V106" s="61">
        <v>4</v>
      </c>
      <c r="W106" s="61">
        <v>9</v>
      </c>
      <c r="X106" s="61">
        <v>4</v>
      </c>
      <c r="Y106" s="61">
        <v>3</v>
      </c>
      <c r="Z106" s="61">
        <v>5</v>
      </c>
    </row>
    <row r="107" spans="1:26" ht="32">
      <c r="A107" s="20" t="str">
        <f t="shared" si="12"/>
        <v>T106</v>
      </c>
      <c r="B107" s="20" t="s">
        <v>330</v>
      </c>
      <c r="C107" s="20" t="s">
        <v>359</v>
      </c>
      <c r="D107" s="20" t="s">
        <v>360</v>
      </c>
      <c r="E107" s="20" t="s">
        <v>21</v>
      </c>
      <c r="F107" s="20" t="s">
        <v>332</v>
      </c>
      <c r="G107" s="20" t="str">
        <f t="shared" si="15"/>
        <v>n</v>
      </c>
      <c r="H107" s="20" t="str">
        <f t="shared" si="16"/>
        <v>n</v>
      </c>
      <c r="I107" s="20" t="str">
        <f t="shared" si="17"/>
        <v>n</v>
      </c>
      <c r="J107" s="20" t="s">
        <v>181</v>
      </c>
      <c r="K107" s="20" t="str">
        <f t="shared" si="18"/>
        <v>p</v>
      </c>
      <c r="L107" s="20" t="str">
        <f t="shared" si="19"/>
        <v>p</v>
      </c>
      <c r="M107" s="20" t="str">
        <f t="shared" si="20"/>
        <v>n</v>
      </c>
      <c r="N107" s="20" t="s">
        <v>91</v>
      </c>
      <c r="O107" s="25" t="s">
        <v>361</v>
      </c>
      <c r="P107" s="25"/>
      <c r="Q107" s="25"/>
      <c r="R107" s="25"/>
      <c r="S107" s="60">
        <v>6</v>
      </c>
      <c r="T107" s="61">
        <v>6</v>
      </c>
      <c r="U107" s="61">
        <v>5</v>
      </c>
      <c r="V107" s="61">
        <v>5</v>
      </c>
      <c r="W107" s="61">
        <v>8</v>
      </c>
      <c r="X107" s="61">
        <v>7</v>
      </c>
      <c r="Y107" s="61">
        <v>6</v>
      </c>
      <c r="Z107" s="61">
        <v>5</v>
      </c>
    </row>
    <row r="108" spans="1:26" ht="32">
      <c r="A108" s="20" t="str">
        <f t="shared" si="12"/>
        <v>T107</v>
      </c>
      <c r="B108" s="20" t="s">
        <v>330</v>
      </c>
      <c r="C108" s="20" t="s">
        <v>201</v>
      </c>
      <c r="D108" s="20" t="s">
        <v>362</v>
      </c>
      <c r="E108" s="20" t="s">
        <v>27</v>
      </c>
      <c r="F108" s="20" t="s">
        <v>332</v>
      </c>
      <c r="G108" s="20" t="str">
        <f t="shared" si="15"/>
        <v>n</v>
      </c>
      <c r="H108" s="20" t="str">
        <f t="shared" si="16"/>
        <v>n</v>
      </c>
      <c r="I108" s="20" t="str">
        <f t="shared" si="17"/>
        <v>n</v>
      </c>
      <c r="J108" s="20" t="s">
        <v>181</v>
      </c>
      <c r="K108" s="20" t="s">
        <v>23</v>
      </c>
      <c r="L108" s="20" t="s">
        <v>23</v>
      </c>
      <c r="M108" s="20" t="s">
        <v>107</v>
      </c>
      <c r="N108" s="20" t="s">
        <v>108</v>
      </c>
      <c r="O108" s="25" t="s">
        <v>363</v>
      </c>
      <c r="P108" s="25" t="s">
        <v>364</v>
      </c>
      <c r="Q108" s="25"/>
      <c r="R108" s="25"/>
      <c r="S108" s="60">
        <v>5</v>
      </c>
      <c r="T108" s="61">
        <v>6</v>
      </c>
      <c r="U108" s="61">
        <v>5</v>
      </c>
      <c r="V108" s="61">
        <v>6</v>
      </c>
      <c r="W108" s="61">
        <v>3</v>
      </c>
      <c r="X108" s="61">
        <v>4</v>
      </c>
      <c r="Y108" s="61">
        <v>9</v>
      </c>
      <c r="Z108" s="61">
        <v>4</v>
      </c>
    </row>
    <row r="109" spans="1:26" ht="16">
      <c r="A109" s="20" t="str">
        <f t="shared" si="12"/>
        <v>T108</v>
      </c>
      <c r="B109" s="20" t="s">
        <v>330</v>
      </c>
      <c r="C109" s="20" t="s">
        <v>323</v>
      </c>
      <c r="D109" s="20" t="s">
        <v>365</v>
      </c>
      <c r="E109" s="20" t="s">
        <v>21</v>
      </c>
      <c r="F109" s="20" t="s">
        <v>332</v>
      </c>
      <c r="G109" s="20" t="str">
        <f t="shared" si="15"/>
        <v>n</v>
      </c>
      <c r="H109" s="20" t="str">
        <f t="shared" si="16"/>
        <v>n</v>
      </c>
      <c r="I109" s="20" t="str">
        <f t="shared" si="17"/>
        <v>n</v>
      </c>
      <c r="J109" s="20" t="s">
        <v>181</v>
      </c>
      <c r="K109" s="20" t="str">
        <f>MID(N109,2,1)</f>
        <v>n</v>
      </c>
      <c r="L109" s="20" t="str">
        <f>MID(N109,4,1)</f>
        <v>p</v>
      </c>
      <c r="M109" s="20" t="str">
        <f>MID(N109,6,1)</f>
        <v>n</v>
      </c>
      <c r="N109" s="20" t="s">
        <v>119</v>
      </c>
      <c r="O109" s="24">
        <v>148</v>
      </c>
      <c r="P109" s="24"/>
      <c r="Q109" s="24"/>
      <c r="R109" s="24"/>
      <c r="S109" s="60">
        <v>7</v>
      </c>
      <c r="T109" s="61">
        <v>6</v>
      </c>
      <c r="U109" s="61">
        <v>5</v>
      </c>
      <c r="V109" s="61">
        <v>6</v>
      </c>
      <c r="W109" s="61">
        <v>5</v>
      </c>
      <c r="X109" s="61">
        <v>7</v>
      </c>
      <c r="Y109" s="61">
        <v>4</v>
      </c>
      <c r="Z109" s="61">
        <v>4</v>
      </c>
    </row>
    <row r="110" spans="1:26" ht="32">
      <c r="A110" s="20" t="str">
        <f t="shared" si="12"/>
        <v>T109</v>
      </c>
      <c r="B110" s="20" t="s">
        <v>330</v>
      </c>
      <c r="C110" s="20" t="s">
        <v>366</v>
      </c>
      <c r="D110" s="20" t="s">
        <v>367</v>
      </c>
      <c r="E110" s="20" t="s">
        <v>27</v>
      </c>
      <c r="F110" s="20" t="s">
        <v>332</v>
      </c>
      <c r="G110" s="20" t="str">
        <f t="shared" si="15"/>
        <v>n</v>
      </c>
      <c r="H110" s="20" t="str">
        <f t="shared" si="16"/>
        <v>n</v>
      </c>
      <c r="I110" s="20" t="str">
        <f t="shared" si="17"/>
        <v>n</v>
      </c>
      <c r="J110" s="20" t="s">
        <v>181</v>
      </c>
      <c r="K110" s="20" t="str">
        <f>MID(N110,2,1)</f>
        <v>p</v>
      </c>
      <c r="L110" s="20" t="str">
        <f>MID(N110,4,1)</f>
        <v>p</v>
      </c>
      <c r="M110" s="20" t="str">
        <f>MID(N110,6,1)</f>
        <v>p</v>
      </c>
      <c r="N110" s="20" t="s">
        <v>73</v>
      </c>
      <c r="O110" s="24" t="s">
        <v>368</v>
      </c>
      <c r="P110" s="24"/>
      <c r="Q110" s="24"/>
      <c r="R110" s="24"/>
      <c r="S110" s="60">
        <v>5</v>
      </c>
      <c r="T110" s="61">
        <v>6</v>
      </c>
      <c r="U110" s="61">
        <v>4</v>
      </c>
      <c r="V110" s="61">
        <v>5</v>
      </c>
      <c r="W110" s="61">
        <v>3</v>
      </c>
      <c r="X110" s="61">
        <v>5</v>
      </c>
      <c r="Y110" s="61">
        <v>8</v>
      </c>
      <c r="Z110" s="61">
        <v>3</v>
      </c>
    </row>
    <row r="111" spans="1:26" ht="48">
      <c r="A111" s="20" t="str">
        <f t="shared" si="12"/>
        <v>T110</v>
      </c>
      <c r="B111" s="20" t="s">
        <v>369</v>
      </c>
      <c r="C111" s="20" t="s">
        <v>370</v>
      </c>
      <c r="D111" s="20" t="s">
        <v>371</v>
      </c>
      <c r="E111" s="20" t="s">
        <v>293</v>
      </c>
      <c r="F111" s="20" t="s">
        <v>372</v>
      </c>
      <c r="G111" s="20" t="s">
        <v>23</v>
      </c>
      <c r="H111" s="20" t="s">
        <v>23</v>
      </c>
      <c r="I111" s="20" t="s">
        <v>23</v>
      </c>
      <c r="J111" s="20" t="str">
        <f t="shared" ref="J111:J135" si="21">CONCATENATE("[",G111,",",H111,",",I111,"]")</f>
        <v>[n,n,n]</v>
      </c>
      <c r="K111" s="20" t="s">
        <v>23</v>
      </c>
      <c r="L111" s="20" t="s">
        <v>23</v>
      </c>
      <c r="M111" s="20" t="s">
        <v>84</v>
      </c>
      <c r="N111" s="20" t="str">
        <f t="shared" ref="N111:N135" si="22">CONCATENATE("[",K111,",",L111,",",M111,"]")</f>
        <v>[n,n,p]</v>
      </c>
      <c r="O111" s="24"/>
      <c r="P111" s="24"/>
      <c r="Q111" s="24"/>
      <c r="R111" s="24"/>
      <c r="S111" s="60">
        <v>6</v>
      </c>
      <c r="T111" s="61">
        <v>5</v>
      </c>
      <c r="U111" s="61">
        <v>5</v>
      </c>
      <c r="V111" s="61">
        <v>4</v>
      </c>
      <c r="W111" s="61">
        <v>8</v>
      </c>
      <c r="X111" s="61">
        <v>2</v>
      </c>
      <c r="Y111" s="61">
        <v>3</v>
      </c>
      <c r="Z111" s="61">
        <v>3</v>
      </c>
    </row>
    <row r="112" spans="1:26" ht="80">
      <c r="A112" s="20" t="str">
        <f t="shared" si="12"/>
        <v>T111</v>
      </c>
      <c r="B112" s="20" t="s">
        <v>369</v>
      </c>
      <c r="C112" s="20" t="s">
        <v>373</v>
      </c>
      <c r="D112" s="20" t="s">
        <v>374</v>
      </c>
      <c r="E112" s="20" t="s">
        <v>293</v>
      </c>
      <c r="F112" s="20" t="s">
        <v>22</v>
      </c>
      <c r="G112" s="20" t="s">
        <v>23</v>
      </c>
      <c r="H112" s="20" t="s">
        <v>23</v>
      </c>
      <c r="I112" s="20" t="s">
        <v>23</v>
      </c>
      <c r="J112" s="20" t="str">
        <f t="shared" si="21"/>
        <v>[n,n,n]</v>
      </c>
      <c r="K112" s="20" t="s">
        <v>23</v>
      </c>
      <c r="L112" s="20" t="s">
        <v>23</v>
      </c>
      <c r="M112" s="20" t="s">
        <v>84</v>
      </c>
      <c r="N112" s="20" t="str">
        <f t="shared" si="22"/>
        <v>[n,n,p]</v>
      </c>
      <c r="O112" s="24"/>
      <c r="P112" s="24"/>
      <c r="Q112" s="24"/>
      <c r="R112" s="24"/>
      <c r="S112" s="60">
        <v>6</v>
      </c>
      <c r="T112" s="61">
        <v>6</v>
      </c>
      <c r="U112" s="61">
        <v>4</v>
      </c>
      <c r="V112" s="61">
        <v>5</v>
      </c>
      <c r="W112" s="61">
        <v>3</v>
      </c>
      <c r="X112" s="61">
        <v>7</v>
      </c>
      <c r="Y112" s="61">
        <v>4</v>
      </c>
      <c r="Z112" s="61">
        <v>4</v>
      </c>
    </row>
    <row r="113" spans="1:26" ht="64">
      <c r="A113" s="20" t="str">
        <f t="shared" si="12"/>
        <v>T112</v>
      </c>
      <c r="B113" s="20" t="s">
        <v>369</v>
      </c>
      <c r="C113" s="20" t="s">
        <v>375</v>
      </c>
      <c r="D113" s="20" t="s">
        <v>376</v>
      </c>
      <c r="E113" s="20" t="s">
        <v>307</v>
      </c>
      <c r="F113" s="20" t="s">
        <v>304</v>
      </c>
      <c r="G113" s="20" t="s">
        <v>84</v>
      </c>
      <c r="H113" s="20" t="s">
        <v>23</v>
      </c>
      <c r="I113" s="20" t="s">
        <v>23</v>
      </c>
      <c r="J113" s="20" t="str">
        <f t="shared" si="21"/>
        <v>[p,n,n]</v>
      </c>
      <c r="K113" s="20" t="s">
        <v>84</v>
      </c>
      <c r="L113" s="20" t="s">
        <v>23</v>
      </c>
      <c r="M113" s="20" t="s">
        <v>84</v>
      </c>
      <c r="N113" s="20" t="str">
        <f t="shared" si="22"/>
        <v>[p,n,p]</v>
      </c>
      <c r="O113" s="24"/>
      <c r="P113" s="24"/>
      <c r="Q113" s="24"/>
      <c r="R113" s="24"/>
      <c r="S113" s="60">
        <v>6</v>
      </c>
      <c r="T113" s="61">
        <v>6</v>
      </c>
      <c r="U113" s="61">
        <v>4</v>
      </c>
      <c r="V113" s="61">
        <v>5</v>
      </c>
      <c r="W113" s="61">
        <v>4</v>
      </c>
      <c r="X113" s="61">
        <v>8</v>
      </c>
      <c r="Y113" s="61">
        <v>4</v>
      </c>
      <c r="Z113" s="61">
        <v>4</v>
      </c>
    </row>
    <row r="114" spans="1:26" ht="48">
      <c r="A114" s="20" t="str">
        <f t="shared" si="12"/>
        <v>T113</v>
      </c>
      <c r="B114" s="20" t="s">
        <v>369</v>
      </c>
      <c r="C114" s="20" t="s">
        <v>377</v>
      </c>
      <c r="D114" s="20" t="s">
        <v>378</v>
      </c>
      <c r="E114" s="20" t="s">
        <v>379</v>
      </c>
      <c r="F114" s="20" t="s">
        <v>311</v>
      </c>
      <c r="G114" s="20" t="s">
        <v>23</v>
      </c>
      <c r="H114" s="20" t="s">
        <v>23</v>
      </c>
      <c r="I114" s="20" t="s">
        <v>23</v>
      </c>
      <c r="J114" s="20" t="str">
        <f t="shared" si="21"/>
        <v>[n,n,n]</v>
      </c>
      <c r="K114" s="20" t="s">
        <v>84</v>
      </c>
      <c r="L114" s="20" t="s">
        <v>23</v>
      </c>
      <c r="M114" s="20" t="s">
        <v>84</v>
      </c>
      <c r="N114" s="20" t="str">
        <f t="shared" si="22"/>
        <v>[p,n,p]</v>
      </c>
      <c r="O114" s="24"/>
      <c r="P114" s="24"/>
      <c r="Q114" s="24"/>
      <c r="R114" s="24"/>
      <c r="S114" s="60">
        <v>7</v>
      </c>
      <c r="T114" s="61">
        <v>5</v>
      </c>
      <c r="U114" s="61">
        <v>4</v>
      </c>
      <c r="V114" s="61">
        <v>5</v>
      </c>
      <c r="W114" s="61">
        <v>9</v>
      </c>
      <c r="X114" s="61">
        <v>6</v>
      </c>
      <c r="Y114" s="61">
        <v>4</v>
      </c>
      <c r="Z114" s="61">
        <v>5</v>
      </c>
    </row>
    <row r="115" spans="1:26" ht="48">
      <c r="A115" s="20" t="str">
        <f t="shared" si="12"/>
        <v>T114</v>
      </c>
      <c r="B115" s="20" t="s">
        <v>369</v>
      </c>
      <c r="C115" s="20" t="s">
        <v>380</v>
      </c>
      <c r="D115" s="20" t="s">
        <v>381</v>
      </c>
      <c r="E115" s="20" t="s">
        <v>379</v>
      </c>
      <c r="F115" s="20" t="s">
        <v>22</v>
      </c>
      <c r="G115" s="20" t="s">
        <v>23</v>
      </c>
      <c r="H115" s="20" t="s">
        <v>23</v>
      </c>
      <c r="I115" s="20" t="s">
        <v>23</v>
      </c>
      <c r="J115" s="20" t="str">
        <f t="shared" si="21"/>
        <v>[n,n,n]</v>
      </c>
      <c r="K115" s="20" t="s">
        <v>84</v>
      </c>
      <c r="L115" s="20" t="s">
        <v>84</v>
      </c>
      <c r="M115" s="20" t="s">
        <v>84</v>
      </c>
      <c r="N115" s="20" t="str">
        <f t="shared" si="22"/>
        <v>[p,p,p]</v>
      </c>
      <c r="O115" s="24"/>
      <c r="P115" s="24"/>
      <c r="Q115" s="24"/>
      <c r="R115" s="24"/>
      <c r="S115" s="60">
        <v>6</v>
      </c>
      <c r="T115" s="61">
        <v>5</v>
      </c>
      <c r="U115" s="61">
        <v>4</v>
      </c>
      <c r="V115" s="61">
        <v>5</v>
      </c>
      <c r="W115" s="61">
        <v>8</v>
      </c>
      <c r="X115" s="61">
        <v>5</v>
      </c>
      <c r="Y115" s="61">
        <v>3</v>
      </c>
      <c r="Z115" s="61">
        <v>4</v>
      </c>
    </row>
    <row r="116" spans="1:26" ht="16">
      <c r="A116" s="20" t="str">
        <f t="shared" si="12"/>
        <v>T115</v>
      </c>
      <c r="B116" s="20" t="s">
        <v>369</v>
      </c>
      <c r="C116" s="20" t="s">
        <v>382</v>
      </c>
      <c r="D116" s="20" t="s">
        <v>289</v>
      </c>
      <c r="E116" s="20" t="s">
        <v>383</v>
      </c>
      <c r="F116" s="20" t="s">
        <v>311</v>
      </c>
      <c r="G116" s="20" t="s">
        <v>23</v>
      </c>
      <c r="H116" s="20" t="s">
        <v>23</v>
      </c>
      <c r="I116" s="20" t="s">
        <v>23</v>
      </c>
      <c r="J116" s="20" t="str">
        <f t="shared" si="21"/>
        <v>[n,n,n]</v>
      </c>
      <c r="K116" s="20" t="s">
        <v>84</v>
      </c>
      <c r="L116" s="20" t="s">
        <v>84</v>
      </c>
      <c r="M116" s="20" t="s">
        <v>23</v>
      </c>
      <c r="N116" s="20" t="str">
        <f t="shared" si="22"/>
        <v>[p,p,n]</v>
      </c>
      <c r="O116" s="24"/>
      <c r="P116" s="24"/>
      <c r="Q116" s="24"/>
      <c r="R116" s="24"/>
      <c r="S116" s="60">
        <v>5</v>
      </c>
      <c r="T116" s="61">
        <v>7</v>
      </c>
      <c r="U116" s="61">
        <v>5</v>
      </c>
      <c r="V116" s="61">
        <v>6</v>
      </c>
      <c r="W116" s="61">
        <v>3</v>
      </c>
      <c r="X116" s="61">
        <v>8</v>
      </c>
      <c r="Y116" s="61">
        <v>6</v>
      </c>
      <c r="Z116" s="61">
        <v>4</v>
      </c>
    </row>
    <row r="117" spans="1:26" ht="16">
      <c r="A117" s="20" t="str">
        <f t="shared" si="12"/>
        <v>T116</v>
      </c>
      <c r="B117" s="20" t="s">
        <v>369</v>
      </c>
      <c r="C117" s="20" t="s">
        <v>226</v>
      </c>
      <c r="D117" s="20" t="s">
        <v>384</v>
      </c>
      <c r="E117" s="20" t="s">
        <v>307</v>
      </c>
      <c r="F117" s="20" t="s">
        <v>22</v>
      </c>
      <c r="G117" s="20" t="s">
        <v>23</v>
      </c>
      <c r="H117" s="20" t="s">
        <v>23</v>
      </c>
      <c r="I117" s="20" t="s">
        <v>23</v>
      </c>
      <c r="J117" s="20" t="str">
        <f t="shared" si="21"/>
        <v>[n,n,n]</v>
      </c>
      <c r="K117" s="20" t="s">
        <v>84</v>
      </c>
      <c r="L117" s="20" t="s">
        <v>23</v>
      </c>
      <c r="M117" s="20" t="s">
        <v>23</v>
      </c>
      <c r="N117" s="20" t="str">
        <f t="shared" si="22"/>
        <v>[p,n,n]</v>
      </c>
      <c r="O117" s="24"/>
      <c r="P117" s="24"/>
      <c r="Q117" s="24"/>
      <c r="R117" s="24"/>
      <c r="S117" s="60">
        <v>5</v>
      </c>
      <c r="T117" s="61">
        <v>7</v>
      </c>
      <c r="U117" s="61">
        <v>5</v>
      </c>
      <c r="V117" s="61">
        <v>6</v>
      </c>
      <c r="W117" s="61">
        <v>4</v>
      </c>
      <c r="X117" s="61">
        <v>8</v>
      </c>
      <c r="Y117" s="61">
        <v>7</v>
      </c>
      <c r="Z117" s="61">
        <v>5</v>
      </c>
    </row>
    <row r="118" spans="1:26" ht="48">
      <c r="A118" s="20" t="str">
        <f t="shared" si="12"/>
        <v>T117</v>
      </c>
      <c r="B118" s="20" t="s">
        <v>369</v>
      </c>
      <c r="C118" s="20" t="s">
        <v>385</v>
      </c>
      <c r="D118" s="20" t="s">
        <v>386</v>
      </c>
      <c r="E118" s="20" t="s">
        <v>379</v>
      </c>
      <c r="F118" s="20" t="s">
        <v>22</v>
      </c>
      <c r="G118" s="20" t="s">
        <v>23</v>
      </c>
      <c r="H118" s="20" t="s">
        <v>23</v>
      </c>
      <c r="I118" s="20" t="s">
        <v>23</v>
      </c>
      <c r="J118" s="20" t="str">
        <f t="shared" si="21"/>
        <v>[n,n,n]</v>
      </c>
      <c r="K118" s="20" t="s">
        <v>84</v>
      </c>
      <c r="L118" s="20" t="s">
        <v>23</v>
      </c>
      <c r="M118" s="20" t="s">
        <v>23</v>
      </c>
      <c r="N118" s="20" t="str">
        <f t="shared" si="22"/>
        <v>[p,n,n]</v>
      </c>
      <c r="O118" s="24"/>
      <c r="P118" s="24"/>
      <c r="Q118" s="24"/>
      <c r="R118" s="24"/>
      <c r="S118" s="60">
        <v>6</v>
      </c>
      <c r="T118" s="61">
        <v>6</v>
      </c>
      <c r="U118" s="61">
        <v>4</v>
      </c>
      <c r="V118" s="61">
        <v>5</v>
      </c>
      <c r="W118" s="61">
        <v>8</v>
      </c>
      <c r="X118" s="61">
        <v>3</v>
      </c>
      <c r="Y118" s="61">
        <v>2</v>
      </c>
      <c r="Z118" s="61">
        <v>3</v>
      </c>
    </row>
    <row r="119" spans="1:26" ht="96">
      <c r="A119" s="20" t="str">
        <f t="shared" si="12"/>
        <v>T118</v>
      </c>
      <c r="B119" s="20" t="s">
        <v>369</v>
      </c>
      <c r="C119" s="20" t="s">
        <v>387</v>
      </c>
      <c r="D119" s="20" t="s">
        <v>388</v>
      </c>
      <c r="E119" s="20" t="s">
        <v>323</v>
      </c>
      <c r="F119" s="20" t="s">
        <v>297</v>
      </c>
      <c r="G119" s="20" t="s">
        <v>84</v>
      </c>
      <c r="H119" s="20" t="s">
        <v>23</v>
      </c>
      <c r="I119" s="20" t="s">
        <v>23</v>
      </c>
      <c r="J119" s="20" t="str">
        <f t="shared" si="21"/>
        <v>[p,n,n]</v>
      </c>
      <c r="K119" s="20" t="s">
        <v>84</v>
      </c>
      <c r="L119" s="20" t="s">
        <v>84</v>
      </c>
      <c r="M119" s="20" t="s">
        <v>23</v>
      </c>
      <c r="N119" s="20" t="str">
        <f t="shared" si="22"/>
        <v>[p,p,n]</v>
      </c>
      <c r="O119" s="24"/>
      <c r="P119" s="24"/>
      <c r="Q119" s="24"/>
      <c r="R119" s="24"/>
      <c r="S119" s="60">
        <v>4</v>
      </c>
      <c r="T119" s="61">
        <v>6</v>
      </c>
      <c r="U119" s="61">
        <v>5</v>
      </c>
      <c r="V119" s="61">
        <v>6</v>
      </c>
      <c r="W119" s="61">
        <v>4</v>
      </c>
      <c r="X119" s="61">
        <v>9</v>
      </c>
      <c r="Y119" s="61">
        <v>4</v>
      </c>
      <c r="Z119" s="61">
        <v>5</v>
      </c>
    </row>
    <row r="120" spans="1:26" ht="64">
      <c r="A120" s="20" t="str">
        <f t="shared" si="12"/>
        <v>T119</v>
      </c>
      <c r="B120" s="20" t="s">
        <v>369</v>
      </c>
      <c r="C120" s="20" t="s">
        <v>389</v>
      </c>
      <c r="D120" s="20" t="s">
        <v>390</v>
      </c>
      <c r="E120" s="20" t="s">
        <v>391</v>
      </c>
      <c r="F120" s="20" t="s">
        <v>22</v>
      </c>
      <c r="G120" s="20" t="s">
        <v>23</v>
      </c>
      <c r="H120" s="20" t="s">
        <v>23</v>
      </c>
      <c r="I120" s="20" t="s">
        <v>23</v>
      </c>
      <c r="J120" s="20" t="str">
        <f t="shared" si="21"/>
        <v>[n,n,n]</v>
      </c>
      <c r="K120" s="20" t="s">
        <v>84</v>
      </c>
      <c r="L120" s="20" t="s">
        <v>84</v>
      </c>
      <c r="M120" s="20" t="s">
        <v>84</v>
      </c>
      <c r="N120" s="20" t="str">
        <f t="shared" si="22"/>
        <v>[p,p,p]</v>
      </c>
      <c r="O120" s="24"/>
      <c r="P120" s="24"/>
      <c r="Q120" s="24"/>
      <c r="R120" s="24"/>
      <c r="S120" s="60">
        <v>7</v>
      </c>
      <c r="T120" s="61">
        <v>6</v>
      </c>
      <c r="U120" s="61">
        <v>5</v>
      </c>
      <c r="V120" s="61">
        <v>4</v>
      </c>
      <c r="W120" s="61">
        <v>8</v>
      </c>
      <c r="X120" s="61">
        <v>5</v>
      </c>
      <c r="Y120" s="61">
        <v>4</v>
      </c>
      <c r="Z120" s="61">
        <v>3</v>
      </c>
    </row>
    <row r="121" spans="1:26" ht="48">
      <c r="A121" s="20" t="str">
        <f t="shared" si="12"/>
        <v>T120</v>
      </c>
      <c r="B121" s="20" t="s">
        <v>369</v>
      </c>
      <c r="C121" s="20" t="s">
        <v>392</v>
      </c>
      <c r="D121" s="20" t="s">
        <v>393</v>
      </c>
      <c r="E121" s="20" t="s">
        <v>394</v>
      </c>
      <c r="F121" s="20" t="s">
        <v>22</v>
      </c>
      <c r="G121" s="20" t="s">
        <v>23</v>
      </c>
      <c r="H121" s="20" t="s">
        <v>23</v>
      </c>
      <c r="I121" s="20" t="s">
        <v>23</v>
      </c>
      <c r="J121" s="20" t="str">
        <f t="shared" si="21"/>
        <v>[n,n,n]</v>
      </c>
      <c r="K121" s="20" t="s">
        <v>23</v>
      </c>
      <c r="L121" s="20" t="s">
        <v>23</v>
      </c>
      <c r="M121" s="20" t="s">
        <v>107</v>
      </c>
      <c r="N121" s="20" t="str">
        <f t="shared" si="22"/>
        <v>[n,n,f]</v>
      </c>
      <c r="O121" s="24"/>
      <c r="P121" s="24"/>
      <c r="Q121" s="24"/>
      <c r="R121" s="24"/>
      <c r="S121" s="60">
        <v>5</v>
      </c>
      <c r="T121" s="61">
        <v>7</v>
      </c>
      <c r="U121" s="61">
        <v>5</v>
      </c>
      <c r="V121" s="61">
        <v>6</v>
      </c>
      <c r="W121" s="61">
        <v>2</v>
      </c>
      <c r="X121" s="61">
        <v>3</v>
      </c>
      <c r="Y121" s="61">
        <v>9</v>
      </c>
      <c r="Z121" s="61">
        <v>3</v>
      </c>
    </row>
    <row r="122" spans="1:26" ht="48">
      <c r="A122" s="20" t="str">
        <f t="shared" si="12"/>
        <v>T121</v>
      </c>
      <c r="B122" s="20" t="s">
        <v>369</v>
      </c>
      <c r="C122" s="20" t="s">
        <v>395</v>
      </c>
      <c r="D122" s="20" t="s">
        <v>396</v>
      </c>
      <c r="E122" s="20" t="s">
        <v>391</v>
      </c>
      <c r="F122" s="20" t="s">
        <v>22</v>
      </c>
      <c r="G122" s="20" t="s">
        <v>23</v>
      </c>
      <c r="H122" s="20" t="s">
        <v>23</v>
      </c>
      <c r="I122" s="20" t="s">
        <v>23</v>
      </c>
      <c r="J122" s="20" t="str">
        <f t="shared" si="21"/>
        <v>[n,n,n]</v>
      </c>
      <c r="K122" s="20" t="s">
        <v>23</v>
      </c>
      <c r="L122" s="20" t="s">
        <v>23</v>
      </c>
      <c r="M122" s="20" t="s">
        <v>84</v>
      </c>
      <c r="N122" s="20" t="str">
        <f t="shared" si="22"/>
        <v>[n,n,p]</v>
      </c>
      <c r="O122" s="24"/>
      <c r="P122" s="24"/>
      <c r="Q122" s="24"/>
      <c r="R122" s="24"/>
      <c r="S122" s="60">
        <v>5</v>
      </c>
      <c r="T122" s="61">
        <v>7</v>
      </c>
      <c r="U122" s="61">
        <v>4</v>
      </c>
      <c r="V122" s="61">
        <v>5</v>
      </c>
      <c r="W122" s="61">
        <v>2</v>
      </c>
      <c r="X122" s="61">
        <v>3</v>
      </c>
      <c r="Y122" s="61">
        <v>8</v>
      </c>
      <c r="Z122" s="61">
        <v>3</v>
      </c>
    </row>
    <row r="123" spans="1:26" ht="16">
      <c r="A123" s="20" t="str">
        <f t="shared" si="12"/>
        <v>T122</v>
      </c>
      <c r="B123" s="20" t="s">
        <v>369</v>
      </c>
      <c r="C123" s="20" t="s">
        <v>397</v>
      </c>
      <c r="D123" s="20" t="s">
        <v>398</v>
      </c>
      <c r="E123" s="20" t="s">
        <v>293</v>
      </c>
      <c r="F123" s="20" t="s">
        <v>22</v>
      </c>
      <c r="G123" s="20" t="s">
        <v>23</v>
      </c>
      <c r="H123" s="20" t="s">
        <v>23</v>
      </c>
      <c r="I123" s="20" t="s">
        <v>23</v>
      </c>
      <c r="J123" s="20" t="str">
        <f t="shared" si="21"/>
        <v>[n,n,n]</v>
      </c>
      <c r="K123" s="20" t="s">
        <v>84</v>
      </c>
      <c r="L123" s="20" t="s">
        <v>84</v>
      </c>
      <c r="M123" s="20" t="s">
        <v>84</v>
      </c>
      <c r="N123" s="20" t="str">
        <f t="shared" si="22"/>
        <v>[p,p,p]</v>
      </c>
      <c r="O123" s="24"/>
      <c r="P123" s="24"/>
      <c r="Q123" s="24"/>
      <c r="R123" s="24"/>
      <c r="S123" s="60">
        <v>6</v>
      </c>
      <c r="T123" s="61">
        <v>6</v>
      </c>
      <c r="U123" s="61">
        <v>5</v>
      </c>
      <c r="V123" s="61">
        <v>6</v>
      </c>
      <c r="W123" s="61">
        <v>3</v>
      </c>
      <c r="X123" s="61">
        <v>4</v>
      </c>
      <c r="Y123" s="61">
        <v>9</v>
      </c>
      <c r="Z123" s="61">
        <v>4</v>
      </c>
    </row>
    <row r="124" spans="1:26" ht="32">
      <c r="A124" s="20" t="str">
        <f t="shared" si="12"/>
        <v>T123</v>
      </c>
      <c r="B124" s="20" t="s">
        <v>369</v>
      </c>
      <c r="C124" s="20" t="s">
        <v>399</v>
      </c>
      <c r="D124" s="20" t="s">
        <v>400</v>
      </c>
      <c r="E124" s="20" t="s">
        <v>401</v>
      </c>
      <c r="F124" s="20" t="s">
        <v>297</v>
      </c>
      <c r="G124" s="20" t="s">
        <v>23</v>
      </c>
      <c r="H124" s="20" t="s">
        <v>23</v>
      </c>
      <c r="I124" s="20" t="s">
        <v>23</v>
      </c>
      <c r="J124" s="20" t="str">
        <f t="shared" si="21"/>
        <v>[n,n,n]</v>
      </c>
      <c r="K124" s="20" t="s">
        <v>23</v>
      </c>
      <c r="L124" s="20" t="s">
        <v>23</v>
      </c>
      <c r="M124" s="20" t="s">
        <v>84</v>
      </c>
      <c r="N124" s="20" t="str">
        <f t="shared" si="22"/>
        <v>[n,n,p]</v>
      </c>
      <c r="O124" s="24"/>
      <c r="P124" s="24"/>
      <c r="Q124" s="24"/>
      <c r="R124" s="24"/>
      <c r="S124" s="60">
        <v>6</v>
      </c>
      <c r="T124" s="61">
        <v>6</v>
      </c>
      <c r="U124" s="61">
        <v>5</v>
      </c>
      <c r="V124" s="61">
        <v>6</v>
      </c>
      <c r="W124" s="61">
        <v>3</v>
      </c>
      <c r="X124" s="61">
        <v>4</v>
      </c>
      <c r="Y124" s="61">
        <v>9</v>
      </c>
      <c r="Z124" s="61">
        <v>4</v>
      </c>
    </row>
    <row r="125" spans="1:26" ht="16">
      <c r="A125" s="20" t="str">
        <f t="shared" si="12"/>
        <v>T124</v>
      </c>
      <c r="B125" s="20" t="s">
        <v>369</v>
      </c>
      <c r="C125" s="20" t="s">
        <v>100</v>
      </c>
      <c r="D125" s="20" t="s">
        <v>402</v>
      </c>
      <c r="E125" s="20" t="s">
        <v>307</v>
      </c>
      <c r="F125" s="20" t="s">
        <v>403</v>
      </c>
      <c r="G125" s="20" t="s">
        <v>23</v>
      </c>
      <c r="H125" s="20" t="s">
        <v>23</v>
      </c>
      <c r="I125" s="20" t="s">
        <v>23</v>
      </c>
      <c r="J125" s="20" t="str">
        <f t="shared" si="21"/>
        <v>[n,n,n]</v>
      </c>
      <c r="K125" s="20" t="s">
        <v>84</v>
      </c>
      <c r="L125" s="20" t="s">
        <v>84</v>
      </c>
      <c r="M125" s="20" t="s">
        <v>23</v>
      </c>
      <c r="N125" s="20" t="str">
        <f t="shared" si="22"/>
        <v>[p,p,n]</v>
      </c>
      <c r="O125" s="24"/>
      <c r="P125" s="24"/>
      <c r="Q125" s="24"/>
      <c r="R125" s="24"/>
      <c r="S125" s="60">
        <v>6</v>
      </c>
      <c r="T125" s="61">
        <v>8</v>
      </c>
      <c r="U125" s="61">
        <v>5</v>
      </c>
      <c r="V125" s="61">
        <v>7</v>
      </c>
      <c r="W125" s="61">
        <v>5</v>
      </c>
      <c r="X125" s="61">
        <v>9</v>
      </c>
      <c r="Y125" s="61">
        <v>6</v>
      </c>
      <c r="Z125" s="61">
        <v>4</v>
      </c>
    </row>
    <row r="126" spans="1:26" ht="64">
      <c r="A126" s="20" t="str">
        <f t="shared" si="12"/>
        <v>T125</v>
      </c>
      <c r="B126" s="20" t="s">
        <v>369</v>
      </c>
      <c r="C126" s="20" t="s">
        <v>404</v>
      </c>
      <c r="D126" s="20" t="s">
        <v>405</v>
      </c>
      <c r="E126" s="20" t="s">
        <v>307</v>
      </c>
      <c r="F126" s="20" t="s">
        <v>304</v>
      </c>
      <c r="G126" s="20" t="s">
        <v>23</v>
      </c>
      <c r="H126" s="20" t="s">
        <v>23</v>
      </c>
      <c r="I126" s="20" t="s">
        <v>23</v>
      </c>
      <c r="J126" s="20" t="str">
        <f t="shared" si="21"/>
        <v>[n,n,n]</v>
      </c>
      <c r="K126" s="20" t="s">
        <v>84</v>
      </c>
      <c r="L126" s="20" t="s">
        <v>23</v>
      </c>
      <c r="M126" s="20" t="s">
        <v>23</v>
      </c>
      <c r="N126" s="20" t="str">
        <f t="shared" si="22"/>
        <v>[p,n,n]</v>
      </c>
      <c r="O126" s="24"/>
      <c r="P126" s="24"/>
      <c r="Q126" s="24"/>
      <c r="R126" s="24"/>
      <c r="S126" s="61"/>
      <c r="T126" s="61"/>
      <c r="U126" s="61"/>
      <c r="V126" s="61"/>
      <c r="W126" s="61"/>
      <c r="X126" s="61"/>
      <c r="Y126" s="61"/>
      <c r="Z126" s="61"/>
    </row>
    <row r="127" spans="1:26" ht="48">
      <c r="A127" s="20" t="str">
        <f t="shared" si="12"/>
        <v>T126</v>
      </c>
      <c r="B127" s="20" t="s">
        <v>369</v>
      </c>
      <c r="C127" s="20" t="s">
        <v>406</v>
      </c>
      <c r="D127" s="20" t="s">
        <v>407</v>
      </c>
      <c r="E127" s="20" t="s">
        <v>307</v>
      </c>
      <c r="F127" s="20" t="s">
        <v>22</v>
      </c>
      <c r="G127" s="20"/>
      <c r="H127" s="20"/>
      <c r="I127" s="20"/>
      <c r="J127" s="20" t="str">
        <f t="shared" si="21"/>
        <v>[,,]</v>
      </c>
      <c r="K127" s="20"/>
      <c r="L127" s="20"/>
      <c r="M127" s="20"/>
      <c r="N127" s="20" t="str">
        <f t="shared" si="22"/>
        <v>[,,]</v>
      </c>
      <c r="O127" s="24"/>
      <c r="P127" s="24"/>
      <c r="Q127" s="24"/>
      <c r="R127" s="24"/>
      <c r="S127" s="61"/>
      <c r="T127" s="61"/>
      <c r="U127" s="61"/>
      <c r="V127" s="61"/>
      <c r="W127" s="61"/>
      <c r="X127" s="61"/>
      <c r="Y127" s="61"/>
      <c r="Z127" s="61"/>
    </row>
    <row r="128" spans="1:26" ht="96">
      <c r="A128" s="20" t="str">
        <f t="shared" si="12"/>
        <v>T127</v>
      </c>
      <c r="B128" s="20" t="s">
        <v>369</v>
      </c>
      <c r="C128" s="20" t="s">
        <v>408</v>
      </c>
      <c r="D128" s="20" t="s">
        <v>409</v>
      </c>
      <c r="E128" s="20" t="s">
        <v>303</v>
      </c>
      <c r="F128" s="20" t="s">
        <v>22</v>
      </c>
      <c r="G128" s="20"/>
      <c r="H128" s="20"/>
      <c r="I128" s="20"/>
      <c r="J128" s="20" t="str">
        <f t="shared" si="21"/>
        <v>[,,]</v>
      </c>
      <c r="K128" s="20"/>
      <c r="L128" s="20"/>
      <c r="M128" s="20"/>
      <c r="N128" s="20" t="str">
        <f t="shared" si="22"/>
        <v>[,,]</v>
      </c>
      <c r="O128" s="24"/>
      <c r="P128" s="24"/>
      <c r="Q128" s="24"/>
      <c r="R128" s="24"/>
      <c r="S128" s="61"/>
      <c r="T128" s="61"/>
      <c r="U128" s="61"/>
      <c r="V128" s="61"/>
      <c r="W128" s="61"/>
      <c r="X128" s="61"/>
      <c r="Y128" s="61"/>
      <c r="Z128" s="61"/>
    </row>
    <row r="129" spans="1:26" ht="32">
      <c r="A129" s="20" t="str">
        <f t="shared" ref="A129:A192" si="23">CONCATENATE("T",ROW(A129)-1)</f>
        <v>T128</v>
      </c>
      <c r="B129" s="20" t="s">
        <v>369</v>
      </c>
      <c r="C129" s="20" t="s">
        <v>410</v>
      </c>
      <c r="D129" s="20" t="s">
        <v>411</v>
      </c>
      <c r="E129" s="20" t="s">
        <v>303</v>
      </c>
      <c r="F129" s="20" t="s">
        <v>297</v>
      </c>
      <c r="G129" s="20" t="s">
        <v>23</v>
      </c>
      <c r="H129" s="20" t="s">
        <v>23</v>
      </c>
      <c r="I129" s="20" t="s">
        <v>23</v>
      </c>
      <c r="J129" s="20" t="str">
        <f t="shared" si="21"/>
        <v>[n,n,n]</v>
      </c>
      <c r="K129" s="20" t="s">
        <v>84</v>
      </c>
      <c r="L129" s="20" t="s">
        <v>23</v>
      </c>
      <c r="M129" s="20" t="s">
        <v>23</v>
      </c>
      <c r="N129" s="20" t="str">
        <f t="shared" si="22"/>
        <v>[p,n,n]</v>
      </c>
      <c r="O129" s="24"/>
      <c r="P129" s="24"/>
      <c r="Q129" s="24"/>
      <c r="R129" s="24"/>
      <c r="S129" s="61"/>
      <c r="T129" s="61"/>
      <c r="U129" s="61"/>
      <c r="V129" s="61"/>
      <c r="W129" s="61"/>
      <c r="X129" s="61"/>
      <c r="Y129" s="61"/>
      <c r="Z129" s="61"/>
    </row>
    <row r="130" spans="1:26" ht="64">
      <c r="A130" s="20" t="str">
        <f t="shared" si="23"/>
        <v>T129</v>
      </c>
      <c r="B130" s="20" t="s">
        <v>369</v>
      </c>
      <c r="C130" s="20" t="s">
        <v>412</v>
      </c>
      <c r="D130" s="20" t="s">
        <v>413</v>
      </c>
      <c r="E130" s="20" t="s">
        <v>323</v>
      </c>
      <c r="F130" s="20" t="s">
        <v>22</v>
      </c>
      <c r="G130" s="20" t="s">
        <v>23</v>
      </c>
      <c r="H130" s="20" t="s">
        <v>23</v>
      </c>
      <c r="I130" s="20" t="s">
        <v>23</v>
      </c>
      <c r="J130" s="20" t="str">
        <f t="shared" si="21"/>
        <v>[n,n,n]</v>
      </c>
      <c r="K130" s="20" t="s">
        <v>84</v>
      </c>
      <c r="L130" s="20" t="s">
        <v>23</v>
      </c>
      <c r="M130" s="20" t="s">
        <v>23</v>
      </c>
      <c r="N130" s="20" t="str">
        <f t="shared" si="22"/>
        <v>[p,n,n]</v>
      </c>
      <c r="O130" s="24"/>
      <c r="P130" s="24"/>
      <c r="Q130" s="24"/>
      <c r="R130" s="24"/>
      <c r="S130" s="61"/>
      <c r="T130" s="61"/>
      <c r="U130" s="61"/>
      <c r="V130" s="61"/>
      <c r="W130" s="61"/>
      <c r="X130" s="61"/>
      <c r="Y130" s="61"/>
      <c r="Z130" s="61"/>
    </row>
    <row r="131" spans="1:26" ht="48">
      <c r="A131" s="20" t="str">
        <f t="shared" si="23"/>
        <v>T130</v>
      </c>
      <c r="B131" s="20" t="s">
        <v>369</v>
      </c>
      <c r="C131" s="20" t="s">
        <v>414</v>
      </c>
      <c r="D131" s="20" t="s">
        <v>415</v>
      </c>
      <c r="E131" s="20" t="s">
        <v>416</v>
      </c>
      <c r="F131" s="20" t="s">
        <v>22</v>
      </c>
      <c r="G131" s="20" t="s">
        <v>23</v>
      </c>
      <c r="H131" s="20" t="s">
        <v>23</v>
      </c>
      <c r="I131" s="20" t="s">
        <v>23</v>
      </c>
      <c r="J131" s="20" t="str">
        <f t="shared" si="21"/>
        <v>[n,n,n]</v>
      </c>
      <c r="K131" s="20" t="s">
        <v>84</v>
      </c>
      <c r="L131" s="20" t="s">
        <v>23</v>
      </c>
      <c r="M131" s="20" t="s">
        <v>23</v>
      </c>
      <c r="N131" s="20" t="str">
        <f t="shared" si="22"/>
        <v>[p,n,n]</v>
      </c>
      <c r="O131" s="24"/>
      <c r="P131" s="24"/>
      <c r="Q131" s="24"/>
      <c r="R131" s="24"/>
      <c r="S131" s="61"/>
      <c r="T131" s="61"/>
      <c r="U131" s="61"/>
      <c r="V131" s="61"/>
      <c r="W131" s="61"/>
      <c r="X131" s="61"/>
      <c r="Y131" s="61"/>
      <c r="Z131" s="61"/>
    </row>
    <row r="132" spans="1:26" ht="32">
      <c r="A132" s="20" t="str">
        <f t="shared" si="23"/>
        <v>T131</v>
      </c>
      <c r="B132" s="20" t="s">
        <v>369</v>
      </c>
      <c r="C132" s="20" t="s">
        <v>417</v>
      </c>
      <c r="D132" s="20" t="s">
        <v>418</v>
      </c>
      <c r="E132" s="20" t="s">
        <v>401</v>
      </c>
      <c r="F132" s="20" t="s">
        <v>22</v>
      </c>
      <c r="G132" s="20" t="s">
        <v>23</v>
      </c>
      <c r="H132" s="20" t="s">
        <v>23</v>
      </c>
      <c r="I132" s="20" t="s">
        <v>23</v>
      </c>
      <c r="J132" s="20" t="str">
        <f t="shared" si="21"/>
        <v>[n,n,n]</v>
      </c>
      <c r="K132" s="20" t="s">
        <v>23</v>
      </c>
      <c r="L132" s="20" t="s">
        <v>23</v>
      </c>
      <c r="M132" s="20" t="s">
        <v>84</v>
      </c>
      <c r="N132" s="20" t="str">
        <f t="shared" si="22"/>
        <v>[n,n,p]</v>
      </c>
      <c r="O132" s="24"/>
      <c r="P132" s="24"/>
      <c r="Q132" s="24"/>
      <c r="R132" s="24"/>
      <c r="S132" s="61"/>
      <c r="T132" s="61"/>
      <c r="U132" s="61"/>
      <c r="V132" s="61"/>
      <c r="W132" s="61"/>
      <c r="X132" s="61"/>
      <c r="Y132" s="61"/>
      <c r="Z132" s="61"/>
    </row>
    <row r="133" spans="1:26" ht="48">
      <c r="A133" s="20" t="str">
        <f t="shared" si="23"/>
        <v>T132</v>
      </c>
      <c r="B133" s="20" t="s">
        <v>369</v>
      </c>
      <c r="C133" s="20" t="s">
        <v>419</v>
      </c>
      <c r="D133" s="20" t="s">
        <v>420</v>
      </c>
      <c r="E133" s="20" t="s">
        <v>421</v>
      </c>
      <c r="F133" s="20" t="s">
        <v>332</v>
      </c>
      <c r="G133" s="20" t="s">
        <v>23</v>
      </c>
      <c r="H133" s="20" t="s">
        <v>23</v>
      </c>
      <c r="I133" s="20" t="s">
        <v>23</v>
      </c>
      <c r="J133" s="20" t="str">
        <f t="shared" si="21"/>
        <v>[n,n,n]</v>
      </c>
      <c r="K133" s="20" t="s">
        <v>84</v>
      </c>
      <c r="L133" s="20" t="s">
        <v>84</v>
      </c>
      <c r="M133" s="20" t="s">
        <v>84</v>
      </c>
      <c r="N133" s="20" t="str">
        <f t="shared" si="22"/>
        <v>[p,p,p]</v>
      </c>
      <c r="O133" s="24"/>
      <c r="P133" s="24"/>
      <c r="Q133" s="24"/>
      <c r="R133" s="24"/>
      <c r="S133" s="61"/>
      <c r="T133" s="61"/>
      <c r="U133" s="61"/>
      <c r="V133" s="61"/>
      <c r="W133" s="61"/>
      <c r="X133" s="61"/>
      <c r="Y133" s="61"/>
      <c r="Z133" s="61"/>
    </row>
    <row r="134" spans="1:26" ht="48">
      <c r="A134" s="20" t="str">
        <f t="shared" si="23"/>
        <v>T133</v>
      </c>
      <c r="B134" s="20" t="s">
        <v>369</v>
      </c>
      <c r="C134" s="20" t="s">
        <v>422</v>
      </c>
      <c r="D134" s="20" t="s">
        <v>423</v>
      </c>
      <c r="E134" s="20" t="s">
        <v>421</v>
      </c>
      <c r="F134" s="20" t="s">
        <v>22</v>
      </c>
      <c r="G134" s="20" t="s">
        <v>23</v>
      </c>
      <c r="H134" s="20" t="s">
        <v>23</v>
      </c>
      <c r="I134" s="20" t="s">
        <v>23</v>
      </c>
      <c r="J134" s="20" t="str">
        <f t="shared" si="21"/>
        <v>[n,n,n]</v>
      </c>
      <c r="K134" s="20" t="s">
        <v>84</v>
      </c>
      <c r="L134" s="20" t="s">
        <v>84</v>
      </c>
      <c r="M134" s="20" t="s">
        <v>84</v>
      </c>
      <c r="N134" s="20" t="str">
        <f t="shared" si="22"/>
        <v>[p,p,p]</v>
      </c>
      <c r="O134" s="24"/>
      <c r="P134" s="24"/>
      <c r="Q134" s="24"/>
      <c r="R134" s="24"/>
      <c r="S134" s="61"/>
      <c r="T134" s="61"/>
      <c r="U134" s="61"/>
      <c r="V134" s="61"/>
      <c r="W134" s="61"/>
      <c r="X134" s="61"/>
      <c r="Y134" s="61"/>
      <c r="Z134" s="61"/>
    </row>
    <row r="135" spans="1:26" ht="64">
      <c r="A135" s="20" t="str">
        <f t="shared" si="23"/>
        <v>T134</v>
      </c>
      <c r="B135" s="20" t="s">
        <v>369</v>
      </c>
      <c r="C135" s="20" t="s">
        <v>424</v>
      </c>
      <c r="D135" s="20" t="s">
        <v>425</v>
      </c>
      <c r="E135" s="20" t="s">
        <v>326</v>
      </c>
      <c r="F135" s="20" t="s">
        <v>22</v>
      </c>
      <c r="G135" s="20" t="s">
        <v>23</v>
      </c>
      <c r="H135" s="20" t="s">
        <v>23</v>
      </c>
      <c r="I135" s="20" t="s">
        <v>23</v>
      </c>
      <c r="J135" s="20" t="str">
        <f t="shared" si="21"/>
        <v>[n,n,n]</v>
      </c>
      <c r="K135" s="20" t="s">
        <v>23</v>
      </c>
      <c r="L135" s="20" t="s">
        <v>84</v>
      </c>
      <c r="M135" s="20" t="s">
        <v>84</v>
      </c>
      <c r="N135" s="20" t="str">
        <f t="shared" si="22"/>
        <v>[n,p,p]</v>
      </c>
      <c r="O135" s="24"/>
      <c r="P135" s="24"/>
      <c r="Q135" s="24"/>
      <c r="R135" s="24"/>
      <c r="S135" s="61"/>
      <c r="T135" s="61"/>
      <c r="U135" s="61"/>
      <c r="V135" s="61"/>
      <c r="W135" s="61"/>
      <c r="X135" s="61"/>
      <c r="Y135" s="61"/>
      <c r="Z135" s="61"/>
    </row>
    <row r="136" spans="1:26" ht="48">
      <c r="A136" s="20" t="str">
        <f t="shared" si="23"/>
        <v>T135</v>
      </c>
      <c r="B136" s="20" t="s">
        <v>426</v>
      </c>
      <c r="C136" s="20" t="s">
        <v>82</v>
      </c>
      <c r="D136" s="20" t="s">
        <v>427</v>
      </c>
      <c r="E136" s="20" t="s">
        <v>293</v>
      </c>
      <c r="F136" s="20" t="s">
        <v>332</v>
      </c>
      <c r="G136" s="20" t="str">
        <f>MID(J136,2,1)</f>
        <v>n</v>
      </c>
      <c r="H136" s="20" t="str">
        <f>MID(J136,4,1)</f>
        <v>n</v>
      </c>
      <c r="I136" s="20" t="str">
        <f>MID(J136,6,1)</f>
        <v>n</v>
      </c>
      <c r="J136" s="20" t="s">
        <v>181</v>
      </c>
      <c r="K136" s="20" t="str">
        <f>MID(N136,2,1)</f>
        <v>n</v>
      </c>
      <c r="L136" s="20" t="str">
        <f>MID(N136,4,1)</f>
        <v>n</v>
      </c>
      <c r="M136" s="20" t="str">
        <f>MID(N136,6,1)</f>
        <v>f</v>
      </c>
      <c r="N136" s="20" t="s">
        <v>108</v>
      </c>
      <c r="O136" s="25" t="s">
        <v>86</v>
      </c>
      <c r="P136" s="25" t="s">
        <v>428</v>
      </c>
      <c r="Q136" s="25" t="s">
        <v>429</v>
      </c>
      <c r="R136" s="25"/>
      <c r="S136" s="61"/>
      <c r="T136" s="61"/>
      <c r="U136" s="61"/>
      <c r="V136" s="61"/>
      <c r="W136" s="61"/>
      <c r="X136" s="61"/>
      <c r="Y136" s="61"/>
      <c r="Z136" s="61"/>
    </row>
    <row r="137" spans="1:26" ht="96">
      <c r="A137" s="20" t="str">
        <f t="shared" si="23"/>
        <v>T136</v>
      </c>
      <c r="B137" s="20" t="s">
        <v>430</v>
      </c>
      <c r="C137" s="20" t="s">
        <v>431</v>
      </c>
      <c r="D137" s="20" t="s">
        <v>432</v>
      </c>
      <c r="E137" s="20" t="s">
        <v>433</v>
      </c>
      <c r="F137" s="20" t="s">
        <v>22</v>
      </c>
      <c r="G137" s="20" t="s">
        <v>23</v>
      </c>
      <c r="H137" s="20" t="s">
        <v>23</v>
      </c>
      <c r="I137" s="20" t="s">
        <v>23</v>
      </c>
      <c r="J137" s="20" t="str">
        <f t="shared" ref="J137:J175" si="24">CONCATENATE("[",G137,",",H137,",",I137,"]")</f>
        <v>[n,n,n]</v>
      </c>
      <c r="K137" s="20" t="s">
        <v>23</v>
      </c>
      <c r="L137" s="20" t="s">
        <v>84</v>
      </c>
      <c r="M137" s="20" t="s">
        <v>23</v>
      </c>
      <c r="N137" s="20" t="str">
        <f t="shared" ref="N137:N168" si="25">CONCATENATE("[",K137,",",L137,",",M137,"]")</f>
        <v>[n,p,n]</v>
      </c>
      <c r="O137" s="24"/>
      <c r="P137" s="24"/>
      <c r="Q137" s="24"/>
      <c r="R137" s="24"/>
      <c r="S137" s="61"/>
      <c r="T137" s="61"/>
      <c r="U137" s="61"/>
      <c r="V137" s="61"/>
      <c r="W137" s="61"/>
      <c r="X137" s="61"/>
      <c r="Y137" s="61"/>
      <c r="Z137" s="61"/>
    </row>
    <row r="138" spans="1:26" ht="80">
      <c r="A138" s="20" t="str">
        <f t="shared" si="23"/>
        <v>T137</v>
      </c>
      <c r="B138" s="20" t="s">
        <v>430</v>
      </c>
      <c r="C138" s="20" t="s">
        <v>434</v>
      </c>
      <c r="D138" s="20" t="s">
        <v>435</v>
      </c>
      <c r="E138" s="20" t="s">
        <v>436</v>
      </c>
      <c r="F138" s="20" t="s">
        <v>437</v>
      </c>
      <c r="G138" s="20" t="s">
        <v>23</v>
      </c>
      <c r="H138" s="20" t="s">
        <v>23</v>
      </c>
      <c r="I138" s="20" t="s">
        <v>23</v>
      </c>
      <c r="J138" s="20" t="str">
        <f t="shared" si="24"/>
        <v>[n,n,n]</v>
      </c>
      <c r="K138" s="20" t="s">
        <v>23</v>
      </c>
      <c r="L138" s="20" t="s">
        <v>84</v>
      </c>
      <c r="M138" s="20" t="s">
        <v>84</v>
      </c>
      <c r="N138" s="20" t="str">
        <f t="shared" si="25"/>
        <v>[n,p,p]</v>
      </c>
      <c r="O138" s="24"/>
      <c r="P138" s="24"/>
      <c r="Q138" s="24"/>
      <c r="R138" s="24"/>
      <c r="S138" s="61"/>
      <c r="T138" s="61"/>
      <c r="U138" s="61"/>
      <c r="V138" s="61"/>
      <c r="W138" s="61"/>
      <c r="X138" s="61"/>
      <c r="Y138" s="61"/>
      <c r="Z138" s="61"/>
    </row>
    <row r="139" spans="1:26" ht="96">
      <c r="A139" s="20" t="str">
        <f t="shared" si="23"/>
        <v>T138</v>
      </c>
      <c r="B139" s="20" t="s">
        <v>430</v>
      </c>
      <c r="C139" s="20" t="s">
        <v>370</v>
      </c>
      <c r="D139" s="20" t="s">
        <v>438</v>
      </c>
      <c r="E139" s="20" t="s">
        <v>293</v>
      </c>
      <c r="F139" s="20" t="s">
        <v>94</v>
      </c>
      <c r="G139" s="20" t="s">
        <v>23</v>
      </c>
      <c r="H139" s="20" t="s">
        <v>23</v>
      </c>
      <c r="I139" s="20" t="s">
        <v>23</v>
      </c>
      <c r="J139" s="20" t="str">
        <f t="shared" si="24"/>
        <v>[n,n,n]</v>
      </c>
      <c r="K139" s="20" t="s">
        <v>23</v>
      </c>
      <c r="L139" s="20" t="s">
        <v>23</v>
      </c>
      <c r="M139" s="20" t="s">
        <v>84</v>
      </c>
      <c r="N139" s="20" t="str">
        <f t="shared" si="25"/>
        <v>[n,n,p]</v>
      </c>
      <c r="O139" s="24"/>
      <c r="P139" s="24"/>
      <c r="Q139" s="24"/>
      <c r="R139" s="24"/>
      <c r="S139" s="61"/>
      <c r="T139" s="61"/>
      <c r="U139" s="61"/>
      <c r="V139" s="61"/>
      <c r="W139" s="61"/>
      <c r="X139" s="61"/>
      <c r="Y139" s="61"/>
      <c r="Z139" s="61"/>
    </row>
    <row r="140" spans="1:26" ht="48">
      <c r="A140" s="20" t="str">
        <f t="shared" si="23"/>
        <v>T139</v>
      </c>
      <c r="B140" s="20" t="s">
        <v>430</v>
      </c>
      <c r="C140" s="20" t="s">
        <v>439</v>
      </c>
      <c r="D140" s="20" t="s">
        <v>440</v>
      </c>
      <c r="E140" s="20" t="s">
        <v>433</v>
      </c>
      <c r="F140" s="20" t="s">
        <v>441</v>
      </c>
      <c r="G140" s="20" t="s">
        <v>84</v>
      </c>
      <c r="H140" s="20" t="s">
        <v>23</v>
      </c>
      <c r="I140" s="20" t="s">
        <v>23</v>
      </c>
      <c r="J140" s="20" t="str">
        <f t="shared" si="24"/>
        <v>[p,n,n]</v>
      </c>
      <c r="K140" s="20" t="s">
        <v>84</v>
      </c>
      <c r="L140" s="20" t="s">
        <v>84</v>
      </c>
      <c r="M140" s="20" t="s">
        <v>23</v>
      </c>
      <c r="N140" s="20" t="str">
        <f t="shared" si="25"/>
        <v>[p,p,n]</v>
      </c>
      <c r="O140" s="24"/>
      <c r="P140" s="24"/>
      <c r="Q140" s="24"/>
      <c r="R140" s="24"/>
      <c r="S140" s="61"/>
      <c r="T140" s="61"/>
      <c r="U140" s="61"/>
      <c r="V140" s="61"/>
      <c r="W140" s="61"/>
      <c r="X140" s="61"/>
      <c r="Y140" s="61"/>
      <c r="Z140" s="61"/>
    </row>
    <row r="141" spans="1:26" ht="80">
      <c r="A141" s="20" t="str">
        <f t="shared" si="23"/>
        <v>T140</v>
      </c>
      <c r="B141" s="20" t="s">
        <v>430</v>
      </c>
      <c r="C141" s="20" t="s">
        <v>442</v>
      </c>
      <c r="D141" s="20" t="s">
        <v>443</v>
      </c>
      <c r="E141" s="20" t="s">
        <v>4</v>
      </c>
      <c r="F141" s="20" t="s">
        <v>332</v>
      </c>
      <c r="G141" s="20" t="s">
        <v>23</v>
      </c>
      <c r="H141" s="20" t="s">
        <v>23</v>
      </c>
      <c r="I141" s="20" t="s">
        <v>23</v>
      </c>
      <c r="J141" s="20" t="str">
        <f t="shared" si="24"/>
        <v>[n,n,n]</v>
      </c>
      <c r="K141" s="20" t="s">
        <v>23</v>
      </c>
      <c r="L141" s="20" t="s">
        <v>84</v>
      </c>
      <c r="M141" s="20" t="s">
        <v>84</v>
      </c>
      <c r="N141" s="20" t="str">
        <f t="shared" si="25"/>
        <v>[n,p,p]</v>
      </c>
      <c r="O141" s="24"/>
      <c r="P141" s="24"/>
      <c r="Q141" s="24"/>
      <c r="R141" s="24"/>
      <c r="S141" s="61"/>
      <c r="T141" s="61"/>
      <c r="U141" s="61"/>
      <c r="V141" s="61"/>
      <c r="W141" s="61"/>
      <c r="X141" s="61"/>
      <c r="Y141" s="61"/>
      <c r="Z141" s="61"/>
    </row>
    <row r="142" spans="1:26" ht="48">
      <c r="A142" s="20" t="str">
        <f t="shared" si="23"/>
        <v>T141</v>
      </c>
      <c r="B142" s="20" t="s">
        <v>430</v>
      </c>
      <c r="C142" s="20" t="s">
        <v>444</v>
      </c>
      <c r="D142" s="20" t="s">
        <v>440</v>
      </c>
      <c r="E142" s="20" t="s">
        <v>433</v>
      </c>
      <c r="F142" s="20" t="s">
        <v>445</v>
      </c>
      <c r="G142" s="20" t="s">
        <v>23</v>
      </c>
      <c r="H142" s="20" t="s">
        <v>23</v>
      </c>
      <c r="I142" s="20" t="s">
        <v>23</v>
      </c>
      <c r="J142" s="20" t="str">
        <f t="shared" si="24"/>
        <v>[n,n,n]</v>
      </c>
      <c r="K142" s="20" t="s">
        <v>23</v>
      </c>
      <c r="L142" s="20" t="s">
        <v>84</v>
      </c>
      <c r="M142" s="20" t="s">
        <v>23</v>
      </c>
      <c r="N142" s="20" t="str">
        <f t="shared" si="25"/>
        <v>[n,p,n]</v>
      </c>
      <c r="O142" s="24"/>
      <c r="P142" s="24"/>
      <c r="Q142" s="24"/>
      <c r="R142" s="24"/>
      <c r="S142" s="61"/>
      <c r="T142" s="61"/>
      <c r="U142" s="61"/>
      <c r="V142" s="61"/>
      <c r="W142" s="61"/>
      <c r="X142" s="61"/>
      <c r="Y142" s="61"/>
      <c r="Z142" s="61"/>
    </row>
    <row r="143" spans="1:26" ht="32">
      <c r="A143" s="20" t="str">
        <f t="shared" si="23"/>
        <v>T142</v>
      </c>
      <c r="B143" s="20" t="s">
        <v>430</v>
      </c>
      <c r="C143" s="20" t="s">
        <v>446</v>
      </c>
      <c r="D143" s="20" t="s">
        <v>447</v>
      </c>
      <c r="E143" s="20" t="s">
        <v>448</v>
      </c>
      <c r="F143" s="20" t="s">
        <v>144</v>
      </c>
      <c r="G143" s="20" t="s">
        <v>23</v>
      </c>
      <c r="H143" s="20" t="s">
        <v>23</v>
      </c>
      <c r="I143" s="20" t="s">
        <v>23</v>
      </c>
      <c r="J143" s="20" t="str">
        <f t="shared" si="24"/>
        <v>[n,n,n]</v>
      </c>
      <c r="K143" s="20" t="s">
        <v>23</v>
      </c>
      <c r="L143" s="20" t="s">
        <v>84</v>
      </c>
      <c r="M143" s="20" t="s">
        <v>84</v>
      </c>
      <c r="N143" s="20" t="str">
        <f t="shared" si="25"/>
        <v>[n,p,p]</v>
      </c>
      <c r="O143" s="24"/>
      <c r="P143" s="24"/>
      <c r="Q143" s="24"/>
      <c r="R143" s="24"/>
      <c r="S143" s="61"/>
      <c r="T143" s="61"/>
      <c r="U143" s="61"/>
      <c r="V143" s="61"/>
      <c r="W143" s="61"/>
      <c r="X143" s="61"/>
      <c r="Y143" s="61"/>
      <c r="Z143" s="61"/>
    </row>
    <row r="144" spans="1:26" ht="32">
      <c r="A144" s="20" t="str">
        <f t="shared" si="23"/>
        <v>T143</v>
      </c>
      <c r="B144" s="20" t="s">
        <v>430</v>
      </c>
      <c r="C144" s="20" t="s">
        <v>449</v>
      </c>
      <c r="D144" s="20" t="s">
        <v>286</v>
      </c>
      <c r="E144" s="20" t="s">
        <v>448</v>
      </c>
      <c r="F144" s="20" t="s">
        <v>22</v>
      </c>
      <c r="G144" s="20" t="s">
        <v>23</v>
      </c>
      <c r="H144" s="20" t="s">
        <v>23</v>
      </c>
      <c r="I144" s="20" t="s">
        <v>23</v>
      </c>
      <c r="J144" s="20" t="str">
        <f t="shared" si="24"/>
        <v>[n,n,n]</v>
      </c>
      <c r="K144" s="20" t="s">
        <v>23</v>
      </c>
      <c r="L144" s="20" t="s">
        <v>84</v>
      </c>
      <c r="M144" s="20" t="s">
        <v>84</v>
      </c>
      <c r="N144" s="20" t="str">
        <f t="shared" si="25"/>
        <v>[n,p,p]</v>
      </c>
      <c r="O144" s="24"/>
      <c r="P144" s="24"/>
      <c r="Q144" s="24"/>
      <c r="R144" s="24"/>
      <c r="S144" s="61"/>
      <c r="T144" s="61"/>
      <c r="U144" s="61"/>
      <c r="V144" s="61"/>
      <c r="W144" s="61"/>
      <c r="X144" s="61"/>
      <c r="Y144" s="61"/>
      <c r="Z144" s="61"/>
    </row>
    <row r="145" spans="1:26" ht="80">
      <c r="A145" s="20" t="str">
        <f t="shared" si="23"/>
        <v>T144</v>
      </c>
      <c r="B145" s="20" t="s">
        <v>430</v>
      </c>
      <c r="C145" s="20" t="s">
        <v>450</v>
      </c>
      <c r="D145" s="20" t="s">
        <v>443</v>
      </c>
      <c r="E145" s="20" t="s">
        <v>448</v>
      </c>
      <c r="F145" s="20" t="s">
        <v>22</v>
      </c>
      <c r="G145" s="20" t="s">
        <v>23</v>
      </c>
      <c r="H145" s="20" t="s">
        <v>23</v>
      </c>
      <c r="I145" s="20" t="s">
        <v>23</v>
      </c>
      <c r="J145" s="20" t="str">
        <f t="shared" si="24"/>
        <v>[n,n,n]</v>
      </c>
      <c r="K145" s="20" t="s">
        <v>23</v>
      </c>
      <c r="L145" s="20" t="s">
        <v>84</v>
      </c>
      <c r="M145" s="20" t="s">
        <v>84</v>
      </c>
      <c r="N145" s="20" t="str">
        <f t="shared" si="25"/>
        <v>[n,p,p]</v>
      </c>
      <c r="O145" s="24"/>
      <c r="P145" s="24"/>
      <c r="Q145" s="24"/>
      <c r="R145" s="24"/>
      <c r="S145" s="61"/>
      <c r="T145" s="61"/>
      <c r="U145" s="61"/>
      <c r="V145" s="61"/>
      <c r="W145" s="61"/>
      <c r="X145" s="61"/>
      <c r="Y145" s="61"/>
      <c r="Z145" s="61"/>
    </row>
    <row r="146" spans="1:26" ht="64">
      <c r="A146" s="20" t="str">
        <f t="shared" si="23"/>
        <v>T145</v>
      </c>
      <c r="B146" s="20" t="s">
        <v>430</v>
      </c>
      <c r="C146" s="20" t="s">
        <v>451</v>
      </c>
      <c r="D146" s="20" t="s">
        <v>452</v>
      </c>
      <c r="E146" s="20" t="s">
        <v>448</v>
      </c>
      <c r="F146" s="20" t="s">
        <v>22</v>
      </c>
      <c r="G146" s="20" t="s">
        <v>23</v>
      </c>
      <c r="H146" s="20" t="s">
        <v>23</v>
      </c>
      <c r="I146" s="20" t="s">
        <v>23</v>
      </c>
      <c r="J146" s="20" t="str">
        <f t="shared" si="24"/>
        <v>[n,n,n]</v>
      </c>
      <c r="K146" s="20" t="s">
        <v>23</v>
      </c>
      <c r="L146" s="20" t="s">
        <v>84</v>
      </c>
      <c r="M146" s="20" t="s">
        <v>84</v>
      </c>
      <c r="N146" s="20" t="str">
        <f t="shared" si="25"/>
        <v>[n,p,p]</v>
      </c>
      <c r="O146" s="24"/>
      <c r="P146" s="24"/>
      <c r="Q146" s="24"/>
      <c r="R146" s="24"/>
      <c r="S146" s="61"/>
      <c r="T146" s="61"/>
      <c r="U146" s="61"/>
      <c r="V146" s="61"/>
      <c r="W146" s="61"/>
      <c r="X146" s="61"/>
      <c r="Y146" s="61"/>
      <c r="Z146" s="61"/>
    </row>
    <row r="147" spans="1:26" ht="64">
      <c r="A147" s="20" t="str">
        <f t="shared" si="23"/>
        <v>T146</v>
      </c>
      <c r="B147" s="20" t="s">
        <v>430</v>
      </c>
      <c r="C147" s="20" t="s">
        <v>453</v>
      </c>
      <c r="D147" s="20" t="s">
        <v>454</v>
      </c>
      <c r="E147" s="20" t="s">
        <v>448</v>
      </c>
      <c r="F147" s="20" t="s">
        <v>22</v>
      </c>
      <c r="G147" s="20" t="s">
        <v>23</v>
      </c>
      <c r="H147" s="20" t="s">
        <v>23</v>
      </c>
      <c r="I147" s="20" t="s">
        <v>23</v>
      </c>
      <c r="J147" s="20" t="str">
        <f t="shared" si="24"/>
        <v>[n,n,n]</v>
      </c>
      <c r="K147" s="20" t="s">
        <v>23</v>
      </c>
      <c r="L147" s="20" t="s">
        <v>84</v>
      </c>
      <c r="M147" s="20" t="s">
        <v>84</v>
      </c>
      <c r="N147" s="20" t="str">
        <f t="shared" si="25"/>
        <v>[n,p,p]</v>
      </c>
      <c r="O147" s="24"/>
      <c r="P147" s="24"/>
      <c r="Q147" s="24"/>
      <c r="R147" s="24"/>
      <c r="S147" s="61"/>
      <c r="T147" s="61"/>
      <c r="U147" s="61"/>
      <c r="V147" s="61"/>
      <c r="W147" s="61"/>
      <c r="X147" s="61"/>
      <c r="Y147" s="61"/>
      <c r="Z147" s="61"/>
    </row>
    <row r="148" spans="1:26" ht="32">
      <c r="A148" s="20" t="str">
        <f t="shared" si="23"/>
        <v>T147</v>
      </c>
      <c r="B148" s="20" t="s">
        <v>430</v>
      </c>
      <c r="C148" s="20" t="s">
        <v>100</v>
      </c>
      <c r="D148" s="20" t="s">
        <v>322</v>
      </c>
      <c r="E148" s="20" t="s">
        <v>383</v>
      </c>
      <c r="F148" s="20" t="s">
        <v>94</v>
      </c>
      <c r="G148" s="20" t="s">
        <v>23</v>
      </c>
      <c r="H148" s="20" t="s">
        <v>23</v>
      </c>
      <c r="I148" s="20" t="s">
        <v>23</v>
      </c>
      <c r="J148" s="20" t="str">
        <f t="shared" si="24"/>
        <v>[n,n,n]</v>
      </c>
      <c r="K148" s="20" t="s">
        <v>84</v>
      </c>
      <c r="L148" s="20" t="s">
        <v>84</v>
      </c>
      <c r="M148" s="20" t="s">
        <v>23</v>
      </c>
      <c r="N148" s="20" t="str">
        <f t="shared" si="25"/>
        <v>[p,p,n]</v>
      </c>
      <c r="O148" s="24"/>
      <c r="P148" s="24"/>
      <c r="Q148" s="24"/>
      <c r="R148" s="24"/>
      <c r="S148" s="61"/>
      <c r="T148" s="61"/>
      <c r="U148" s="61"/>
      <c r="V148" s="61"/>
      <c r="W148" s="61"/>
      <c r="X148" s="61"/>
      <c r="Y148" s="61"/>
      <c r="Z148" s="61"/>
    </row>
    <row r="149" spans="1:26" ht="64">
      <c r="A149" s="20" t="str">
        <f t="shared" si="23"/>
        <v>T148</v>
      </c>
      <c r="B149" s="20" t="s">
        <v>430</v>
      </c>
      <c r="C149" s="20" t="s">
        <v>455</v>
      </c>
      <c r="D149" s="20" t="s">
        <v>456</v>
      </c>
      <c r="E149" s="20" t="s">
        <v>307</v>
      </c>
      <c r="F149" s="20" t="s">
        <v>22</v>
      </c>
      <c r="G149" s="20" t="s">
        <v>23</v>
      </c>
      <c r="H149" s="20" t="s">
        <v>23</v>
      </c>
      <c r="I149" s="20" t="s">
        <v>23</v>
      </c>
      <c r="J149" s="20" t="str">
        <f t="shared" si="24"/>
        <v>[n,n,n]</v>
      </c>
      <c r="K149" s="20" t="s">
        <v>84</v>
      </c>
      <c r="L149" s="20" t="s">
        <v>23</v>
      </c>
      <c r="M149" s="20" t="s">
        <v>23</v>
      </c>
      <c r="N149" s="20" t="str">
        <f t="shared" si="25"/>
        <v>[p,n,n]</v>
      </c>
      <c r="O149" s="24"/>
      <c r="P149" s="24"/>
      <c r="Q149" s="24"/>
      <c r="R149" s="24"/>
      <c r="S149" s="61"/>
      <c r="T149" s="61"/>
      <c r="U149" s="61"/>
      <c r="V149" s="61"/>
      <c r="W149" s="61"/>
      <c r="X149" s="61"/>
      <c r="Y149" s="61"/>
      <c r="Z149" s="61"/>
    </row>
    <row r="150" spans="1:26" ht="112">
      <c r="A150" s="20" t="str">
        <f t="shared" si="23"/>
        <v>T149</v>
      </c>
      <c r="B150" s="20" t="s">
        <v>430</v>
      </c>
      <c r="C150" s="20" t="s">
        <v>457</v>
      </c>
      <c r="D150" s="20" t="s">
        <v>458</v>
      </c>
      <c r="E150" s="20" t="s">
        <v>293</v>
      </c>
      <c r="F150" s="20" t="s">
        <v>94</v>
      </c>
      <c r="G150" s="20" t="s">
        <v>23</v>
      </c>
      <c r="H150" s="20" t="s">
        <v>23</v>
      </c>
      <c r="I150" s="20" t="s">
        <v>23</v>
      </c>
      <c r="J150" s="20" t="str">
        <f t="shared" si="24"/>
        <v>[n,n,n]</v>
      </c>
      <c r="K150" s="20" t="s">
        <v>23</v>
      </c>
      <c r="L150" s="20" t="s">
        <v>23</v>
      </c>
      <c r="M150" s="20" t="s">
        <v>107</v>
      </c>
      <c r="N150" s="20" t="str">
        <f t="shared" si="25"/>
        <v>[n,n,f]</v>
      </c>
      <c r="O150" s="24"/>
      <c r="P150" s="24"/>
      <c r="Q150" s="24"/>
      <c r="R150" s="24"/>
      <c r="S150" s="61"/>
      <c r="T150" s="61"/>
      <c r="U150" s="61"/>
      <c r="V150" s="61"/>
      <c r="W150" s="61"/>
      <c r="X150" s="61"/>
      <c r="Y150" s="61"/>
      <c r="Z150" s="61"/>
    </row>
    <row r="151" spans="1:26" ht="64">
      <c r="A151" s="20" t="str">
        <f t="shared" si="23"/>
        <v>T150</v>
      </c>
      <c r="B151" s="20" t="s">
        <v>430</v>
      </c>
      <c r="C151" s="20" t="s">
        <v>459</v>
      </c>
      <c r="D151" s="20" t="s">
        <v>460</v>
      </c>
      <c r="E151" s="20" t="s">
        <v>293</v>
      </c>
      <c r="F151" s="20" t="s">
        <v>22</v>
      </c>
      <c r="G151" s="20" t="s">
        <v>23</v>
      </c>
      <c r="H151" s="20" t="s">
        <v>23</v>
      </c>
      <c r="I151" s="20" t="s">
        <v>23</v>
      </c>
      <c r="J151" s="20" t="str">
        <f t="shared" si="24"/>
        <v>[n,n,n]</v>
      </c>
      <c r="K151" s="20" t="s">
        <v>23</v>
      </c>
      <c r="L151" s="20" t="s">
        <v>23</v>
      </c>
      <c r="M151" s="20" t="s">
        <v>84</v>
      </c>
      <c r="N151" s="20" t="str">
        <f t="shared" si="25"/>
        <v>[n,n,p]</v>
      </c>
      <c r="O151" s="24"/>
      <c r="P151" s="24"/>
      <c r="Q151" s="24"/>
      <c r="R151" s="24"/>
      <c r="S151" s="61"/>
      <c r="T151" s="61"/>
      <c r="U151" s="61"/>
      <c r="V151" s="61"/>
      <c r="W151" s="61"/>
      <c r="X151" s="61"/>
      <c r="Y151" s="61"/>
      <c r="Z151" s="61"/>
    </row>
    <row r="152" spans="1:26" ht="96">
      <c r="A152" s="20" t="str">
        <f t="shared" si="23"/>
        <v>T151</v>
      </c>
      <c r="B152" s="20" t="s">
        <v>430</v>
      </c>
      <c r="C152" s="20" t="s">
        <v>461</v>
      </c>
      <c r="D152" s="20" t="s">
        <v>462</v>
      </c>
      <c r="E152" s="20" t="s">
        <v>310</v>
      </c>
      <c r="F152" s="20" t="s">
        <v>22</v>
      </c>
      <c r="G152" s="20" t="s">
        <v>23</v>
      </c>
      <c r="H152" s="20" t="s">
        <v>23</v>
      </c>
      <c r="I152" s="20" t="s">
        <v>23</v>
      </c>
      <c r="J152" s="20" t="str">
        <f t="shared" si="24"/>
        <v>[n,n,n]</v>
      </c>
      <c r="K152" s="20" t="s">
        <v>23</v>
      </c>
      <c r="L152" s="20" t="s">
        <v>84</v>
      </c>
      <c r="M152" s="20" t="s">
        <v>23</v>
      </c>
      <c r="N152" s="20" t="str">
        <f t="shared" si="25"/>
        <v>[n,p,n]</v>
      </c>
      <c r="O152" s="24"/>
      <c r="P152" s="24"/>
      <c r="Q152" s="24"/>
      <c r="R152" s="24"/>
      <c r="S152" s="61"/>
      <c r="T152" s="61"/>
      <c r="U152" s="61"/>
      <c r="V152" s="61"/>
      <c r="W152" s="61"/>
      <c r="X152" s="61"/>
      <c r="Y152" s="61"/>
      <c r="Z152" s="61"/>
    </row>
    <row r="153" spans="1:26" ht="160">
      <c r="A153" s="20" t="str">
        <f t="shared" si="23"/>
        <v>T152</v>
      </c>
      <c r="B153" s="20" t="s">
        <v>430</v>
      </c>
      <c r="C153" s="20" t="s">
        <v>463</v>
      </c>
      <c r="D153" s="20" t="s">
        <v>464</v>
      </c>
      <c r="E153" s="20" t="s">
        <v>310</v>
      </c>
      <c r="F153" s="20" t="s">
        <v>94</v>
      </c>
      <c r="G153" s="20" t="s">
        <v>23</v>
      </c>
      <c r="H153" s="20" t="s">
        <v>23</v>
      </c>
      <c r="I153" s="20" t="s">
        <v>23</v>
      </c>
      <c r="J153" s="20" t="str">
        <f t="shared" si="24"/>
        <v>[n,n,n]</v>
      </c>
      <c r="K153" s="20" t="s">
        <v>23</v>
      </c>
      <c r="L153" s="20" t="s">
        <v>84</v>
      </c>
      <c r="M153" s="20" t="s">
        <v>23</v>
      </c>
      <c r="N153" s="20" t="str">
        <f t="shared" si="25"/>
        <v>[n,p,n]</v>
      </c>
      <c r="O153" s="24"/>
      <c r="P153" s="24"/>
      <c r="Q153" s="24"/>
      <c r="R153" s="24"/>
      <c r="S153" s="61"/>
      <c r="T153" s="61"/>
      <c r="U153" s="61"/>
      <c r="V153" s="61"/>
      <c r="W153" s="61"/>
      <c r="X153" s="61"/>
      <c r="Y153" s="61"/>
      <c r="Z153" s="61"/>
    </row>
    <row r="154" spans="1:26" ht="96">
      <c r="A154" s="20" t="str">
        <f t="shared" si="23"/>
        <v>T153</v>
      </c>
      <c r="B154" s="20" t="s">
        <v>430</v>
      </c>
      <c r="C154" s="20" t="s">
        <v>465</v>
      </c>
      <c r="D154" s="20" t="s">
        <v>432</v>
      </c>
      <c r="E154" s="20" t="s">
        <v>293</v>
      </c>
      <c r="F154" s="20" t="s">
        <v>22</v>
      </c>
      <c r="G154" s="20" t="s">
        <v>23</v>
      </c>
      <c r="H154" s="20" t="s">
        <v>23</v>
      </c>
      <c r="I154" s="20" t="s">
        <v>23</v>
      </c>
      <c r="J154" s="20" t="str">
        <f t="shared" si="24"/>
        <v>[n,n,n]</v>
      </c>
      <c r="K154" s="20" t="s">
        <v>23</v>
      </c>
      <c r="L154" s="20" t="s">
        <v>84</v>
      </c>
      <c r="M154" s="20" t="s">
        <v>84</v>
      </c>
      <c r="N154" s="20" t="str">
        <f t="shared" si="25"/>
        <v>[n,p,p]</v>
      </c>
      <c r="O154" s="24"/>
      <c r="P154" s="24"/>
      <c r="Q154" s="24"/>
      <c r="R154" s="24"/>
      <c r="S154" s="61"/>
      <c r="T154" s="61"/>
      <c r="U154" s="61"/>
      <c r="V154" s="61"/>
      <c r="W154" s="61"/>
      <c r="X154" s="61"/>
      <c r="Y154" s="61"/>
      <c r="Z154" s="61"/>
    </row>
    <row r="155" spans="1:26" ht="80">
      <c r="A155" s="20" t="str">
        <f t="shared" si="23"/>
        <v>T154</v>
      </c>
      <c r="B155" s="20" t="s">
        <v>430</v>
      </c>
      <c r="C155" s="20" t="s">
        <v>434</v>
      </c>
      <c r="D155" s="20" t="s">
        <v>435</v>
      </c>
      <c r="E155" s="20" t="s">
        <v>436</v>
      </c>
      <c r="F155" s="20" t="s">
        <v>332</v>
      </c>
      <c r="G155" s="20" t="s">
        <v>23</v>
      </c>
      <c r="H155" s="20" t="s">
        <v>23</v>
      </c>
      <c r="I155" s="20" t="s">
        <v>23</v>
      </c>
      <c r="J155" s="20" t="str">
        <f t="shared" si="24"/>
        <v>[n,n,n]</v>
      </c>
      <c r="K155" s="20" t="s">
        <v>23</v>
      </c>
      <c r="L155" s="20" t="s">
        <v>84</v>
      </c>
      <c r="M155" s="20" t="s">
        <v>84</v>
      </c>
      <c r="N155" s="20" t="str">
        <f t="shared" si="25"/>
        <v>[n,p,p]</v>
      </c>
      <c r="O155" s="24"/>
      <c r="P155" s="24"/>
      <c r="Q155" s="24"/>
      <c r="R155" s="24"/>
      <c r="S155" s="61"/>
      <c r="T155" s="61"/>
      <c r="U155" s="61"/>
      <c r="V155" s="61"/>
      <c r="W155" s="61"/>
      <c r="X155" s="61"/>
      <c r="Y155" s="61"/>
      <c r="Z155" s="61"/>
    </row>
    <row r="156" spans="1:26" ht="96">
      <c r="A156" s="20" t="str">
        <f t="shared" si="23"/>
        <v>T155</v>
      </c>
      <c r="B156" s="20" t="s">
        <v>430</v>
      </c>
      <c r="C156" s="20" t="s">
        <v>370</v>
      </c>
      <c r="D156" s="20" t="s">
        <v>466</v>
      </c>
      <c r="E156" s="20" t="s">
        <v>293</v>
      </c>
      <c r="F156" s="20" t="s">
        <v>22</v>
      </c>
      <c r="G156" s="20" t="s">
        <v>23</v>
      </c>
      <c r="H156" s="20" t="s">
        <v>23</v>
      </c>
      <c r="I156" s="20" t="s">
        <v>23</v>
      </c>
      <c r="J156" s="20" t="str">
        <f t="shared" si="24"/>
        <v>[n,n,n]</v>
      </c>
      <c r="K156" s="20" t="s">
        <v>23</v>
      </c>
      <c r="L156" s="20" t="s">
        <v>23</v>
      </c>
      <c r="M156" s="20" t="s">
        <v>107</v>
      </c>
      <c r="N156" s="20" t="str">
        <f t="shared" si="25"/>
        <v>[n,n,f]</v>
      </c>
      <c r="O156" s="24"/>
      <c r="P156" s="24"/>
      <c r="Q156" s="24"/>
      <c r="R156" s="24"/>
      <c r="S156" s="61"/>
      <c r="T156" s="61"/>
      <c r="U156" s="61"/>
      <c r="V156" s="61"/>
      <c r="W156" s="61"/>
      <c r="X156" s="61"/>
      <c r="Y156" s="61"/>
      <c r="Z156" s="61"/>
    </row>
    <row r="157" spans="1:26" ht="48">
      <c r="A157" s="20" t="str">
        <f t="shared" si="23"/>
        <v>T156</v>
      </c>
      <c r="B157" s="20" t="s">
        <v>430</v>
      </c>
      <c r="C157" s="20" t="s">
        <v>444</v>
      </c>
      <c r="D157" s="20" t="s">
        <v>440</v>
      </c>
      <c r="E157" s="20" t="s">
        <v>433</v>
      </c>
      <c r="F157" s="20" t="s">
        <v>22</v>
      </c>
      <c r="G157" s="20" t="s">
        <v>23</v>
      </c>
      <c r="H157" s="20" t="s">
        <v>23</v>
      </c>
      <c r="I157" s="20" t="s">
        <v>23</v>
      </c>
      <c r="J157" s="20" t="str">
        <f t="shared" si="24"/>
        <v>[n,n,n]</v>
      </c>
      <c r="K157" s="20" t="s">
        <v>23</v>
      </c>
      <c r="L157" s="20" t="s">
        <v>84</v>
      </c>
      <c r="M157" s="20" t="s">
        <v>23</v>
      </c>
      <c r="N157" s="20" t="str">
        <f t="shared" si="25"/>
        <v>[n,p,n]</v>
      </c>
      <c r="O157" s="24"/>
      <c r="P157" s="24"/>
      <c r="Q157" s="24"/>
      <c r="R157" s="24"/>
      <c r="S157" s="61"/>
      <c r="T157" s="61"/>
      <c r="U157" s="61"/>
      <c r="V157" s="61"/>
      <c r="W157" s="61"/>
      <c r="X157" s="61"/>
      <c r="Y157" s="61"/>
      <c r="Z157" s="61"/>
    </row>
    <row r="158" spans="1:26" ht="32">
      <c r="A158" s="20" t="str">
        <f t="shared" si="23"/>
        <v>T157</v>
      </c>
      <c r="B158" s="20" t="s">
        <v>430</v>
      </c>
      <c r="C158" s="20" t="s">
        <v>285</v>
      </c>
      <c r="D158" s="20" t="s">
        <v>286</v>
      </c>
      <c r="E158" s="20" t="s">
        <v>448</v>
      </c>
      <c r="F158" s="20" t="s">
        <v>22</v>
      </c>
      <c r="G158" s="20" t="s">
        <v>23</v>
      </c>
      <c r="H158" s="20" t="s">
        <v>23</v>
      </c>
      <c r="I158" s="20" t="s">
        <v>23</v>
      </c>
      <c r="J158" s="20" t="str">
        <f t="shared" si="24"/>
        <v>[n,n,n]</v>
      </c>
      <c r="K158" s="20" t="s">
        <v>23</v>
      </c>
      <c r="L158" s="20" t="s">
        <v>84</v>
      </c>
      <c r="M158" s="20" t="s">
        <v>84</v>
      </c>
      <c r="N158" s="20" t="str">
        <f t="shared" si="25"/>
        <v>[n,p,p]</v>
      </c>
      <c r="O158" s="24"/>
      <c r="P158" s="24"/>
      <c r="Q158" s="24"/>
      <c r="R158" s="24"/>
      <c r="S158" s="61"/>
      <c r="T158" s="61"/>
      <c r="U158" s="61"/>
      <c r="V158" s="61"/>
      <c r="W158" s="61"/>
      <c r="X158" s="61"/>
      <c r="Y158" s="61"/>
      <c r="Z158" s="61"/>
    </row>
    <row r="159" spans="1:26" ht="80">
      <c r="A159" s="20" t="str">
        <f t="shared" si="23"/>
        <v>T158</v>
      </c>
      <c r="B159" s="20" t="s">
        <v>430</v>
      </c>
      <c r="C159" s="20" t="s">
        <v>33</v>
      </c>
      <c r="D159" s="20" t="s">
        <v>443</v>
      </c>
      <c r="E159" s="20" t="s">
        <v>4</v>
      </c>
      <c r="F159" s="20" t="s">
        <v>22</v>
      </c>
      <c r="G159" s="20" t="s">
        <v>23</v>
      </c>
      <c r="H159" s="20" t="s">
        <v>23</v>
      </c>
      <c r="I159" s="20" t="s">
        <v>23</v>
      </c>
      <c r="J159" s="20" t="str">
        <f t="shared" si="24"/>
        <v>[n,n,n]</v>
      </c>
      <c r="K159" s="20" t="s">
        <v>23</v>
      </c>
      <c r="L159" s="20" t="s">
        <v>84</v>
      </c>
      <c r="M159" s="20" t="s">
        <v>84</v>
      </c>
      <c r="N159" s="20" t="str">
        <f t="shared" si="25"/>
        <v>[n,p,p]</v>
      </c>
      <c r="O159" s="24"/>
      <c r="P159" s="24"/>
      <c r="Q159" s="24"/>
      <c r="R159" s="24"/>
      <c r="S159" s="61"/>
      <c r="T159" s="61"/>
      <c r="U159" s="61"/>
      <c r="V159" s="61"/>
      <c r="W159" s="61"/>
      <c r="X159" s="61"/>
      <c r="Y159" s="61"/>
      <c r="Z159" s="61"/>
    </row>
    <row r="160" spans="1:26" ht="80">
      <c r="A160" s="20" t="str">
        <f t="shared" si="23"/>
        <v>T159</v>
      </c>
      <c r="B160" s="20" t="s">
        <v>430</v>
      </c>
      <c r="C160" s="20" t="s">
        <v>467</v>
      </c>
      <c r="D160" s="20" t="s">
        <v>443</v>
      </c>
      <c r="E160" s="20" t="s">
        <v>448</v>
      </c>
      <c r="F160" s="20" t="s">
        <v>22</v>
      </c>
      <c r="G160" s="20" t="s">
        <v>23</v>
      </c>
      <c r="H160" s="20" t="s">
        <v>23</v>
      </c>
      <c r="I160" s="20" t="s">
        <v>23</v>
      </c>
      <c r="J160" s="20" t="str">
        <f t="shared" si="24"/>
        <v>[n,n,n]</v>
      </c>
      <c r="K160" s="20" t="s">
        <v>23</v>
      </c>
      <c r="L160" s="20" t="s">
        <v>84</v>
      </c>
      <c r="M160" s="20" t="s">
        <v>84</v>
      </c>
      <c r="N160" s="20" t="str">
        <f t="shared" si="25"/>
        <v>[n,p,p]</v>
      </c>
      <c r="O160" s="24"/>
      <c r="P160" s="24"/>
      <c r="Q160" s="24"/>
      <c r="R160" s="24"/>
      <c r="S160" s="61"/>
      <c r="T160" s="61"/>
      <c r="U160" s="61"/>
      <c r="V160" s="61"/>
      <c r="W160" s="61"/>
      <c r="X160" s="61"/>
      <c r="Y160" s="61"/>
      <c r="Z160" s="61"/>
    </row>
    <row r="161" spans="1:26" ht="64">
      <c r="A161" s="20" t="str">
        <f t="shared" si="23"/>
        <v>T160</v>
      </c>
      <c r="B161" s="20" t="s">
        <v>430</v>
      </c>
      <c r="C161" s="20" t="s">
        <v>468</v>
      </c>
      <c r="D161" s="20" t="s">
        <v>452</v>
      </c>
      <c r="E161" s="20" t="s">
        <v>448</v>
      </c>
      <c r="F161" s="20" t="s">
        <v>22</v>
      </c>
      <c r="G161" s="20" t="s">
        <v>23</v>
      </c>
      <c r="H161" s="20" t="s">
        <v>23</v>
      </c>
      <c r="I161" s="20" t="s">
        <v>23</v>
      </c>
      <c r="J161" s="20" t="str">
        <f t="shared" si="24"/>
        <v>[n,n,n]</v>
      </c>
      <c r="K161" s="20" t="s">
        <v>23</v>
      </c>
      <c r="L161" s="20" t="s">
        <v>84</v>
      </c>
      <c r="M161" s="20" t="s">
        <v>84</v>
      </c>
      <c r="N161" s="20" t="str">
        <f t="shared" si="25"/>
        <v>[n,p,p]</v>
      </c>
      <c r="O161" s="24"/>
      <c r="P161" s="24"/>
      <c r="Q161" s="24"/>
      <c r="R161" s="24"/>
      <c r="S161" s="61"/>
      <c r="T161" s="61"/>
      <c r="U161" s="61"/>
      <c r="V161" s="61"/>
      <c r="W161" s="61"/>
      <c r="X161" s="61"/>
      <c r="Y161" s="61"/>
      <c r="Z161" s="61"/>
    </row>
    <row r="162" spans="1:26" ht="64">
      <c r="A162" s="20" t="str">
        <f t="shared" si="23"/>
        <v>T161</v>
      </c>
      <c r="B162" s="20" t="s">
        <v>430</v>
      </c>
      <c r="C162" s="20" t="s">
        <v>469</v>
      </c>
      <c r="D162" s="20" t="s">
        <v>470</v>
      </c>
      <c r="E162" s="20" t="s">
        <v>448</v>
      </c>
      <c r="F162" s="20" t="s">
        <v>22</v>
      </c>
      <c r="G162" s="20" t="s">
        <v>23</v>
      </c>
      <c r="H162" s="20" t="s">
        <v>23</v>
      </c>
      <c r="I162" s="20" t="s">
        <v>23</v>
      </c>
      <c r="J162" s="20" t="str">
        <f t="shared" si="24"/>
        <v>[n,n,n]</v>
      </c>
      <c r="K162" s="20" t="s">
        <v>23</v>
      </c>
      <c r="L162" s="20" t="s">
        <v>84</v>
      </c>
      <c r="M162" s="20" t="s">
        <v>84</v>
      </c>
      <c r="N162" s="20" t="str">
        <f t="shared" si="25"/>
        <v>[n,p,p]</v>
      </c>
      <c r="O162" s="24"/>
      <c r="P162" s="24"/>
      <c r="Q162" s="24"/>
      <c r="R162" s="24"/>
      <c r="S162" s="61"/>
      <c r="T162" s="61"/>
      <c r="U162" s="61"/>
      <c r="V162" s="61"/>
      <c r="W162" s="61"/>
      <c r="X162" s="61"/>
      <c r="Y162" s="61"/>
      <c r="Z162" s="61"/>
    </row>
    <row r="163" spans="1:26" ht="48">
      <c r="A163" s="20" t="str">
        <f t="shared" si="23"/>
        <v>T162</v>
      </c>
      <c r="B163" s="20" t="s">
        <v>430</v>
      </c>
      <c r="C163" s="20" t="s">
        <v>471</v>
      </c>
      <c r="D163" s="20" t="s">
        <v>472</v>
      </c>
      <c r="E163" s="20" t="s">
        <v>323</v>
      </c>
      <c r="F163" s="20" t="s">
        <v>22</v>
      </c>
      <c r="G163" s="20" t="s">
        <v>23</v>
      </c>
      <c r="H163" s="20" t="s">
        <v>23</v>
      </c>
      <c r="I163" s="20" t="s">
        <v>23</v>
      </c>
      <c r="J163" s="20" t="str">
        <f t="shared" si="24"/>
        <v>[n,n,n]</v>
      </c>
      <c r="K163" s="20" t="s">
        <v>84</v>
      </c>
      <c r="L163" s="20" t="s">
        <v>23</v>
      </c>
      <c r="M163" s="20" t="s">
        <v>23</v>
      </c>
      <c r="N163" s="20" t="str">
        <f t="shared" si="25"/>
        <v>[p,n,n]</v>
      </c>
      <c r="O163" s="24"/>
      <c r="P163" s="24"/>
      <c r="Q163" s="24"/>
      <c r="R163" s="24"/>
      <c r="S163" s="61"/>
      <c r="T163" s="61"/>
      <c r="U163" s="61"/>
      <c r="V163" s="61"/>
      <c r="W163" s="61"/>
      <c r="X163" s="61"/>
      <c r="Y163" s="61"/>
      <c r="Z163" s="61"/>
    </row>
    <row r="164" spans="1:26" ht="32">
      <c r="A164" s="20" t="str">
        <f t="shared" si="23"/>
        <v>T163</v>
      </c>
      <c r="B164" s="20" t="s">
        <v>430</v>
      </c>
      <c r="C164" s="20" t="s">
        <v>473</v>
      </c>
      <c r="D164" s="20" t="s">
        <v>474</v>
      </c>
      <c r="E164" s="20" t="s">
        <v>433</v>
      </c>
      <c r="F164" s="20" t="s">
        <v>475</v>
      </c>
      <c r="G164" s="20" t="s">
        <v>23</v>
      </c>
      <c r="H164" s="20" t="s">
        <v>23</v>
      </c>
      <c r="I164" s="20" t="s">
        <v>23</v>
      </c>
      <c r="J164" s="20" t="str">
        <f t="shared" si="24"/>
        <v>[n,n,n]</v>
      </c>
      <c r="K164" s="20" t="s">
        <v>23</v>
      </c>
      <c r="L164" s="20" t="s">
        <v>84</v>
      </c>
      <c r="M164" s="20" t="s">
        <v>23</v>
      </c>
      <c r="N164" s="20" t="str">
        <f t="shared" si="25"/>
        <v>[n,p,n]</v>
      </c>
      <c r="O164" s="24"/>
      <c r="P164" s="24"/>
      <c r="Q164" s="24"/>
      <c r="R164" s="24"/>
      <c r="S164" s="61"/>
      <c r="T164" s="61"/>
      <c r="U164" s="61"/>
      <c r="V164" s="61"/>
      <c r="W164" s="61"/>
      <c r="X164" s="61"/>
      <c r="Y164" s="61"/>
      <c r="Z164" s="61"/>
    </row>
    <row r="165" spans="1:26" ht="32">
      <c r="A165" s="20" t="str">
        <f t="shared" si="23"/>
        <v>T164</v>
      </c>
      <c r="B165" s="20" t="s">
        <v>430</v>
      </c>
      <c r="C165" s="20" t="s">
        <v>82</v>
      </c>
      <c r="D165" s="20" t="s">
        <v>321</v>
      </c>
      <c r="E165" s="20" t="s">
        <v>293</v>
      </c>
      <c r="F165" s="20" t="s">
        <v>22</v>
      </c>
      <c r="G165" s="20" t="s">
        <v>23</v>
      </c>
      <c r="H165" s="20" t="s">
        <v>84</v>
      </c>
      <c r="I165" s="20" t="s">
        <v>23</v>
      </c>
      <c r="J165" s="20" t="str">
        <f t="shared" si="24"/>
        <v>[n,p,n]</v>
      </c>
      <c r="K165" s="20" t="s">
        <v>23</v>
      </c>
      <c r="L165" s="20" t="s">
        <v>84</v>
      </c>
      <c r="M165" s="20" t="s">
        <v>84</v>
      </c>
      <c r="N165" s="20" t="str">
        <f t="shared" si="25"/>
        <v>[n,p,p]</v>
      </c>
      <c r="O165" s="24"/>
      <c r="P165" s="24"/>
      <c r="Q165" s="24"/>
      <c r="R165" s="24"/>
      <c r="S165" s="61"/>
      <c r="T165" s="61"/>
      <c r="U165" s="61"/>
      <c r="V165" s="61"/>
      <c r="W165" s="61"/>
      <c r="X165" s="61"/>
      <c r="Y165" s="61"/>
      <c r="Z165" s="61"/>
    </row>
    <row r="166" spans="1:26" ht="32">
      <c r="A166" s="20" t="str">
        <f t="shared" si="23"/>
        <v>T165</v>
      </c>
      <c r="B166" s="20" t="s">
        <v>430</v>
      </c>
      <c r="C166" s="20" t="s">
        <v>100</v>
      </c>
      <c r="D166" s="20" t="s">
        <v>322</v>
      </c>
      <c r="E166" s="20" t="s">
        <v>383</v>
      </c>
      <c r="F166" s="20" t="s">
        <v>297</v>
      </c>
      <c r="G166" s="20" t="s">
        <v>23</v>
      </c>
      <c r="H166" s="20" t="s">
        <v>23</v>
      </c>
      <c r="I166" s="20" t="s">
        <v>23</v>
      </c>
      <c r="J166" s="20" t="str">
        <f t="shared" si="24"/>
        <v>[n,n,n]</v>
      </c>
      <c r="K166" s="20" t="s">
        <v>84</v>
      </c>
      <c r="L166" s="20" t="s">
        <v>84</v>
      </c>
      <c r="M166" s="20" t="s">
        <v>23</v>
      </c>
      <c r="N166" s="20" t="str">
        <f t="shared" si="25"/>
        <v>[p,p,n]</v>
      </c>
      <c r="O166" s="24"/>
      <c r="P166" s="24"/>
      <c r="Q166" s="24"/>
      <c r="R166" s="24"/>
      <c r="S166" s="61"/>
      <c r="T166" s="61"/>
      <c r="U166" s="61"/>
      <c r="V166" s="61"/>
      <c r="W166" s="61"/>
      <c r="X166" s="61"/>
      <c r="Y166" s="61"/>
      <c r="Z166" s="61"/>
    </row>
    <row r="167" spans="1:26" ht="32">
      <c r="A167" s="20" t="str">
        <f t="shared" si="23"/>
        <v>T166</v>
      </c>
      <c r="B167" s="20" t="s">
        <v>430</v>
      </c>
      <c r="C167" s="20" t="s">
        <v>476</v>
      </c>
      <c r="D167" s="20" t="s">
        <v>477</v>
      </c>
      <c r="E167" s="20" t="s">
        <v>293</v>
      </c>
      <c r="F167" s="20" t="s">
        <v>22</v>
      </c>
      <c r="G167" s="20" t="s">
        <v>23</v>
      </c>
      <c r="H167" s="20" t="s">
        <v>23</v>
      </c>
      <c r="I167" s="20" t="s">
        <v>23</v>
      </c>
      <c r="J167" s="20" t="str">
        <f t="shared" si="24"/>
        <v>[n,n,n]</v>
      </c>
      <c r="K167" s="20" t="s">
        <v>23</v>
      </c>
      <c r="L167" s="20" t="s">
        <v>23</v>
      </c>
      <c r="M167" s="20" t="s">
        <v>84</v>
      </c>
      <c r="N167" s="20" t="str">
        <f t="shared" si="25"/>
        <v>[n,n,p]</v>
      </c>
      <c r="O167" s="24"/>
      <c r="P167" s="24"/>
      <c r="Q167" s="24"/>
      <c r="R167" s="24"/>
      <c r="S167" s="61"/>
      <c r="T167" s="61"/>
      <c r="U167" s="61"/>
      <c r="V167" s="61"/>
      <c r="W167" s="61"/>
      <c r="X167" s="61"/>
      <c r="Y167" s="61"/>
      <c r="Z167" s="61"/>
    </row>
    <row r="168" spans="1:26" ht="64">
      <c r="A168" s="20" t="str">
        <f t="shared" si="23"/>
        <v>T167</v>
      </c>
      <c r="B168" s="20" t="s">
        <v>430</v>
      </c>
      <c r="C168" s="20" t="s">
        <v>478</v>
      </c>
      <c r="D168" s="20" t="s">
        <v>479</v>
      </c>
      <c r="E168" s="20" t="s">
        <v>293</v>
      </c>
      <c r="F168" s="20" t="s">
        <v>297</v>
      </c>
      <c r="G168" s="20" t="s">
        <v>84</v>
      </c>
      <c r="H168" s="20" t="s">
        <v>23</v>
      </c>
      <c r="I168" s="20" t="s">
        <v>23</v>
      </c>
      <c r="J168" s="20" t="str">
        <f t="shared" si="24"/>
        <v>[p,n,n]</v>
      </c>
      <c r="K168" s="20" t="s">
        <v>84</v>
      </c>
      <c r="L168" s="20" t="s">
        <v>23</v>
      </c>
      <c r="M168" s="20" t="s">
        <v>84</v>
      </c>
      <c r="N168" s="20" t="str">
        <f t="shared" si="25"/>
        <v>[p,n,p]</v>
      </c>
      <c r="O168" s="24"/>
      <c r="P168" s="24"/>
      <c r="Q168" s="24"/>
      <c r="R168" s="24"/>
      <c r="S168" s="61"/>
      <c r="T168" s="61"/>
      <c r="U168" s="61"/>
      <c r="V168" s="61"/>
      <c r="W168" s="61"/>
      <c r="X168" s="61"/>
      <c r="Y168" s="61"/>
      <c r="Z168" s="61"/>
    </row>
    <row r="169" spans="1:26" ht="48">
      <c r="A169" s="20" t="str">
        <f t="shared" si="23"/>
        <v>T168</v>
      </c>
      <c r="B169" s="20" t="s">
        <v>430</v>
      </c>
      <c r="C169" s="20" t="s">
        <v>480</v>
      </c>
      <c r="D169" s="20" t="s">
        <v>481</v>
      </c>
      <c r="E169" s="20" t="s">
        <v>307</v>
      </c>
      <c r="F169" s="20" t="s">
        <v>297</v>
      </c>
      <c r="G169" s="20" t="s">
        <v>23</v>
      </c>
      <c r="H169" s="20" t="s">
        <v>23</v>
      </c>
      <c r="I169" s="20" t="s">
        <v>23</v>
      </c>
      <c r="J169" s="20" t="str">
        <f t="shared" si="24"/>
        <v>[n,n,n]</v>
      </c>
      <c r="K169" s="20" t="s">
        <v>84</v>
      </c>
      <c r="L169" s="20" t="s">
        <v>23</v>
      </c>
      <c r="M169" s="20" t="s">
        <v>23</v>
      </c>
      <c r="N169" s="20" t="str">
        <f t="shared" ref="N169:N200" si="26">CONCATENATE("[",K169,",",L169,",",M169,"]")</f>
        <v>[p,n,n]</v>
      </c>
      <c r="O169" s="24"/>
      <c r="P169" s="24"/>
      <c r="Q169" s="24"/>
      <c r="R169" s="24"/>
      <c r="S169" s="61"/>
      <c r="T169" s="61"/>
      <c r="U169" s="61"/>
      <c r="V169" s="61"/>
      <c r="W169" s="61"/>
      <c r="X169" s="61"/>
      <c r="Y169" s="61"/>
      <c r="Z169" s="61"/>
    </row>
    <row r="170" spans="1:26" ht="32">
      <c r="A170" s="20" t="str">
        <f t="shared" si="23"/>
        <v>T169</v>
      </c>
      <c r="B170" s="20" t="s">
        <v>430</v>
      </c>
      <c r="C170" s="20" t="s">
        <v>482</v>
      </c>
      <c r="D170" s="20" t="s">
        <v>483</v>
      </c>
      <c r="E170" s="20" t="s">
        <v>307</v>
      </c>
      <c r="F170" s="20" t="s">
        <v>297</v>
      </c>
      <c r="G170" s="20" t="s">
        <v>23</v>
      </c>
      <c r="H170" s="20" t="s">
        <v>23</v>
      </c>
      <c r="I170" s="20" t="s">
        <v>23</v>
      </c>
      <c r="J170" s="20" t="str">
        <f t="shared" si="24"/>
        <v>[n,n,n]</v>
      </c>
      <c r="K170" s="20" t="s">
        <v>84</v>
      </c>
      <c r="L170" s="20" t="s">
        <v>23</v>
      </c>
      <c r="M170" s="20" t="s">
        <v>23</v>
      </c>
      <c r="N170" s="20" t="str">
        <f t="shared" si="26"/>
        <v>[p,n,n]</v>
      </c>
      <c r="O170" s="24"/>
      <c r="P170" s="24"/>
      <c r="Q170" s="24"/>
      <c r="R170" s="24"/>
      <c r="S170" s="61"/>
      <c r="T170" s="61"/>
      <c r="U170" s="61"/>
      <c r="V170" s="61"/>
      <c r="W170" s="61"/>
      <c r="X170" s="61"/>
      <c r="Y170" s="61"/>
      <c r="Z170" s="61"/>
    </row>
    <row r="171" spans="1:26" ht="32">
      <c r="A171" s="20" t="str">
        <f t="shared" si="23"/>
        <v>T170</v>
      </c>
      <c r="B171" s="20" t="s">
        <v>430</v>
      </c>
      <c r="C171" s="20" t="s">
        <v>484</v>
      </c>
      <c r="D171" s="20" t="s">
        <v>485</v>
      </c>
      <c r="E171" s="20" t="s">
        <v>486</v>
      </c>
      <c r="F171" s="20" t="s">
        <v>22</v>
      </c>
      <c r="G171" s="20" t="s">
        <v>23</v>
      </c>
      <c r="H171" s="20" t="s">
        <v>23</v>
      </c>
      <c r="I171" s="20" t="s">
        <v>23</v>
      </c>
      <c r="J171" s="20" t="str">
        <f t="shared" si="24"/>
        <v>[n,n,n]</v>
      </c>
      <c r="K171" s="20" t="s">
        <v>84</v>
      </c>
      <c r="L171" s="20" t="s">
        <v>84</v>
      </c>
      <c r="M171" s="20" t="s">
        <v>84</v>
      </c>
      <c r="N171" s="20" t="str">
        <f t="shared" si="26"/>
        <v>[p,p,p]</v>
      </c>
      <c r="O171" s="24"/>
      <c r="P171" s="24"/>
      <c r="Q171" s="24"/>
      <c r="R171" s="24"/>
      <c r="S171" s="61"/>
      <c r="T171" s="61"/>
      <c r="U171" s="61"/>
      <c r="V171" s="61"/>
      <c r="W171" s="61"/>
      <c r="X171" s="61"/>
      <c r="Y171" s="61"/>
      <c r="Z171" s="61"/>
    </row>
    <row r="172" spans="1:26" ht="16">
      <c r="A172" s="20" t="str">
        <f t="shared" si="23"/>
        <v>T171</v>
      </c>
      <c r="B172" s="20" t="s">
        <v>430</v>
      </c>
      <c r="C172" s="20" t="s">
        <v>455</v>
      </c>
      <c r="D172" s="20" t="s">
        <v>487</v>
      </c>
      <c r="E172" s="20" t="s">
        <v>307</v>
      </c>
      <c r="F172" s="20" t="s">
        <v>22</v>
      </c>
      <c r="G172" s="20" t="s">
        <v>23</v>
      </c>
      <c r="H172" s="20" t="s">
        <v>23</v>
      </c>
      <c r="I172" s="20" t="s">
        <v>23</v>
      </c>
      <c r="J172" s="20" t="str">
        <f t="shared" si="24"/>
        <v>[n,n,n]</v>
      </c>
      <c r="K172" s="20" t="s">
        <v>84</v>
      </c>
      <c r="L172" s="20" t="s">
        <v>23</v>
      </c>
      <c r="M172" s="20" t="s">
        <v>23</v>
      </c>
      <c r="N172" s="20" t="str">
        <f t="shared" si="26"/>
        <v>[p,n,n]</v>
      </c>
      <c r="O172" s="24"/>
      <c r="P172" s="24"/>
      <c r="Q172" s="24"/>
      <c r="R172" s="24"/>
      <c r="S172" s="61"/>
      <c r="T172" s="61"/>
      <c r="U172" s="61"/>
      <c r="V172" s="61"/>
      <c r="W172" s="61"/>
      <c r="X172" s="61"/>
      <c r="Y172" s="61"/>
      <c r="Z172" s="61"/>
    </row>
    <row r="173" spans="1:26" ht="16">
      <c r="A173" s="20" t="str">
        <f t="shared" si="23"/>
        <v>T172</v>
      </c>
      <c r="B173" s="20" t="s">
        <v>430</v>
      </c>
      <c r="C173" s="20" t="s">
        <v>397</v>
      </c>
      <c r="D173" s="20" t="s">
        <v>398</v>
      </c>
      <c r="E173" s="20" t="s">
        <v>293</v>
      </c>
      <c r="F173" s="20" t="s">
        <v>22</v>
      </c>
      <c r="G173" s="20" t="s">
        <v>23</v>
      </c>
      <c r="H173" s="20" t="s">
        <v>23</v>
      </c>
      <c r="I173" s="20" t="s">
        <v>23</v>
      </c>
      <c r="J173" s="20" t="str">
        <f t="shared" si="24"/>
        <v>[n,n,n]</v>
      </c>
      <c r="K173" s="20" t="s">
        <v>23</v>
      </c>
      <c r="L173" s="20" t="s">
        <v>84</v>
      </c>
      <c r="M173" s="20" t="s">
        <v>84</v>
      </c>
      <c r="N173" s="20" t="str">
        <f t="shared" si="26"/>
        <v>[n,p,p]</v>
      </c>
      <c r="O173" s="24"/>
      <c r="P173" s="24"/>
      <c r="Q173" s="24"/>
      <c r="R173" s="24"/>
      <c r="S173" s="61"/>
      <c r="T173" s="61"/>
      <c r="U173" s="61"/>
      <c r="V173" s="61"/>
      <c r="W173" s="61"/>
      <c r="X173" s="61"/>
      <c r="Y173" s="61"/>
      <c r="Z173" s="61"/>
    </row>
    <row r="174" spans="1:26" ht="64">
      <c r="A174" s="20" t="str">
        <f t="shared" si="23"/>
        <v>T173</v>
      </c>
      <c r="B174" s="20" t="s">
        <v>430</v>
      </c>
      <c r="C174" s="20" t="s">
        <v>488</v>
      </c>
      <c r="D174" s="20" t="s">
        <v>489</v>
      </c>
      <c r="E174" s="20" t="s">
        <v>293</v>
      </c>
      <c r="F174" s="20" t="s">
        <v>22</v>
      </c>
      <c r="G174" s="20" t="s">
        <v>23</v>
      </c>
      <c r="H174" s="20" t="s">
        <v>23</v>
      </c>
      <c r="I174" s="20" t="s">
        <v>23</v>
      </c>
      <c r="J174" s="20" t="str">
        <f t="shared" si="24"/>
        <v>[n,n,n]</v>
      </c>
      <c r="K174" s="20" t="s">
        <v>23</v>
      </c>
      <c r="L174" s="20" t="s">
        <v>23</v>
      </c>
      <c r="M174" s="20" t="s">
        <v>84</v>
      </c>
      <c r="N174" s="20" t="str">
        <f t="shared" si="26"/>
        <v>[n,n,p]</v>
      </c>
      <c r="O174" s="24"/>
      <c r="P174" s="24"/>
      <c r="Q174" s="24"/>
      <c r="R174" s="24"/>
      <c r="S174" s="61"/>
      <c r="T174" s="61"/>
      <c r="U174" s="61"/>
      <c r="V174" s="61"/>
      <c r="W174" s="61"/>
      <c r="X174" s="61"/>
      <c r="Y174" s="61"/>
      <c r="Z174" s="61"/>
    </row>
    <row r="175" spans="1:26" ht="64">
      <c r="A175" s="20" t="str">
        <f t="shared" si="23"/>
        <v>T174</v>
      </c>
      <c r="B175" s="20" t="s">
        <v>430</v>
      </c>
      <c r="C175" s="20" t="s">
        <v>490</v>
      </c>
      <c r="D175" s="20" t="s">
        <v>491</v>
      </c>
      <c r="E175" s="20" t="s">
        <v>323</v>
      </c>
      <c r="F175" s="20" t="s">
        <v>22</v>
      </c>
      <c r="G175" s="20" t="s">
        <v>23</v>
      </c>
      <c r="H175" s="20" t="s">
        <v>23</v>
      </c>
      <c r="I175" s="20" t="s">
        <v>23</v>
      </c>
      <c r="J175" s="20" t="str">
        <f t="shared" si="24"/>
        <v>[n,n,n]</v>
      </c>
      <c r="K175" s="20" t="s">
        <v>84</v>
      </c>
      <c r="L175" s="20" t="s">
        <v>23</v>
      </c>
      <c r="M175" s="20" t="s">
        <v>23</v>
      </c>
      <c r="N175" s="20" t="str">
        <f t="shared" si="26"/>
        <v>[p,n,n]</v>
      </c>
      <c r="O175" s="24"/>
      <c r="P175" s="24"/>
      <c r="Q175" s="24"/>
      <c r="R175" s="24"/>
      <c r="S175" s="61"/>
      <c r="T175" s="61"/>
      <c r="U175" s="61"/>
      <c r="V175" s="61"/>
      <c r="W175" s="61"/>
      <c r="X175" s="61"/>
      <c r="Y175" s="61"/>
      <c r="Z175" s="61"/>
    </row>
    <row r="176" spans="1:26" ht="80">
      <c r="A176" s="20" t="str">
        <f t="shared" si="23"/>
        <v>T175</v>
      </c>
      <c r="B176" s="20" t="s">
        <v>430</v>
      </c>
      <c r="C176" s="20" t="s">
        <v>492</v>
      </c>
      <c r="D176" s="20" t="s">
        <v>435</v>
      </c>
      <c r="E176" s="20" t="s">
        <v>436</v>
      </c>
      <c r="F176" s="20" t="s">
        <v>437</v>
      </c>
      <c r="G176" s="20" t="s">
        <v>23</v>
      </c>
      <c r="H176" s="20" t="s">
        <v>84</v>
      </c>
      <c r="I176" s="20" t="s">
        <v>23</v>
      </c>
      <c r="J176" s="20" t="str">
        <f>CONCATENATE("[",G177,",",H177,",",I177,"]")</f>
        <v>[n,n,n]</v>
      </c>
      <c r="K176" s="20" t="s">
        <v>23</v>
      </c>
      <c r="L176" s="20" t="s">
        <v>107</v>
      </c>
      <c r="M176" s="20" t="s">
        <v>84</v>
      </c>
      <c r="N176" s="20" t="str">
        <f t="shared" si="26"/>
        <v>[n,f,p]</v>
      </c>
      <c r="O176" s="24"/>
      <c r="P176" s="24"/>
      <c r="Q176" s="24"/>
      <c r="R176" s="24"/>
      <c r="S176" s="61"/>
      <c r="T176" s="61"/>
      <c r="U176" s="61"/>
      <c r="V176" s="61"/>
      <c r="W176" s="61"/>
      <c r="X176" s="61"/>
      <c r="Y176" s="61"/>
      <c r="Z176" s="61"/>
    </row>
    <row r="177" spans="1:26" ht="48">
      <c r="A177" s="20" t="str">
        <f t="shared" si="23"/>
        <v>T176</v>
      </c>
      <c r="B177" s="20" t="s">
        <v>430</v>
      </c>
      <c r="C177" s="20" t="s">
        <v>439</v>
      </c>
      <c r="D177" s="20" t="s">
        <v>440</v>
      </c>
      <c r="E177" s="20" t="s">
        <v>433</v>
      </c>
      <c r="F177" s="20" t="s">
        <v>441</v>
      </c>
      <c r="G177" s="20" t="s">
        <v>23</v>
      </c>
      <c r="H177" s="20" t="s">
        <v>23</v>
      </c>
      <c r="I177" s="20" t="s">
        <v>23</v>
      </c>
      <c r="J177" s="20" t="str">
        <f t="shared" ref="J177:J208" si="27">CONCATENATE("[",G177,",",H177,",",I177,"]")</f>
        <v>[n,n,n]</v>
      </c>
      <c r="K177" s="20" t="s">
        <v>23</v>
      </c>
      <c r="L177" s="20" t="s">
        <v>84</v>
      </c>
      <c r="M177" s="20" t="s">
        <v>23</v>
      </c>
      <c r="N177" s="20" t="str">
        <f t="shared" si="26"/>
        <v>[n,p,n]</v>
      </c>
      <c r="O177" s="24"/>
      <c r="P177" s="24"/>
      <c r="Q177" s="24"/>
      <c r="R177" s="24"/>
      <c r="S177" s="61"/>
      <c r="T177" s="61"/>
      <c r="U177" s="61"/>
      <c r="V177" s="61"/>
      <c r="W177" s="61"/>
      <c r="X177" s="61"/>
      <c r="Y177" s="61"/>
      <c r="Z177" s="61"/>
    </row>
    <row r="178" spans="1:26" ht="32">
      <c r="A178" s="20" t="str">
        <f t="shared" si="23"/>
        <v>T177</v>
      </c>
      <c r="B178" s="20" t="s">
        <v>430</v>
      </c>
      <c r="C178" s="20" t="s">
        <v>446</v>
      </c>
      <c r="D178" s="20" t="s">
        <v>447</v>
      </c>
      <c r="E178" s="20" t="s">
        <v>287</v>
      </c>
      <c r="F178" s="20" t="s">
        <v>22</v>
      </c>
      <c r="G178" s="20" t="s">
        <v>23</v>
      </c>
      <c r="H178" s="20" t="s">
        <v>23</v>
      </c>
      <c r="I178" s="20" t="s">
        <v>23</v>
      </c>
      <c r="J178" s="20" t="str">
        <f t="shared" si="27"/>
        <v>[n,n,n]</v>
      </c>
      <c r="K178" s="20" t="s">
        <v>84</v>
      </c>
      <c r="L178" s="20" t="s">
        <v>84</v>
      </c>
      <c r="M178" s="20" t="s">
        <v>23</v>
      </c>
      <c r="N178" s="20" t="str">
        <f t="shared" si="26"/>
        <v>[p,p,n]</v>
      </c>
      <c r="O178" s="24"/>
      <c r="P178" s="24"/>
      <c r="Q178" s="24"/>
      <c r="R178" s="24"/>
      <c r="S178" s="61"/>
      <c r="T178" s="61"/>
      <c r="U178" s="61"/>
      <c r="V178" s="61"/>
      <c r="W178" s="61"/>
      <c r="X178" s="61"/>
      <c r="Y178" s="61"/>
      <c r="Z178" s="61"/>
    </row>
    <row r="179" spans="1:26" ht="32">
      <c r="A179" s="20" t="str">
        <f t="shared" si="23"/>
        <v>T178</v>
      </c>
      <c r="B179" s="20" t="s">
        <v>430</v>
      </c>
      <c r="C179" s="20" t="s">
        <v>449</v>
      </c>
      <c r="D179" s="20" t="s">
        <v>286</v>
      </c>
      <c r="E179" s="20" t="s">
        <v>448</v>
      </c>
      <c r="F179" s="20" t="s">
        <v>22</v>
      </c>
      <c r="G179" s="20" t="s">
        <v>23</v>
      </c>
      <c r="H179" s="20" t="s">
        <v>23</v>
      </c>
      <c r="I179" s="20" t="s">
        <v>23</v>
      </c>
      <c r="J179" s="20" t="str">
        <f t="shared" si="27"/>
        <v>[n,n,n]</v>
      </c>
      <c r="K179" s="20" t="s">
        <v>23</v>
      </c>
      <c r="L179" s="20" t="s">
        <v>84</v>
      </c>
      <c r="M179" s="20" t="s">
        <v>84</v>
      </c>
      <c r="N179" s="20" t="str">
        <f t="shared" si="26"/>
        <v>[n,p,p]</v>
      </c>
      <c r="O179" s="24"/>
      <c r="P179" s="24"/>
      <c r="Q179" s="24"/>
      <c r="R179" s="24"/>
      <c r="S179" s="61"/>
      <c r="T179" s="61"/>
      <c r="U179" s="61"/>
      <c r="V179" s="61"/>
      <c r="W179" s="61"/>
      <c r="X179" s="61"/>
      <c r="Y179" s="61"/>
      <c r="Z179" s="61"/>
    </row>
    <row r="180" spans="1:26" ht="80">
      <c r="A180" s="20" t="str">
        <f t="shared" si="23"/>
        <v>T179</v>
      </c>
      <c r="B180" s="20" t="s">
        <v>430</v>
      </c>
      <c r="C180" s="20" t="s">
        <v>493</v>
      </c>
      <c r="D180" s="20" t="s">
        <v>443</v>
      </c>
      <c r="E180" s="20" t="s">
        <v>494</v>
      </c>
      <c r="F180" s="20" t="s">
        <v>144</v>
      </c>
      <c r="G180" s="20" t="s">
        <v>23</v>
      </c>
      <c r="H180" s="20" t="s">
        <v>23</v>
      </c>
      <c r="I180" s="20" t="s">
        <v>23</v>
      </c>
      <c r="J180" s="20" t="str">
        <f t="shared" si="27"/>
        <v>[n,n,n]</v>
      </c>
      <c r="K180" s="20" t="s">
        <v>84</v>
      </c>
      <c r="L180" s="20" t="s">
        <v>84</v>
      </c>
      <c r="M180" s="20" t="s">
        <v>23</v>
      </c>
      <c r="N180" s="20" t="str">
        <f t="shared" si="26"/>
        <v>[p,p,n]</v>
      </c>
      <c r="O180" s="24"/>
      <c r="P180" s="24"/>
      <c r="Q180" s="24"/>
      <c r="R180" s="24"/>
      <c r="S180" s="61"/>
      <c r="T180" s="61"/>
      <c r="U180" s="61"/>
      <c r="V180" s="61"/>
      <c r="W180" s="61"/>
      <c r="X180" s="61"/>
      <c r="Y180" s="61"/>
      <c r="Z180" s="61"/>
    </row>
    <row r="181" spans="1:26" ht="64">
      <c r="A181" s="20" t="str">
        <f t="shared" si="23"/>
        <v>T180</v>
      </c>
      <c r="B181" s="20" t="s">
        <v>430</v>
      </c>
      <c r="C181" s="20" t="s">
        <v>451</v>
      </c>
      <c r="D181" s="20" t="s">
        <v>452</v>
      </c>
      <c r="E181" s="20" t="s">
        <v>448</v>
      </c>
      <c r="F181" s="20" t="s">
        <v>22</v>
      </c>
      <c r="G181" s="20" t="s">
        <v>23</v>
      </c>
      <c r="H181" s="20" t="s">
        <v>23</v>
      </c>
      <c r="I181" s="20" t="s">
        <v>23</v>
      </c>
      <c r="J181" s="20" t="str">
        <f t="shared" si="27"/>
        <v>[n,n,n]</v>
      </c>
      <c r="K181" s="20" t="s">
        <v>23</v>
      </c>
      <c r="L181" s="20" t="s">
        <v>23</v>
      </c>
      <c r="M181" s="20" t="s">
        <v>84</v>
      </c>
      <c r="N181" s="20" t="str">
        <f t="shared" si="26"/>
        <v>[n,n,p]</v>
      </c>
      <c r="O181" s="24"/>
      <c r="P181" s="24"/>
      <c r="Q181" s="24"/>
      <c r="R181" s="24"/>
      <c r="S181" s="61"/>
      <c r="T181" s="61"/>
      <c r="U181" s="61"/>
      <c r="V181" s="61"/>
      <c r="W181" s="61"/>
      <c r="X181" s="61"/>
      <c r="Y181" s="61"/>
      <c r="Z181" s="61"/>
    </row>
    <row r="182" spans="1:26" ht="64">
      <c r="A182" s="20" t="str">
        <f t="shared" si="23"/>
        <v>T181</v>
      </c>
      <c r="B182" s="20" t="s">
        <v>430</v>
      </c>
      <c r="C182" s="20" t="s">
        <v>495</v>
      </c>
      <c r="D182" s="20" t="s">
        <v>454</v>
      </c>
      <c r="E182" s="20" t="s">
        <v>448</v>
      </c>
      <c r="F182" s="20" t="s">
        <v>22</v>
      </c>
      <c r="G182" s="20" t="s">
        <v>23</v>
      </c>
      <c r="H182" s="20" t="s">
        <v>23</v>
      </c>
      <c r="I182" s="20" t="s">
        <v>23</v>
      </c>
      <c r="J182" s="20" t="str">
        <f t="shared" si="27"/>
        <v>[n,n,n]</v>
      </c>
      <c r="K182" s="20" t="s">
        <v>23</v>
      </c>
      <c r="L182" s="20" t="s">
        <v>84</v>
      </c>
      <c r="M182" s="20" t="s">
        <v>84</v>
      </c>
      <c r="N182" s="20" t="str">
        <f t="shared" si="26"/>
        <v>[n,p,p]</v>
      </c>
      <c r="O182" s="24"/>
      <c r="P182" s="24"/>
      <c r="Q182" s="24"/>
      <c r="R182" s="24"/>
      <c r="S182" s="61"/>
      <c r="T182" s="61"/>
      <c r="U182" s="61"/>
      <c r="V182" s="61"/>
      <c r="W182" s="61"/>
      <c r="X182" s="61"/>
      <c r="Y182" s="61"/>
      <c r="Z182" s="61"/>
    </row>
    <row r="183" spans="1:26" ht="144">
      <c r="A183" s="20" t="str">
        <f t="shared" si="23"/>
        <v>T182</v>
      </c>
      <c r="B183" s="20" t="s">
        <v>430</v>
      </c>
      <c r="C183" s="20" t="s">
        <v>496</v>
      </c>
      <c r="D183" s="20" t="s">
        <v>497</v>
      </c>
      <c r="E183" s="20" t="s">
        <v>323</v>
      </c>
      <c r="F183" s="20" t="s">
        <v>475</v>
      </c>
      <c r="G183" s="20" t="s">
        <v>23</v>
      </c>
      <c r="H183" s="20" t="s">
        <v>23</v>
      </c>
      <c r="I183" s="20" t="s">
        <v>23</v>
      </c>
      <c r="J183" s="20" t="str">
        <f t="shared" si="27"/>
        <v>[n,n,n]</v>
      </c>
      <c r="K183" s="20" t="s">
        <v>107</v>
      </c>
      <c r="L183" s="20" t="s">
        <v>23</v>
      </c>
      <c r="M183" s="20" t="s">
        <v>84</v>
      </c>
      <c r="N183" s="20" t="str">
        <f t="shared" si="26"/>
        <v>[f,n,p]</v>
      </c>
      <c r="O183" s="24"/>
      <c r="P183" s="24"/>
      <c r="Q183" s="24"/>
      <c r="R183" s="24"/>
      <c r="S183" s="61"/>
      <c r="T183" s="61"/>
      <c r="U183" s="61"/>
      <c r="V183" s="61"/>
      <c r="W183" s="61"/>
      <c r="X183" s="61"/>
      <c r="Y183" s="61"/>
      <c r="Z183" s="61"/>
    </row>
    <row r="184" spans="1:26" ht="96">
      <c r="A184" s="20" t="str">
        <f t="shared" si="23"/>
        <v>T183</v>
      </c>
      <c r="B184" s="20" t="s">
        <v>430</v>
      </c>
      <c r="C184" s="20" t="s">
        <v>370</v>
      </c>
      <c r="D184" s="20" t="s">
        <v>498</v>
      </c>
      <c r="E184" s="20" t="s">
        <v>293</v>
      </c>
      <c r="F184" s="20" t="s">
        <v>94</v>
      </c>
      <c r="G184" s="20" t="s">
        <v>23</v>
      </c>
      <c r="H184" s="20" t="s">
        <v>23</v>
      </c>
      <c r="I184" s="20" t="s">
        <v>23</v>
      </c>
      <c r="J184" s="20" t="str">
        <f t="shared" si="27"/>
        <v>[n,n,n]</v>
      </c>
      <c r="K184" s="20" t="s">
        <v>23</v>
      </c>
      <c r="L184" s="20" t="s">
        <v>23</v>
      </c>
      <c r="M184" s="20" t="s">
        <v>84</v>
      </c>
      <c r="N184" s="20" t="str">
        <f t="shared" si="26"/>
        <v>[n,n,p]</v>
      </c>
      <c r="O184" s="24"/>
      <c r="P184" s="24"/>
      <c r="Q184" s="24"/>
      <c r="R184" s="24"/>
      <c r="S184" s="61"/>
      <c r="T184" s="61"/>
      <c r="U184" s="61"/>
      <c r="V184" s="61"/>
      <c r="W184" s="61"/>
      <c r="X184" s="61"/>
      <c r="Y184" s="61"/>
      <c r="Z184" s="61"/>
    </row>
    <row r="185" spans="1:26" ht="48">
      <c r="A185" s="20" t="str">
        <f t="shared" si="23"/>
        <v>T184</v>
      </c>
      <c r="B185" s="20" t="s">
        <v>430</v>
      </c>
      <c r="C185" s="20" t="s">
        <v>499</v>
      </c>
      <c r="D185" s="20" t="s">
        <v>500</v>
      </c>
      <c r="E185" s="20" t="s">
        <v>307</v>
      </c>
      <c r="F185" s="20" t="s">
        <v>22</v>
      </c>
      <c r="G185" s="20" t="s">
        <v>23</v>
      </c>
      <c r="H185" s="20" t="s">
        <v>23</v>
      </c>
      <c r="I185" s="20" t="s">
        <v>23</v>
      </c>
      <c r="J185" s="20" t="str">
        <f t="shared" si="27"/>
        <v>[n,n,n]</v>
      </c>
      <c r="K185" s="20" t="s">
        <v>84</v>
      </c>
      <c r="L185" s="20" t="s">
        <v>84</v>
      </c>
      <c r="M185" s="20" t="s">
        <v>23</v>
      </c>
      <c r="N185" s="20" t="str">
        <f t="shared" si="26"/>
        <v>[p,p,n]</v>
      </c>
      <c r="O185" s="24"/>
      <c r="P185" s="24"/>
      <c r="Q185" s="24"/>
      <c r="R185" s="24"/>
      <c r="S185" s="61"/>
      <c r="T185" s="61"/>
      <c r="U185" s="61"/>
      <c r="V185" s="61"/>
      <c r="W185" s="61"/>
      <c r="X185" s="61"/>
      <c r="Y185" s="61"/>
      <c r="Z185" s="61"/>
    </row>
    <row r="186" spans="1:26" ht="16">
      <c r="A186" s="20" t="str">
        <f t="shared" si="23"/>
        <v>T185</v>
      </c>
      <c r="B186" s="20" t="s">
        <v>430</v>
      </c>
      <c r="C186" s="20" t="s">
        <v>100</v>
      </c>
      <c r="D186" s="20" t="s">
        <v>501</v>
      </c>
      <c r="E186" s="20" t="s">
        <v>383</v>
      </c>
      <c r="F186" s="20" t="s">
        <v>94</v>
      </c>
      <c r="G186" s="20" t="s">
        <v>23</v>
      </c>
      <c r="H186" s="20" t="s">
        <v>23</v>
      </c>
      <c r="I186" s="20" t="s">
        <v>23</v>
      </c>
      <c r="J186" s="20" t="str">
        <f t="shared" si="27"/>
        <v>[n,n,n]</v>
      </c>
      <c r="K186" s="20" t="s">
        <v>84</v>
      </c>
      <c r="L186" s="20" t="s">
        <v>84</v>
      </c>
      <c r="M186" s="20" t="s">
        <v>23</v>
      </c>
      <c r="N186" s="20" t="str">
        <f t="shared" si="26"/>
        <v>[p,p,n]</v>
      </c>
      <c r="O186" s="24"/>
      <c r="P186" s="24"/>
      <c r="Q186" s="24"/>
      <c r="R186" s="24"/>
      <c r="S186" s="61"/>
      <c r="T186" s="61"/>
      <c r="U186" s="61"/>
      <c r="V186" s="61"/>
      <c r="W186" s="61"/>
      <c r="X186" s="61"/>
      <c r="Y186" s="61"/>
      <c r="Z186" s="61"/>
    </row>
    <row r="187" spans="1:26" ht="144">
      <c r="A187" s="20" t="str">
        <f t="shared" si="23"/>
        <v>T186</v>
      </c>
      <c r="B187" s="20" t="s">
        <v>430</v>
      </c>
      <c r="C187" s="20" t="s">
        <v>502</v>
      </c>
      <c r="D187" s="20" t="s">
        <v>503</v>
      </c>
      <c r="E187" s="20" t="s">
        <v>310</v>
      </c>
      <c r="F187" s="20" t="s">
        <v>22</v>
      </c>
      <c r="G187" s="20" t="s">
        <v>23</v>
      </c>
      <c r="H187" s="20" t="s">
        <v>23</v>
      </c>
      <c r="I187" s="20" t="s">
        <v>23</v>
      </c>
      <c r="J187" s="20" t="str">
        <f t="shared" si="27"/>
        <v>[n,n,n]</v>
      </c>
      <c r="K187" s="20" t="s">
        <v>23</v>
      </c>
      <c r="L187" s="20" t="s">
        <v>84</v>
      </c>
      <c r="M187" s="20" t="s">
        <v>23</v>
      </c>
      <c r="N187" s="20" t="str">
        <f t="shared" si="26"/>
        <v>[n,p,n]</v>
      </c>
      <c r="O187" s="24"/>
      <c r="P187" s="24"/>
      <c r="Q187" s="24"/>
      <c r="R187" s="24"/>
      <c r="S187" s="61"/>
      <c r="T187" s="61"/>
      <c r="U187" s="61"/>
      <c r="V187" s="61"/>
      <c r="W187" s="61"/>
      <c r="X187" s="61"/>
      <c r="Y187" s="61"/>
      <c r="Z187" s="61"/>
    </row>
    <row r="188" spans="1:26" ht="128">
      <c r="A188" s="20" t="str">
        <f t="shared" si="23"/>
        <v>T187</v>
      </c>
      <c r="B188" s="20" t="s">
        <v>430</v>
      </c>
      <c r="C188" s="20" t="s">
        <v>504</v>
      </c>
      <c r="D188" s="20" t="s">
        <v>505</v>
      </c>
      <c r="E188" s="20" t="s">
        <v>506</v>
      </c>
      <c r="F188" s="20" t="s">
        <v>22</v>
      </c>
      <c r="G188" s="20" t="s">
        <v>23</v>
      </c>
      <c r="H188" s="20" t="s">
        <v>23</v>
      </c>
      <c r="I188" s="20" t="s">
        <v>23</v>
      </c>
      <c r="J188" s="20" t="str">
        <f t="shared" si="27"/>
        <v>[n,n,n]</v>
      </c>
      <c r="K188" s="20" t="s">
        <v>84</v>
      </c>
      <c r="L188" s="20" t="s">
        <v>84</v>
      </c>
      <c r="M188" s="20" t="s">
        <v>84</v>
      </c>
      <c r="N188" s="20" t="str">
        <f t="shared" si="26"/>
        <v>[p,p,p]</v>
      </c>
      <c r="O188" s="24"/>
      <c r="P188" s="24"/>
      <c r="Q188" s="24"/>
      <c r="R188" s="24"/>
      <c r="S188" s="61"/>
      <c r="T188" s="61"/>
      <c r="U188" s="61"/>
      <c r="V188" s="61"/>
      <c r="W188" s="61"/>
      <c r="X188" s="61"/>
      <c r="Y188" s="61"/>
      <c r="Z188" s="61"/>
    </row>
    <row r="189" spans="1:26" ht="128">
      <c r="A189" s="20" t="str">
        <f t="shared" si="23"/>
        <v>T188</v>
      </c>
      <c r="B189" s="20" t="s">
        <v>430</v>
      </c>
      <c r="C189" s="20" t="s">
        <v>507</v>
      </c>
      <c r="D189" s="20" t="s">
        <v>508</v>
      </c>
      <c r="E189" s="20" t="s">
        <v>310</v>
      </c>
      <c r="F189" s="20" t="s">
        <v>22</v>
      </c>
      <c r="G189" s="20" t="s">
        <v>23</v>
      </c>
      <c r="H189" s="20" t="s">
        <v>23</v>
      </c>
      <c r="I189" s="20" t="s">
        <v>23</v>
      </c>
      <c r="J189" s="20" t="str">
        <f t="shared" si="27"/>
        <v>[n,n,n]</v>
      </c>
      <c r="K189" s="20" t="s">
        <v>23</v>
      </c>
      <c r="L189" s="20" t="s">
        <v>84</v>
      </c>
      <c r="M189" s="20" t="s">
        <v>84</v>
      </c>
      <c r="N189" s="20" t="str">
        <f t="shared" si="26"/>
        <v>[n,p,p]</v>
      </c>
      <c r="O189" s="24"/>
      <c r="P189" s="24"/>
      <c r="Q189" s="24"/>
      <c r="R189" s="24"/>
      <c r="S189" s="61"/>
      <c r="T189" s="61"/>
      <c r="U189" s="61"/>
      <c r="V189" s="61"/>
      <c r="W189" s="61"/>
      <c r="X189" s="61"/>
      <c r="Y189" s="61"/>
      <c r="Z189" s="61"/>
    </row>
    <row r="190" spans="1:26" ht="96">
      <c r="A190" s="20" t="str">
        <f t="shared" si="23"/>
        <v>T189</v>
      </c>
      <c r="B190" s="20" t="s">
        <v>509</v>
      </c>
      <c r="C190" s="20" t="s">
        <v>431</v>
      </c>
      <c r="D190" s="20" t="s">
        <v>432</v>
      </c>
      <c r="E190" s="20" t="s">
        <v>293</v>
      </c>
      <c r="F190" s="20" t="s">
        <v>22</v>
      </c>
      <c r="G190" s="20" t="s">
        <v>23</v>
      </c>
      <c r="H190" s="20" t="s">
        <v>23</v>
      </c>
      <c r="I190" s="20" t="s">
        <v>23</v>
      </c>
      <c r="J190" s="20" t="str">
        <f t="shared" si="27"/>
        <v>[n,n,n]</v>
      </c>
      <c r="K190" s="20" t="s">
        <v>23</v>
      </c>
      <c r="L190" s="20" t="s">
        <v>84</v>
      </c>
      <c r="M190" s="20" t="s">
        <v>84</v>
      </c>
      <c r="N190" s="20" t="str">
        <f t="shared" si="26"/>
        <v>[n,p,p]</v>
      </c>
      <c r="O190" s="24"/>
      <c r="P190" s="24"/>
      <c r="Q190" s="24"/>
      <c r="R190" s="24"/>
      <c r="S190" s="61"/>
      <c r="T190" s="61"/>
      <c r="U190" s="61"/>
      <c r="V190" s="61"/>
      <c r="W190" s="61"/>
      <c r="X190" s="61"/>
      <c r="Y190" s="61"/>
      <c r="Z190" s="61"/>
    </row>
    <row r="191" spans="1:26" ht="80">
      <c r="A191" s="20" t="str">
        <f t="shared" si="23"/>
        <v>T190</v>
      </c>
      <c r="B191" s="20" t="s">
        <v>509</v>
      </c>
      <c r="C191" s="20" t="s">
        <v>434</v>
      </c>
      <c r="D191" s="20" t="s">
        <v>435</v>
      </c>
      <c r="E191" s="20" t="s">
        <v>436</v>
      </c>
      <c r="F191" s="20" t="s">
        <v>437</v>
      </c>
      <c r="G191" s="20" t="s">
        <v>23</v>
      </c>
      <c r="H191" s="20" t="s">
        <v>23</v>
      </c>
      <c r="I191" s="20" t="s">
        <v>23</v>
      </c>
      <c r="J191" s="20" t="str">
        <f t="shared" si="27"/>
        <v>[n,n,n]</v>
      </c>
      <c r="K191" s="20" t="s">
        <v>23</v>
      </c>
      <c r="L191" s="20" t="s">
        <v>84</v>
      </c>
      <c r="M191" s="20" t="s">
        <v>23</v>
      </c>
      <c r="N191" s="20" t="str">
        <f t="shared" si="26"/>
        <v>[n,p,n]</v>
      </c>
      <c r="O191" s="24"/>
      <c r="P191" s="24"/>
      <c r="Q191" s="24"/>
      <c r="R191" s="24"/>
      <c r="S191" s="61"/>
      <c r="T191" s="61"/>
      <c r="U191" s="61"/>
      <c r="V191" s="61"/>
      <c r="W191" s="61"/>
      <c r="X191" s="61"/>
      <c r="Y191" s="61"/>
      <c r="Z191" s="61"/>
    </row>
    <row r="192" spans="1:26" ht="80">
      <c r="A192" s="20" t="str">
        <f t="shared" si="23"/>
        <v>T191</v>
      </c>
      <c r="B192" s="20" t="s">
        <v>509</v>
      </c>
      <c r="C192" s="20" t="s">
        <v>33</v>
      </c>
      <c r="D192" s="20" t="s">
        <v>443</v>
      </c>
      <c r="E192" s="20" t="s">
        <v>4</v>
      </c>
      <c r="F192" s="20" t="s">
        <v>332</v>
      </c>
      <c r="G192" s="20" t="s">
        <v>23</v>
      </c>
      <c r="H192" s="20" t="s">
        <v>23</v>
      </c>
      <c r="I192" s="20" t="s">
        <v>23</v>
      </c>
      <c r="J192" s="20" t="str">
        <f t="shared" si="27"/>
        <v>[n,n,n]</v>
      </c>
      <c r="K192" s="20" t="s">
        <v>23</v>
      </c>
      <c r="L192" s="20" t="s">
        <v>84</v>
      </c>
      <c r="M192" s="20" t="s">
        <v>23</v>
      </c>
      <c r="N192" s="20" t="str">
        <f t="shared" si="26"/>
        <v>[n,p,n]</v>
      </c>
      <c r="O192" s="24"/>
      <c r="P192" s="24"/>
      <c r="Q192" s="24"/>
      <c r="R192" s="24"/>
      <c r="S192" s="61"/>
      <c r="T192" s="61"/>
      <c r="U192" s="61"/>
      <c r="V192" s="61"/>
      <c r="W192" s="61"/>
      <c r="X192" s="61"/>
      <c r="Y192" s="61"/>
      <c r="Z192" s="61"/>
    </row>
    <row r="193" spans="1:26" ht="48">
      <c r="A193" s="20" t="str">
        <f t="shared" ref="A193:A254" si="28">CONCATENATE("T",ROW(A193)-1)</f>
        <v>T192</v>
      </c>
      <c r="B193" s="20" t="s">
        <v>509</v>
      </c>
      <c r="C193" s="20" t="s">
        <v>444</v>
      </c>
      <c r="D193" s="20" t="s">
        <v>440</v>
      </c>
      <c r="E193" s="20" t="s">
        <v>433</v>
      </c>
      <c r="F193" s="20" t="s">
        <v>437</v>
      </c>
      <c r="G193" s="20" t="s">
        <v>23</v>
      </c>
      <c r="H193" s="20" t="s">
        <v>23</v>
      </c>
      <c r="I193" s="20" t="s">
        <v>23</v>
      </c>
      <c r="J193" s="20" t="str">
        <f t="shared" si="27"/>
        <v>[n,n,n]</v>
      </c>
      <c r="K193" s="20" t="s">
        <v>84</v>
      </c>
      <c r="L193" s="20" t="s">
        <v>84</v>
      </c>
      <c r="M193" s="20" t="s">
        <v>23</v>
      </c>
      <c r="N193" s="20" t="str">
        <f t="shared" si="26"/>
        <v>[p,p,n]</v>
      </c>
      <c r="O193" s="24"/>
      <c r="P193" s="24"/>
      <c r="Q193" s="24"/>
      <c r="R193" s="24"/>
      <c r="S193" s="61"/>
      <c r="T193" s="61"/>
      <c r="U193" s="61"/>
      <c r="V193" s="61"/>
      <c r="W193" s="61"/>
      <c r="X193" s="61"/>
      <c r="Y193" s="61"/>
      <c r="Z193" s="61"/>
    </row>
    <row r="194" spans="1:26" ht="32">
      <c r="A194" s="20" t="str">
        <f t="shared" si="28"/>
        <v>T193</v>
      </c>
      <c r="B194" s="20" t="s">
        <v>509</v>
      </c>
      <c r="C194" s="20" t="s">
        <v>449</v>
      </c>
      <c r="D194" s="20" t="s">
        <v>447</v>
      </c>
      <c r="E194" s="20" t="s">
        <v>448</v>
      </c>
      <c r="F194" s="20" t="s">
        <v>22</v>
      </c>
      <c r="G194" s="20" t="s">
        <v>23</v>
      </c>
      <c r="H194" s="20" t="s">
        <v>23</v>
      </c>
      <c r="I194" s="20" t="s">
        <v>23</v>
      </c>
      <c r="J194" s="20" t="str">
        <f t="shared" si="27"/>
        <v>[n,n,n]</v>
      </c>
      <c r="K194" s="20" t="s">
        <v>23</v>
      </c>
      <c r="L194" s="20" t="s">
        <v>84</v>
      </c>
      <c r="M194" s="20" t="s">
        <v>84</v>
      </c>
      <c r="N194" s="20" t="str">
        <f t="shared" si="26"/>
        <v>[n,p,p]</v>
      </c>
      <c r="O194" s="24"/>
      <c r="P194" s="24"/>
      <c r="Q194" s="24"/>
      <c r="R194" s="24"/>
      <c r="S194" s="61"/>
      <c r="T194" s="61"/>
      <c r="U194" s="61"/>
      <c r="V194" s="61"/>
      <c r="W194" s="61"/>
      <c r="X194" s="61"/>
      <c r="Y194" s="61"/>
      <c r="Z194" s="61"/>
    </row>
    <row r="195" spans="1:26" ht="80">
      <c r="A195" s="20" t="str">
        <f t="shared" si="28"/>
        <v>T194</v>
      </c>
      <c r="B195" s="20" t="s">
        <v>510</v>
      </c>
      <c r="C195" s="20" t="s">
        <v>434</v>
      </c>
      <c r="D195" s="20" t="s">
        <v>435</v>
      </c>
      <c r="E195" s="20" t="s">
        <v>433</v>
      </c>
      <c r="F195" s="20" t="s">
        <v>437</v>
      </c>
      <c r="G195" s="20" t="s">
        <v>23</v>
      </c>
      <c r="H195" s="20" t="s">
        <v>23</v>
      </c>
      <c r="I195" s="20" t="s">
        <v>23</v>
      </c>
      <c r="J195" s="20" t="str">
        <f t="shared" si="27"/>
        <v>[n,n,n]</v>
      </c>
      <c r="K195" s="20" t="s">
        <v>23</v>
      </c>
      <c r="L195" s="20" t="s">
        <v>84</v>
      </c>
      <c r="M195" s="20" t="s">
        <v>84</v>
      </c>
      <c r="N195" s="20" t="str">
        <f t="shared" si="26"/>
        <v>[n,p,p]</v>
      </c>
      <c r="O195" s="24"/>
      <c r="P195" s="24"/>
      <c r="Q195" s="24"/>
      <c r="R195" s="24"/>
      <c r="S195" s="61"/>
      <c r="T195" s="61"/>
      <c r="U195" s="61"/>
      <c r="V195" s="61"/>
      <c r="W195" s="61"/>
      <c r="X195" s="61"/>
      <c r="Y195" s="61"/>
      <c r="Z195" s="61"/>
    </row>
    <row r="196" spans="1:26" ht="96">
      <c r="A196" s="20" t="str">
        <f t="shared" si="28"/>
        <v>T195</v>
      </c>
      <c r="B196" s="20" t="s">
        <v>510</v>
      </c>
      <c r="C196" s="20" t="s">
        <v>370</v>
      </c>
      <c r="D196" s="20" t="s">
        <v>438</v>
      </c>
      <c r="E196" s="20" t="s">
        <v>293</v>
      </c>
      <c r="F196" s="20" t="s">
        <v>511</v>
      </c>
      <c r="G196" s="20" t="s">
        <v>23</v>
      </c>
      <c r="H196" s="20" t="s">
        <v>23</v>
      </c>
      <c r="I196" s="20" t="s">
        <v>23</v>
      </c>
      <c r="J196" s="20" t="str">
        <f t="shared" si="27"/>
        <v>[n,n,n]</v>
      </c>
      <c r="K196" s="20" t="s">
        <v>23</v>
      </c>
      <c r="L196" s="20" t="s">
        <v>23</v>
      </c>
      <c r="M196" s="20" t="s">
        <v>84</v>
      </c>
      <c r="N196" s="20" t="str">
        <f t="shared" si="26"/>
        <v>[n,n,p]</v>
      </c>
      <c r="O196" s="24"/>
      <c r="P196" s="24"/>
      <c r="Q196" s="24"/>
      <c r="R196" s="24"/>
      <c r="S196" s="61"/>
      <c r="T196" s="61"/>
      <c r="U196" s="61"/>
      <c r="V196" s="61"/>
      <c r="W196" s="61"/>
      <c r="X196" s="61"/>
      <c r="Y196" s="61"/>
      <c r="Z196" s="61"/>
    </row>
    <row r="197" spans="1:26" ht="48">
      <c r="A197" s="20" t="str">
        <f t="shared" si="28"/>
        <v>T196</v>
      </c>
      <c r="B197" s="20" t="s">
        <v>510</v>
      </c>
      <c r="C197" s="20" t="s">
        <v>439</v>
      </c>
      <c r="D197" s="20" t="s">
        <v>440</v>
      </c>
      <c r="E197" s="20" t="s">
        <v>433</v>
      </c>
      <c r="F197" s="20" t="s">
        <v>437</v>
      </c>
      <c r="G197" s="20" t="s">
        <v>23</v>
      </c>
      <c r="H197" s="20" t="s">
        <v>23</v>
      </c>
      <c r="I197" s="20" t="s">
        <v>23</v>
      </c>
      <c r="J197" s="20" t="str">
        <f t="shared" si="27"/>
        <v>[n,n,n]</v>
      </c>
      <c r="K197" s="20" t="s">
        <v>23</v>
      </c>
      <c r="L197" s="20" t="s">
        <v>84</v>
      </c>
      <c r="M197" s="20" t="s">
        <v>23</v>
      </c>
      <c r="N197" s="20" t="str">
        <f t="shared" si="26"/>
        <v>[n,p,n]</v>
      </c>
      <c r="O197" s="24"/>
      <c r="P197" s="24"/>
      <c r="Q197" s="24"/>
      <c r="R197" s="24"/>
      <c r="S197" s="61"/>
      <c r="T197" s="61"/>
      <c r="U197" s="61"/>
      <c r="V197" s="61"/>
      <c r="W197" s="61"/>
      <c r="X197" s="61"/>
      <c r="Y197" s="61"/>
      <c r="Z197" s="61"/>
    </row>
    <row r="198" spans="1:26" ht="80">
      <c r="A198" s="20" t="str">
        <f t="shared" si="28"/>
        <v>T197</v>
      </c>
      <c r="B198" s="20" t="s">
        <v>510</v>
      </c>
      <c r="C198" s="20" t="s">
        <v>33</v>
      </c>
      <c r="D198" s="20" t="s">
        <v>443</v>
      </c>
      <c r="E198" s="20" t="s">
        <v>4</v>
      </c>
      <c r="F198" s="20" t="s">
        <v>332</v>
      </c>
      <c r="G198" s="20" t="s">
        <v>23</v>
      </c>
      <c r="H198" s="20" t="s">
        <v>23</v>
      </c>
      <c r="I198" s="20" t="s">
        <v>23</v>
      </c>
      <c r="J198" s="20" t="str">
        <f t="shared" si="27"/>
        <v>[n,n,n]</v>
      </c>
      <c r="K198" s="20" t="s">
        <v>107</v>
      </c>
      <c r="L198" s="20" t="s">
        <v>107</v>
      </c>
      <c r="M198" s="20" t="s">
        <v>84</v>
      </c>
      <c r="N198" s="20" t="str">
        <f t="shared" si="26"/>
        <v>[f,f,p]</v>
      </c>
      <c r="O198" s="24"/>
      <c r="P198" s="24"/>
      <c r="Q198" s="24"/>
      <c r="R198" s="24"/>
      <c r="S198" s="61"/>
      <c r="T198" s="61"/>
      <c r="U198" s="61"/>
      <c r="V198" s="61"/>
      <c r="W198" s="61"/>
      <c r="X198" s="61"/>
      <c r="Y198" s="61"/>
      <c r="Z198" s="61"/>
    </row>
    <row r="199" spans="1:26" ht="48">
      <c r="A199" s="20" t="str">
        <f t="shared" si="28"/>
        <v>T198</v>
      </c>
      <c r="B199" s="20" t="s">
        <v>510</v>
      </c>
      <c r="C199" s="20" t="s">
        <v>444</v>
      </c>
      <c r="D199" s="20" t="s">
        <v>440</v>
      </c>
      <c r="E199" s="20" t="s">
        <v>433</v>
      </c>
      <c r="F199" s="20" t="s">
        <v>437</v>
      </c>
      <c r="G199" s="20" t="s">
        <v>23</v>
      </c>
      <c r="H199" s="20" t="s">
        <v>23</v>
      </c>
      <c r="I199" s="20" t="s">
        <v>23</v>
      </c>
      <c r="J199" s="20" t="str">
        <f t="shared" si="27"/>
        <v>[n,n,n]</v>
      </c>
      <c r="K199" s="20" t="s">
        <v>23</v>
      </c>
      <c r="L199" s="20" t="s">
        <v>84</v>
      </c>
      <c r="M199" s="20" t="s">
        <v>23</v>
      </c>
      <c r="N199" s="20" t="str">
        <f t="shared" si="26"/>
        <v>[n,p,n]</v>
      </c>
      <c r="O199" s="24"/>
      <c r="P199" s="24"/>
      <c r="Q199" s="24"/>
      <c r="R199" s="24"/>
      <c r="S199" s="61"/>
      <c r="T199" s="61"/>
      <c r="U199" s="61"/>
      <c r="V199" s="61"/>
      <c r="W199" s="61"/>
      <c r="X199" s="61"/>
      <c r="Y199" s="61"/>
      <c r="Z199" s="61"/>
    </row>
    <row r="200" spans="1:26" ht="32">
      <c r="A200" s="20" t="str">
        <f t="shared" si="28"/>
        <v>T199</v>
      </c>
      <c r="B200" s="20" t="s">
        <v>510</v>
      </c>
      <c r="C200" s="20" t="s">
        <v>446</v>
      </c>
      <c r="D200" s="20" t="s">
        <v>447</v>
      </c>
      <c r="E200" s="20" t="s">
        <v>448</v>
      </c>
      <c r="F200" s="20" t="s">
        <v>437</v>
      </c>
      <c r="G200" s="20" t="s">
        <v>23</v>
      </c>
      <c r="H200" s="20" t="s">
        <v>23</v>
      </c>
      <c r="I200" s="20" t="s">
        <v>23</v>
      </c>
      <c r="J200" s="20" t="str">
        <f t="shared" si="27"/>
        <v>[n,n,n]</v>
      </c>
      <c r="K200" s="20" t="s">
        <v>23</v>
      </c>
      <c r="L200" s="20" t="s">
        <v>84</v>
      </c>
      <c r="M200" s="20" t="s">
        <v>84</v>
      </c>
      <c r="N200" s="20" t="str">
        <f t="shared" si="26"/>
        <v>[n,p,p]</v>
      </c>
      <c r="O200" s="24"/>
      <c r="P200" s="24"/>
      <c r="Q200" s="24"/>
      <c r="R200" s="24"/>
      <c r="S200" s="61"/>
      <c r="T200" s="61"/>
      <c r="U200" s="61"/>
      <c r="V200" s="61"/>
      <c r="W200" s="61"/>
      <c r="X200" s="61"/>
      <c r="Y200" s="61"/>
      <c r="Z200" s="61"/>
    </row>
    <row r="201" spans="1:26" ht="32">
      <c r="A201" s="20" t="str">
        <f t="shared" si="28"/>
        <v>T200</v>
      </c>
      <c r="B201" s="20" t="s">
        <v>510</v>
      </c>
      <c r="C201" s="20" t="s">
        <v>285</v>
      </c>
      <c r="D201" s="20" t="s">
        <v>447</v>
      </c>
      <c r="E201" s="20" t="s">
        <v>448</v>
      </c>
      <c r="F201" s="20" t="s">
        <v>22</v>
      </c>
      <c r="G201" s="20" t="s">
        <v>23</v>
      </c>
      <c r="H201" s="20" t="s">
        <v>23</v>
      </c>
      <c r="I201" s="20" t="s">
        <v>23</v>
      </c>
      <c r="J201" s="20" t="str">
        <f t="shared" si="27"/>
        <v>[n,n,n]</v>
      </c>
      <c r="K201" s="20" t="s">
        <v>23</v>
      </c>
      <c r="L201" s="20" t="s">
        <v>84</v>
      </c>
      <c r="M201" s="20" t="s">
        <v>84</v>
      </c>
      <c r="N201" s="20" t="str">
        <f t="shared" ref="N201:N232" si="29">CONCATENATE("[",K201,",",L201,",",M201,"]")</f>
        <v>[n,p,p]</v>
      </c>
      <c r="O201" s="24"/>
      <c r="P201" s="24"/>
      <c r="Q201" s="24"/>
      <c r="R201" s="24"/>
      <c r="S201" s="61"/>
      <c r="T201" s="61"/>
      <c r="U201" s="61"/>
      <c r="V201" s="61"/>
      <c r="W201" s="61"/>
      <c r="X201" s="61"/>
      <c r="Y201" s="61"/>
      <c r="Z201" s="61"/>
    </row>
    <row r="202" spans="1:26" ht="80">
      <c r="A202" s="20" t="str">
        <f t="shared" si="28"/>
        <v>T201</v>
      </c>
      <c r="B202" s="20" t="s">
        <v>510</v>
      </c>
      <c r="C202" s="20" t="s">
        <v>450</v>
      </c>
      <c r="D202" s="20" t="s">
        <v>443</v>
      </c>
      <c r="E202" s="20" t="s">
        <v>448</v>
      </c>
      <c r="F202" s="20" t="s">
        <v>22</v>
      </c>
      <c r="G202" s="20" t="s">
        <v>23</v>
      </c>
      <c r="H202" s="20" t="s">
        <v>23</v>
      </c>
      <c r="I202" s="20" t="s">
        <v>23</v>
      </c>
      <c r="J202" s="20" t="str">
        <f t="shared" si="27"/>
        <v>[n,n,n]</v>
      </c>
      <c r="K202" s="20" t="s">
        <v>23</v>
      </c>
      <c r="L202" s="20" t="s">
        <v>84</v>
      </c>
      <c r="M202" s="20" t="s">
        <v>84</v>
      </c>
      <c r="N202" s="20" t="str">
        <f t="shared" si="29"/>
        <v>[n,p,p]</v>
      </c>
      <c r="O202" s="24"/>
      <c r="P202" s="24"/>
      <c r="Q202" s="24"/>
      <c r="R202" s="24"/>
      <c r="S202" s="61"/>
      <c r="T202" s="61"/>
      <c r="U202" s="61"/>
      <c r="V202" s="61"/>
      <c r="W202" s="61"/>
      <c r="X202" s="61"/>
      <c r="Y202" s="61"/>
      <c r="Z202" s="61"/>
    </row>
    <row r="203" spans="1:26" ht="64">
      <c r="A203" s="20" t="str">
        <f t="shared" si="28"/>
        <v>T202</v>
      </c>
      <c r="B203" s="20" t="s">
        <v>510</v>
      </c>
      <c r="C203" s="20" t="s">
        <v>451</v>
      </c>
      <c r="D203" s="20" t="s">
        <v>452</v>
      </c>
      <c r="E203" s="20" t="s">
        <v>448</v>
      </c>
      <c r="F203" s="20" t="s">
        <v>22</v>
      </c>
      <c r="G203" s="20" t="s">
        <v>23</v>
      </c>
      <c r="H203" s="20" t="s">
        <v>23</v>
      </c>
      <c r="I203" s="20" t="s">
        <v>23</v>
      </c>
      <c r="J203" s="20" t="str">
        <f t="shared" si="27"/>
        <v>[n,n,n]</v>
      </c>
      <c r="K203" s="20" t="s">
        <v>23</v>
      </c>
      <c r="L203" s="20" t="s">
        <v>84</v>
      </c>
      <c r="M203" s="20" t="s">
        <v>84</v>
      </c>
      <c r="N203" s="20" t="str">
        <f t="shared" si="29"/>
        <v>[n,p,p]</v>
      </c>
      <c r="O203" s="24"/>
      <c r="P203" s="24"/>
      <c r="Q203" s="24"/>
      <c r="R203" s="24"/>
      <c r="S203" s="61"/>
      <c r="T203" s="61"/>
      <c r="U203" s="61"/>
      <c r="V203" s="61"/>
      <c r="W203" s="61"/>
      <c r="X203" s="61"/>
      <c r="Y203" s="61"/>
      <c r="Z203" s="61"/>
    </row>
    <row r="204" spans="1:26" ht="64">
      <c r="A204" s="20" t="str">
        <f t="shared" si="28"/>
        <v>T203</v>
      </c>
      <c r="B204" s="20" t="s">
        <v>510</v>
      </c>
      <c r="C204" s="20" t="s">
        <v>512</v>
      </c>
      <c r="D204" s="20" t="s">
        <v>454</v>
      </c>
      <c r="E204" s="20" t="s">
        <v>448</v>
      </c>
      <c r="F204" s="20" t="s">
        <v>22</v>
      </c>
      <c r="G204" s="20" t="s">
        <v>23</v>
      </c>
      <c r="H204" s="20" t="s">
        <v>23</v>
      </c>
      <c r="I204" s="20" t="s">
        <v>23</v>
      </c>
      <c r="J204" s="20" t="str">
        <f t="shared" si="27"/>
        <v>[n,n,n]</v>
      </c>
      <c r="K204" s="20" t="s">
        <v>84</v>
      </c>
      <c r="L204" s="20" t="s">
        <v>84</v>
      </c>
      <c r="M204" s="20" t="s">
        <v>84</v>
      </c>
      <c r="N204" s="20" t="str">
        <f t="shared" si="29"/>
        <v>[p,p,p]</v>
      </c>
      <c r="O204" s="24"/>
      <c r="P204" s="24"/>
      <c r="Q204" s="24"/>
      <c r="R204" s="24"/>
      <c r="S204" s="61"/>
      <c r="T204" s="61"/>
      <c r="U204" s="61"/>
      <c r="V204" s="61"/>
      <c r="W204" s="61"/>
      <c r="X204" s="61"/>
      <c r="Y204" s="61"/>
      <c r="Z204" s="61"/>
    </row>
    <row r="205" spans="1:26" ht="32">
      <c r="A205" s="20" t="str">
        <f t="shared" si="28"/>
        <v>T204</v>
      </c>
      <c r="B205" s="20" t="s">
        <v>510</v>
      </c>
      <c r="C205" s="20" t="s">
        <v>513</v>
      </c>
      <c r="D205" s="20" t="s">
        <v>514</v>
      </c>
      <c r="E205" s="20" t="s">
        <v>293</v>
      </c>
      <c r="F205" s="20" t="s">
        <v>94</v>
      </c>
      <c r="G205" s="20" t="s">
        <v>23</v>
      </c>
      <c r="H205" s="20" t="s">
        <v>23</v>
      </c>
      <c r="I205" s="20" t="s">
        <v>23</v>
      </c>
      <c r="J205" s="20" t="str">
        <f t="shared" si="27"/>
        <v>[n,n,n]</v>
      </c>
      <c r="K205" s="20" t="s">
        <v>84</v>
      </c>
      <c r="L205" s="20" t="s">
        <v>23</v>
      </c>
      <c r="M205" s="20" t="s">
        <v>84</v>
      </c>
      <c r="N205" s="20" t="str">
        <f t="shared" si="29"/>
        <v>[p,n,p]</v>
      </c>
      <c r="O205" s="24"/>
      <c r="P205" s="24"/>
      <c r="Q205" s="24"/>
      <c r="R205" s="24"/>
      <c r="S205" s="61"/>
      <c r="T205" s="61"/>
      <c r="U205" s="61"/>
      <c r="V205" s="61"/>
      <c r="W205" s="61"/>
      <c r="X205" s="61"/>
      <c r="Y205" s="61"/>
      <c r="Z205" s="61"/>
    </row>
    <row r="206" spans="1:26" ht="80">
      <c r="A206" s="20" t="str">
        <f t="shared" si="28"/>
        <v>T205</v>
      </c>
      <c r="B206" s="20" t="s">
        <v>510</v>
      </c>
      <c r="C206" s="20" t="s">
        <v>515</v>
      </c>
      <c r="D206" s="20" t="s">
        <v>516</v>
      </c>
      <c r="E206" s="20" t="s">
        <v>310</v>
      </c>
      <c r="F206" s="20" t="s">
        <v>22</v>
      </c>
      <c r="G206" s="20" t="s">
        <v>23</v>
      </c>
      <c r="H206" s="20" t="s">
        <v>23</v>
      </c>
      <c r="I206" s="20" t="s">
        <v>23</v>
      </c>
      <c r="J206" s="20" t="str">
        <f t="shared" si="27"/>
        <v>[n,n,n]</v>
      </c>
      <c r="K206" s="20" t="s">
        <v>84</v>
      </c>
      <c r="L206" s="20" t="s">
        <v>84</v>
      </c>
      <c r="M206" s="20" t="s">
        <v>23</v>
      </c>
      <c r="N206" s="20" t="str">
        <f t="shared" si="29"/>
        <v>[p,p,n]</v>
      </c>
      <c r="O206" s="24"/>
      <c r="P206" s="24"/>
      <c r="Q206" s="24"/>
      <c r="R206" s="24"/>
      <c r="S206" s="61"/>
      <c r="T206" s="61"/>
      <c r="U206" s="61"/>
      <c r="V206" s="61"/>
      <c r="W206" s="61"/>
      <c r="X206" s="61"/>
      <c r="Y206" s="61"/>
      <c r="Z206" s="61"/>
    </row>
    <row r="207" spans="1:26" ht="96">
      <c r="A207" s="20" t="str">
        <f t="shared" si="28"/>
        <v>T206</v>
      </c>
      <c r="B207" s="20" t="s">
        <v>517</v>
      </c>
      <c r="C207" s="20" t="s">
        <v>431</v>
      </c>
      <c r="D207" s="20" t="s">
        <v>518</v>
      </c>
      <c r="E207" s="20" t="s">
        <v>293</v>
      </c>
      <c r="F207" s="20" t="s">
        <v>22</v>
      </c>
      <c r="G207" s="20" t="s">
        <v>23</v>
      </c>
      <c r="H207" s="20" t="s">
        <v>23</v>
      </c>
      <c r="I207" s="20" t="s">
        <v>23</v>
      </c>
      <c r="J207" s="20" t="str">
        <f t="shared" si="27"/>
        <v>[n,n,n]</v>
      </c>
      <c r="K207" s="20" t="s">
        <v>23</v>
      </c>
      <c r="L207" s="20" t="s">
        <v>84</v>
      </c>
      <c r="M207" s="20" t="s">
        <v>84</v>
      </c>
      <c r="N207" s="20" t="str">
        <f t="shared" si="29"/>
        <v>[n,p,p]</v>
      </c>
      <c r="O207" s="24"/>
      <c r="P207" s="24"/>
      <c r="Q207" s="24"/>
      <c r="R207" s="24"/>
      <c r="S207" s="61"/>
      <c r="T207" s="61"/>
      <c r="U207" s="61"/>
      <c r="V207" s="61"/>
      <c r="W207" s="61"/>
      <c r="X207" s="61"/>
      <c r="Y207" s="61"/>
      <c r="Z207" s="61"/>
    </row>
    <row r="208" spans="1:26" ht="80">
      <c r="A208" s="20" t="str">
        <f t="shared" si="28"/>
        <v>T207</v>
      </c>
      <c r="B208" s="20" t="s">
        <v>517</v>
      </c>
      <c r="C208" s="20" t="s">
        <v>434</v>
      </c>
      <c r="D208" s="20" t="s">
        <v>435</v>
      </c>
      <c r="E208" s="20" t="s">
        <v>433</v>
      </c>
      <c r="F208" s="20" t="s">
        <v>437</v>
      </c>
      <c r="G208" s="20" t="s">
        <v>23</v>
      </c>
      <c r="H208" s="20" t="s">
        <v>23</v>
      </c>
      <c r="I208" s="20" t="s">
        <v>23</v>
      </c>
      <c r="J208" s="20" t="str">
        <f t="shared" si="27"/>
        <v>[n,n,n]</v>
      </c>
      <c r="K208" s="20" t="s">
        <v>23</v>
      </c>
      <c r="L208" s="20" t="s">
        <v>84</v>
      </c>
      <c r="M208" s="20" t="s">
        <v>84</v>
      </c>
      <c r="N208" s="20" t="str">
        <f t="shared" si="29"/>
        <v>[n,p,p]</v>
      </c>
      <c r="O208" s="24"/>
      <c r="P208" s="24"/>
      <c r="Q208" s="24"/>
      <c r="R208" s="24"/>
      <c r="S208" s="61"/>
      <c r="T208" s="61"/>
      <c r="U208" s="61"/>
      <c r="V208" s="61"/>
      <c r="W208" s="61"/>
      <c r="X208" s="61"/>
      <c r="Y208" s="61"/>
      <c r="Z208" s="61"/>
    </row>
    <row r="209" spans="1:26" ht="80">
      <c r="A209" s="20" t="str">
        <f t="shared" si="28"/>
        <v>T208</v>
      </c>
      <c r="B209" s="20" t="s">
        <v>517</v>
      </c>
      <c r="C209" s="20" t="s">
        <v>33</v>
      </c>
      <c r="D209" s="20" t="s">
        <v>443</v>
      </c>
      <c r="E209" s="20" t="s">
        <v>4</v>
      </c>
      <c r="F209" s="20" t="s">
        <v>332</v>
      </c>
      <c r="G209" s="20" t="s">
        <v>23</v>
      </c>
      <c r="H209" s="20" t="s">
        <v>23</v>
      </c>
      <c r="I209" s="20" t="s">
        <v>23</v>
      </c>
      <c r="J209" s="20" t="str">
        <f t="shared" ref="J209:J240" si="30">CONCATENATE("[",G209,",",H209,",",I209,"]")</f>
        <v>[n,n,n]</v>
      </c>
      <c r="K209" s="20" t="s">
        <v>107</v>
      </c>
      <c r="L209" s="20" t="s">
        <v>107</v>
      </c>
      <c r="M209" s="20" t="s">
        <v>84</v>
      </c>
      <c r="N209" s="20" t="str">
        <f t="shared" si="29"/>
        <v>[f,f,p]</v>
      </c>
      <c r="O209" s="24"/>
      <c r="P209" s="24"/>
      <c r="Q209" s="24"/>
      <c r="R209" s="24"/>
      <c r="S209" s="61"/>
      <c r="T209" s="61"/>
      <c r="U209" s="61"/>
      <c r="V209" s="61"/>
      <c r="W209" s="61"/>
      <c r="X209" s="61"/>
      <c r="Y209" s="61"/>
      <c r="Z209" s="61"/>
    </row>
    <row r="210" spans="1:26" ht="48">
      <c r="A210" s="20" t="str">
        <f t="shared" si="28"/>
        <v>T209</v>
      </c>
      <c r="B210" s="20" t="s">
        <v>517</v>
      </c>
      <c r="C210" s="20" t="s">
        <v>444</v>
      </c>
      <c r="D210" s="20" t="s">
        <v>440</v>
      </c>
      <c r="E210" s="20" t="s">
        <v>433</v>
      </c>
      <c r="F210" s="20" t="s">
        <v>437</v>
      </c>
      <c r="G210" s="20" t="s">
        <v>23</v>
      </c>
      <c r="H210" s="20" t="s">
        <v>23</v>
      </c>
      <c r="I210" s="20" t="s">
        <v>23</v>
      </c>
      <c r="J210" s="20" t="str">
        <f t="shared" si="30"/>
        <v>[n,n,n]</v>
      </c>
      <c r="K210" s="20" t="s">
        <v>23</v>
      </c>
      <c r="L210" s="20" t="s">
        <v>84</v>
      </c>
      <c r="M210" s="20" t="s">
        <v>23</v>
      </c>
      <c r="N210" s="20" t="str">
        <f t="shared" si="29"/>
        <v>[n,p,n]</v>
      </c>
      <c r="O210" s="24"/>
      <c r="P210" s="24"/>
      <c r="Q210" s="24"/>
      <c r="R210" s="24"/>
      <c r="S210" s="61"/>
      <c r="T210" s="61"/>
      <c r="U210" s="61"/>
      <c r="V210" s="61"/>
      <c r="W210" s="61"/>
      <c r="X210" s="61"/>
      <c r="Y210" s="61"/>
      <c r="Z210" s="61"/>
    </row>
    <row r="211" spans="1:26" ht="32">
      <c r="A211" s="20" t="str">
        <f t="shared" si="28"/>
        <v>T210</v>
      </c>
      <c r="B211" s="20" t="s">
        <v>517</v>
      </c>
      <c r="C211" s="20" t="s">
        <v>285</v>
      </c>
      <c r="D211" s="20" t="s">
        <v>286</v>
      </c>
      <c r="E211" s="20" t="s">
        <v>448</v>
      </c>
      <c r="F211" s="20" t="s">
        <v>22</v>
      </c>
      <c r="G211" s="20" t="s">
        <v>23</v>
      </c>
      <c r="H211" s="20" t="s">
        <v>23</v>
      </c>
      <c r="I211" s="20" t="s">
        <v>23</v>
      </c>
      <c r="J211" s="20" t="str">
        <f t="shared" si="30"/>
        <v>[n,n,n]</v>
      </c>
      <c r="K211" s="20" t="s">
        <v>23</v>
      </c>
      <c r="L211" s="20" t="s">
        <v>84</v>
      </c>
      <c r="M211" s="20" t="s">
        <v>84</v>
      </c>
      <c r="N211" s="20" t="str">
        <f t="shared" si="29"/>
        <v>[n,p,p]</v>
      </c>
      <c r="O211" s="24"/>
      <c r="P211" s="24"/>
      <c r="Q211" s="24"/>
      <c r="R211" s="24"/>
      <c r="S211" s="61"/>
      <c r="T211" s="61"/>
      <c r="U211" s="61"/>
      <c r="V211" s="61"/>
      <c r="W211" s="61"/>
      <c r="X211" s="61"/>
      <c r="Y211" s="61"/>
      <c r="Z211" s="61"/>
    </row>
    <row r="212" spans="1:26" ht="144">
      <c r="A212" s="20" t="str">
        <f t="shared" si="28"/>
        <v>T211</v>
      </c>
      <c r="B212" s="20" t="s">
        <v>517</v>
      </c>
      <c r="C212" s="20" t="s">
        <v>519</v>
      </c>
      <c r="D212" s="20" t="s">
        <v>520</v>
      </c>
      <c r="E212" s="20" t="s">
        <v>300</v>
      </c>
      <c r="F212" s="20" t="s">
        <v>22</v>
      </c>
      <c r="G212" s="20" t="s">
        <v>23</v>
      </c>
      <c r="H212" s="20" t="s">
        <v>23</v>
      </c>
      <c r="I212" s="20" t="s">
        <v>23</v>
      </c>
      <c r="J212" s="20" t="str">
        <f t="shared" si="30"/>
        <v>[n,n,n]</v>
      </c>
      <c r="K212" s="20" t="s">
        <v>84</v>
      </c>
      <c r="L212" s="20" t="s">
        <v>23</v>
      </c>
      <c r="M212" s="20" t="s">
        <v>23</v>
      </c>
      <c r="N212" s="20" t="str">
        <f t="shared" si="29"/>
        <v>[p,n,n]</v>
      </c>
      <c r="O212" s="24"/>
      <c r="P212" s="24"/>
      <c r="Q212" s="24"/>
      <c r="R212" s="24"/>
      <c r="S212" s="61"/>
      <c r="T212" s="61"/>
      <c r="U212" s="61"/>
      <c r="V212" s="61"/>
      <c r="W212" s="61"/>
      <c r="X212" s="61"/>
      <c r="Y212" s="61"/>
      <c r="Z212" s="61"/>
    </row>
    <row r="213" spans="1:26" ht="80">
      <c r="A213" s="20" t="str">
        <f t="shared" si="28"/>
        <v>T212</v>
      </c>
      <c r="B213" s="20" t="s">
        <v>517</v>
      </c>
      <c r="C213" s="20" t="s">
        <v>521</v>
      </c>
      <c r="D213" s="20" t="s">
        <v>522</v>
      </c>
      <c r="E213" s="20" t="s">
        <v>523</v>
      </c>
      <c r="F213" s="20" t="s">
        <v>22</v>
      </c>
      <c r="G213" s="20" t="s">
        <v>23</v>
      </c>
      <c r="H213" s="20" t="s">
        <v>23</v>
      </c>
      <c r="I213" s="20" t="s">
        <v>23</v>
      </c>
      <c r="J213" s="20" t="str">
        <f t="shared" si="30"/>
        <v>[n,n,n]</v>
      </c>
      <c r="K213" s="20" t="s">
        <v>84</v>
      </c>
      <c r="L213" s="20" t="s">
        <v>23</v>
      </c>
      <c r="M213" s="20" t="s">
        <v>23</v>
      </c>
      <c r="N213" s="20" t="str">
        <f t="shared" si="29"/>
        <v>[p,n,n]</v>
      </c>
      <c r="O213" s="24"/>
      <c r="P213" s="24"/>
      <c r="Q213" s="24"/>
      <c r="R213" s="24"/>
      <c r="S213" s="61"/>
      <c r="T213" s="61"/>
      <c r="U213" s="61"/>
      <c r="V213" s="61"/>
      <c r="W213" s="61"/>
      <c r="X213" s="61"/>
      <c r="Y213" s="61"/>
      <c r="Z213" s="61"/>
    </row>
    <row r="214" spans="1:26" ht="96">
      <c r="A214" s="20" t="str">
        <f t="shared" si="28"/>
        <v>T213</v>
      </c>
      <c r="B214" s="20" t="s">
        <v>517</v>
      </c>
      <c r="C214" s="20" t="s">
        <v>431</v>
      </c>
      <c r="D214" s="20" t="s">
        <v>518</v>
      </c>
      <c r="E214" s="20" t="s">
        <v>293</v>
      </c>
      <c r="F214" s="20" t="s">
        <v>22</v>
      </c>
      <c r="G214" s="20" t="s">
        <v>23</v>
      </c>
      <c r="H214" s="20" t="s">
        <v>23</v>
      </c>
      <c r="I214" s="20" t="s">
        <v>23</v>
      </c>
      <c r="J214" s="20" t="str">
        <f t="shared" si="30"/>
        <v>[n,n,n]</v>
      </c>
      <c r="K214" s="20" t="s">
        <v>23</v>
      </c>
      <c r="L214" s="20" t="s">
        <v>84</v>
      </c>
      <c r="M214" s="20" t="s">
        <v>84</v>
      </c>
      <c r="N214" s="20" t="str">
        <f t="shared" si="29"/>
        <v>[n,p,p]</v>
      </c>
      <c r="O214" s="24"/>
      <c r="P214" s="24"/>
      <c r="Q214" s="24"/>
      <c r="R214" s="24"/>
      <c r="S214" s="61"/>
      <c r="T214" s="61"/>
      <c r="U214" s="61"/>
      <c r="V214" s="61"/>
      <c r="W214" s="61"/>
      <c r="X214" s="61"/>
      <c r="Y214" s="61"/>
      <c r="Z214" s="61"/>
    </row>
    <row r="215" spans="1:26" ht="96">
      <c r="A215" s="20" t="str">
        <f t="shared" si="28"/>
        <v>T214</v>
      </c>
      <c r="B215" s="20" t="s">
        <v>524</v>
      </c>
      <c r="C215" s="20" t="s">
        <v>431</v>
      </c>
      <c r="D215" s="20" t="s">
        <v>432</v>
      </c>
      <c r="E215" s="20" t="s">
        <v>436</v>
      </c>
      <c r="F215" s="20" t="s">
        <v>22</v>
      </c>
      <c r="G215" s="20" t="s">
        <v>23</v>
      </c>
      <c r="H215" s="20" t="s">
        <v>23</v>
      </c>
      <c r="I215" s="20" t="s">
        <v>23</v>
      </c>
      <c r="J215" s="20" t="str">
        <f t="shared" si="30"/>
        <v>[n,n,n]</v>
      </c>
      <c r="K215" s="20" t="s">
        <v>23</v>
      </c>
      <c r="L215" s="20" t="s">
        <v>84</v>
      </c>
      <c r="M215" s="20" t="s">
        <v>84</v>
      </c>
      <c r="N215" s="20" t="str">
        <f t="shared" si="29"/>
        <v>[n,p,p]</v>
      </c>
      <c r="O215" s="24"/>
      <c r="P215" s="24"/>
      <c r="Q215" s="24"/>
      <c r="R215" s="24"/>
      <c r="S215" s="61"/>
      <c r="T215" s="61"/>
      <c r="U215" s="61"/>
      <c r="V215" s="61"/>
      <c r="W215" s="61"/>
      <c r="X215" s="61"/>
      <c r="Y215" s="61"/>
      <c r="Z215" s="61"/>
    </row>
    <row r="216" spans="1:26" ht="80">
      <c r="A216" s="20" t="str">
        <f t="shared" si="28"/>
        <v>T215</v>
      </c>
      <c r="B216" s="20" t="s">
        <v>524</v>
      </c>
      <c r="C216" s="20" t="s">
        <v>434</v>
      </c>
      <c r="D216" s="20" t="s">
        <v>435</v>
      </c>
      <c r="E216" s="20" t="s">
        <v>436</v>
      </c>
      <c r="F216" s="20" t="s">
        <v>437</v>
      </c>
      <c r="G216" s="20" t="s">
        <v>23</v>
      </c>
      <c r="H216" s="20" t="s">
        <v>23</v>
      </c>
      <c r="I216" s="20" t="s">
        <v>23</v>
      </c>
      <c r="J216" s="20" t="str">
        <f t="shared" si="30"/>
        <v>[n,n,n]</v>
      </c>
      <c r="K216" s="20" t="s">
        <v>23</v>
      </c>
      <c r="L216" s="20" t="s">
        <v>84</v>
      </c>
      <c r="M216" s="20" t="s">
        <v>84</v>
      </c>
      <c r="N216" s="20" t="str">
        <f t="shared" si="29"/>
        <v>[n,p,p]</v>
      </c>
      <c r="O216" s="24"/>
      <c r="P216" s="24"/>
      <c r="Q216" s="24"/>
      <c r="R216" s="24"/>
      <c r="S216" s="61"/>
      <c r="T216" s="61"/>
      <c r="U216" s="61"/>
      <c r="V216" s="61"/>
      <c r="W216" s="61"/>
      <c r="X216" s="61"/>
      <c r="Y216" s="61"/>
      <c r="Z216" s="61"/>
    </row>
    <row r="217" spans="1:26" ht="80">
      <c r="A217" s="20" t="str">
        <f t="shared" si="28"/>
        <v>T216</v>
      </c>
      <c r="B217" s="20" t="s">
        <v>524</v>
      </c>
      <c r="C217" s="20" t="s">
        <v>33</v>
      </c>
      <c r="D217" s="20" t="s">
        <v>443</v>
      </c>
      <c r="E217" s="20" t="s">
        <v>4</v>
      </c>
      <c r="F217" s="20" t="s">
        <v>332</v>
      </c>
      <c r="G217" s="20" t="s">
        <v>23</v>
      </c>
      <c r="H217" s="20" t="s">
        <v>23</v>
      </c>
      <c r="I217" s="20" t="s">
        <v>23</v>
      </c>
      <c r="J217" s="20" t="str">
        <f t="shared" si="30"/>
        <v>[n,n,n]</v>
      </c>
      <c r="K217" s="20" t="s">
        <v>107</v>
      </c>
      <c r="L217" s="20" t="s">
        <v>107</v>
      </c>
      <c r="M217" s="20" t="s">
        <v>84</v>
      </c>
      <c r="N217" s="20" t="str">
        <f t="shared" si="29"/>
        <v>[f,f,p]</v>
      </c>
      <c r="O217" s="24"/>
      <c r="P217" s="24"/>
      <c r="Q217" s="24"/>
      <c r="R217" s="24"/>
      <c r="S217" s="61"/>
      <c r="T217" s="61"/>
      <c r="U217" s="61"/>
      <c r="V217" s="61"/>
      <c r="W217" s="61"/>
      <c r="X217" s="61"/>
      <c r="Y217" s="61"/>
      <c r="Z217" s="61"/>
    </row>
    <row r="218" spans="1:26" ht="48">
      <c r="A218" s="20" t="str">
        <f t="shared" si="28"/>
        <v>T217</v>
      </c>
      <c r="B218" s="20" t="s">
        <v>524</v>
      </c>
      <c r="C218" s="20" t="s">
        <v>444</v>
      </c>
      <c r="D218" s="20" t="s">
        <v>440</v>
      </c>
      <c r="E218" s="20" t="s">
        <v>433</v>
      </c>
      <c r="F218" s="20" t="s">
        <v>437</v>
      </c>
      <c r="G218" s="20" t="s">
        <v>23</v>
      </c>
      <c r="H218" s="20" t="s">
        <v>23</v>
      </c>
      <c r="I218" s="20" t="s">
        <v>23</v>
      </c>
      <c r="J218" s="20" t="str">
        <f t="shared" si="30"/>
        <v>[n,n,n]</v>
      </c>
      <c r="K218" s="20" t="s">
        <v>23</v>
      </c>
      <c r="L218" s="20" t="s">
        <v>84</v>
      </c>
      <c r="M218" s="20" t="s">
        <v>23</v>
      </c>
      <c r="N218" s="20" t="str">
        <f t="shared" si="29"/>
        <v>[n,p,n]</v>
      </c>
      <c r="O218" s="24"/>
      <c r="P218" s="24"/>
      <c r="Q218" s="24"/>
      <c r="R218" s="24"/>
      <c r="S218" s="61"/>
      <c r="T218" s="61"/>
      <c r="U218" s="61"/>
      <c r="V218" s="61"/>
      <c r="W218" s="61"/>
      <c r="X218" s="61"/>
      <c r="Y218" s="61"/>
      <c r="Z218" s="61"/>
    </row>
    <row r="219" spans="1:26" ht="32">
      <c r="A219" s="20" t="str">
        <f t="shared" si="28"/>
        <v>T218</v>
      </c>
      <c r="B219" s="20" t="s">
        <v>524</v>
      </c>
      <c r="C219" s="20" t="s">
        <v>285</v>
      </c>
      <c r="D219" s="20" t="s">
        <v>286</v>
      </c>
      <c r="E219" s="20" t="s">
        <v>448</v>
      </c>
      <c r="F219" s="20" t="s">
        <v>22</v>
      </c>
      <c r="G219" s="20" t="s">
        <v>23</v>
      </c>
      <c r="H219" s="20" t="s">
        <v>23</v>
      </c>
      <c r="I219" s="20" t="s">
        <v>23</v>
      </c>
      <c r="J219" s="20" t="str">
        <f t="shared" si="30"/>
        <v>[n,n,n]</v>
      </c>
      <c r="K219" s="20" t="s">
        <v>23</v>
      </c>
      <c r="L219" s="20" t="s">
        <v>84</v>
      </c>
      <c r="M219" s="20" t="s">
        <v>84</v>
      </c>
      <c r="N219" s="20" t="str">
        <f t="shared" si="29"/>
        <v>[n,p,p]</v>
      </c>
      <c r="O219" s="24"/>
      <c r="P219" s="24"/>
      <c r="Q219" s="24"/>
      <c r="R219" s="24"/>
      <c r="S219" s="61"/>
      <c r="T219" s="61"/>
      <c r="U219" s="61"/>
      <c r="V219" s="61"/>
      <c r="W219" s="61"/>
      <c r="X219" s="61"/>
      <c r="Y219" s="61"/>
      <c r="Z219" s="61"/>
    </row>
    <row r="220" spans="1:26" ht="64">
      <c r="A220" s="20" t="str">
        <f t="shared" si="28"/>
        <v>T219</v>
      </c>
      <c r="B220" s="20" t="s">
        <v>524</v>
      </c>
      <c r="C220" s="20" t="s">
        <v>455</v>
      </c>
      <c r="D220" s="20" t="s">
        <v>456</v>
      </c>
      <c r="E220" s="20" t="s">
        <v>307</v>
      </c>
      <c r="F220" s="20" t="s">
        <v>22</v>
      </c>
      <c r="G220" s="20" t="s">
        <v>23</v>
      </c>
      <c r="H220" s="20" t="s">
        <v>23</v>
      </c>
      <c r="I220" s="20" t="s">
        <v>23</v>
      </c>
      <c r="J220" s="20" t="str">
        <f t="shared" si="30"/>
        <v>[n,n,n]</v>
      </c>
      <c r="K220" s="20" t="s">
        <v>84</v>
      </c>
      <c r="L220" s="20" t="s">
        <v>23</v>
      </c>
      <c r="M220" s="20" t="s">
        <v>23</v>
      </c>
      <c r="N220" s="20" t="str">
        <f t="shared" si="29"/>
        <v>[p,n,n]</v>
      </c>
      <c r="O220" s="24"/>
      <c r="P220" s="24"/>
      <c r="Q220" s="24"/>
      <c r="R220" s="24"/>
      <c r="S220" s="61"/>
      <c r="T220" s="61"/>
      <c r="U220" s="61"/>
      <c r="V220" s="61"/>
      <c r="W220" s="61"/>
      <c r="X220" s="61"/>
      <c r="Y220" s="61"/>
      <c r="Z220" s="61"/>
    </row>
    <row r="221" spans="1:26" ht="16">
      <c r="A221" s="20" t="str">
        <f t="shared" si="28"/>
        <v>T220</v>
      </c>
      <c r="B221" s="20" t="s">
        <v>524</v>
      </c>
      <c r="C221" s="20" t="s">
        <v>525</v>
      </c>
      <c r="D221" s="20" t="s">
        <v>526</v>
      </c>
      <c r="E221" s="20" t="s">
        <v>293</v>
      </c>
      <c r="F221" s="20" t="s">
        <v>22</v>
      </c>
      <c r="G221" s="20" t="s">
        <v>23</v>
      </c>
      <c r="H221" s="20" t="s">
        <v>23</v>
      </c>
      <c r="I221" s="20" t="s">
        <v>23</v>
      </c>
      <c r="J221" s="20" t="str">
        <f t="shared" si="30"/>
        <v>[n,n,n]</v>
      </c>
      <c r="K221" s="20" t="s">
        <v>23</v>
      </c>
      <c r="L221" s="20" t="s">
        <v>23</v>
      </c>
      <c r="M221" s="20" t="s">
        <v>84</v>
      </c>
      <c r="N221" s="20" t="str">
        <f t="shared" si="29"/>
        <v>[n,n,p]</v>
      </c>
      <c r="O221" s="24"/>
      <c r="P221" s="24"/>
      <c r="Q221" s="24"/>
      <c r="R221" s="24"/>
      <c r="S221" s="61"/>
      <c r="T221" s="61"/>
      <c r="U221" s="61"/>
      <c r="V221" s="61"/>
      <c r="W221" s="61"/>
      <c r="X221" s="61"/>
      <c r="Y221" s="61"/>
      <c r="Z221" s="61"/>
    </row>
    <row r="222" spans="1:26" ht="64">
      <c r="A222" s="20" t="str">
        <f t="shared" si="28"/>
        <v>T221</v>
      </c>
      <c r="B222" s="20" t="s">
        <v>524</v>
      </c>
      <c r="C222" s="20" t="s">
        <v>527</v>
      </c>
      <c r="D222" s="20" t="s">
        <v>528</v>
      </c>
      <c r="E222" s="20" t="s">
        <v>323</v>
      </c>
      <c r="F222" s="20" t="s">
        <v>94</v>
      </c>
      <c r="G222" s="20" t="s">
        <v>23</v>
      </c>
      <c r="H222" s="20" t="s">
        <v>23</v>
      </c>
      <c r="I222" s="20" t="s">
        <v>23</v>
      </c>
      <c r="J222" s="20" t="str">
        <f t="shared" si="30"/>
        <v>[n,n,n]</v>
      </c>
      <c r="K222" s="20" t="s">
        <v>84</v>
      </c>
      <c r="L222" s="20" t="s">
        <v>23</v>
      </c>
      <c r="M222" s="20" t="s">
        <v>23</v>
      </c>
      <c r="N222" s="20" t="str">
        <f t="shared" si="29"/>
        <v>[p,n,n]</v>
      </c>
      <c r="O222" s="24"/>
      <c r="P222" s="24"/>
      <c r="Q222" s="24"/>
      <c r="R222" s="24"/>
      <c r="S222" s="61"/>
      <c r="T222" s="61"/>
      <c r="U222" s="61"/>
      <c r="V222" s="61"/>
      <c r="W222" s="61"/>
      <c r="X222" s="61"/>
      <c r="Y222" s="61"/>
      <c r="Z222" s="61"/>
    </row>
    <row r="223" spans="1:26" ht="96">
      <c r="A223" s="20" t="str">
        <f t="shared" si="28"/>
        <v>T222</v>
      </c>
      <c r="B223" s="20" t="s">
        <v>529</v>
      </c>
      <c r="C223" s="20" t="s">
        <v>530</v>
      </c>
      <c r="D223" s="20" t="s">
        <v>531</v>
      </c>
      <c r="E223" s="20" t="s">
        <v>486</v>
      </c>
      <c r="F223" s="20" t="s">
        <v>22</v>
      </c>
      <c r="G223" s="20" t="s">
        <v>23</v>
      </c>
      <c r="H223" s="20" t="s">
        <v>23</v>
      </c>
      <c r="I223" s="20" t="s">
        <v>23</v>
      </c>
      <c r="J223" s="20" t="str">
        <f t="shared" si="30"/>
        <v>[n,n,n]</v>
      </c>
      <c r="K223" s="20" t="s">
        <v>84</v>
      </c>
      <c r="L223" s="20" t="s">
        <v>23</v>
      </c>
      <c r="M223" s="20" t="s">
        <v>84</v>
      </c>
      <c r="N223" s="20" t="str">
        <f t="shared" si="29"/>
        <v>[p,n,p]</v>
      </c>
      <c r="O223" s="24"/>
      <c r="P223" s="24"/>
      <c r="Q223" s="24"/>
      <c r="R223" s="24"/>
      <c r="S223" s="61"/>
      <c r="T223" s="61"/>
      <c r="U223" s="61"/>
      <c r="V223" s="61"/>
      <c r="W223" s="61"/>
      <c r="X223" s="61"/>
      <c r="Y223" s="61"/>
      <c r="Z223" s="61"/>
    </row>
    <row r="224" spans="1:26" ht="80">
      <c r="A224" s="20" t="str">
        <f t="shared" si="28"/>
        <v>T223</v>
      </c>
      <c r="B224" s="20" t="s">
        <v>529</v>
      </c>
      <c r="C224" s="20" t="s">
        <v>532</v>
      </c>
      <c r="D224" s="20" t="s">
        <v>533</v>
      </c>
      <c r="E224" s="20" t="s">
        <v>323</v>
      </c>
      <c r="F224" s="20" t="s">
        <v>22</v>
      </c>
      <c r="G224" s="20" t="s">
        <v>23</v>
      </c>
      <c r="H224" s="20" t="s">
        <v>23</v>
      </c>
      <c r="I224" s="20" t="s">
        <v>23</v>
      </c>
      <c r="J224" s="20" t="str">
        <f t="shared" si="30"/>
        <v>[n,n,n]</v>
      </c>
      <c r="K224" s="20" t="s">
        <v>84</v>
      </c>
      <c r="L224" s="20" t="s">
        <v>23</v>
      </c>
      <c r="M224" s="20" t="s">
        <v>23</v>
      </c>
      <c r="N224" s="20" t="str">
        <f t="shared" si="29"/>
        <v>[p,n,n]</v>
      </c>
      <c r="O224" s="24"/>
      <c r="P224" s="24"/>
      <c r="Q224" s="24"/>
      <c r="R224" s="24"/>
      <c r="S224" s="61"/>
      <c r="T224" s="61"/>
      <c r="U224" s="61"/>
      <c r="V224" s="61"/>
      <c r="W224" s="61"/>
      <c r="X224" s="61"/>
      <c r="Y224" s="61"/>
      <c r="Z224" s="61"/>
    </row>
    <row r="225" spans="1:26" ht="80">
      <c r="A225" s="20" t="str">
        <f t="shared" si="28"/>
        <v>T224</v>
      </c>
      <c r="B225" s="20" t="s">
        <v>529</v>
      </c>
      <c r="C225" s="20" t="s">
        <v>534</v>
      </c>
      <c r="D225" s="20" t="s">
        <v>535</v>
      </c>
      <c r="E225" s="20" t="s">
        <v>433</v>
      </c>
      <c r="F225" s="20" t="s">
        <v>22</v>
      </c>
      <c r="G225" s="20" t="s">
        <v>23</v>
      </c>
      <c r="H225" s="20" t="s">
        <v>23</v>
      </c>
      <c r="I225" s="20" t="s">
        <v>23</v>
      </c>
      <c r="J225" s="20" t="str">
        <f t="shared" si="30"/>
        <v>[n,n,n]</v>
      </c>
      <c r="K225" s="20" t="s">
        <v>23</v>
      </c>
      <c r="L225" s="20" t="s">
        <v>84</v>
      </c>
      <c r="M225" s="20" t="s">
        <v>23</v>
      </c>
      <c r="N225" s="20" t="str">
        <f t="shared" si="29"/>
        <v>[n,p,n]</v>
      </c>
      <c r="O225" s="24"/>
      <c r="P225" s="24"/>
      <c r="Q225" s="24"/>
      <c r="R225" s="24"/>
      <c r="S225" s="61"/>
      <c r="T225" s="61"/>
      <c r="U225" s="61"/>
      <c r="V225" s="61"/>
      <c r="W225" s="61"/>
      <c r="X225" s="61"/>
      <c r="Y225" s="61"/>
      <c r="Z225" s="61"/>
    </row>
    <row r="226" spans="1:26" ht="64">
      <c r="A226" s="20" t="str">
        <f t="shared" si="28"/>
        <v>T225</v>
      </c>
      <c r="B226" s="20" t="s">
        <v>529</v>
      </c>
      <c r="C226" s="20" t="s">
        <v>536</v>
      </c>
      <c r="D226" s="20" t="s">
        <v>537</v>
      </c>
      <c r="E226" s="20" t="s">
        <v>433</v>
      </c>
      <c r="F226" s="20" t="s">
        <v>22</v>
      </c>
      <c r="G226" s="20" t="s">
        <v>23</v>
      </c>
      <c r="H226" s="20" t="s">
        <v>23</v>
      </c>
      <c r="I226" s="20" t="s">
        <v>23</v>
      </c>
      <c r="J226" s="20" t="str">
        <f t="shared" si="30"/>
        <v>[n,n,n]</v>
      </c>
      <c r="K226" s="20" t="s">
        <v>23</v>
      </c>
      <c r="L226" s="20" t="s">
        <v>84</v>
      </c>
      <c r="M226" s="20" t="s">
        <v>23</v>
      </c>
      <c r="N226" s="20" t="str">
        <f t="shared" si="29"/>
        <v>[n,p,n]</v>
      </c>
      <c r="O226" s="24"/>
      <c r="P226" s="24"/>
      <c r="Q226" s="24"/>
      <c r="R226" s="24"/>
      <c r="S226" s="61"/>
      <c r="T226" s="61"/>
      <c r="U226" s="61"/>
      <c r="V226" s="61"/>
      <c r="W226" s="61"/>
      <c r="X226" s="61"/>
      <c r="Y226" s="61"/>
      <c r="Z226" s="61"/>
    </row>
    <row r="227" spans="1:26" ht="80">
      <c r="A227" s="20" t="str">
        <f t="shared" si="28"/>
        <v>T226</v>
      </c>
      <c r="B227" s="20" t="s">
        <v>529</v>
      </c>
      <c r="C227" s="20" t="s">
        <v>538</v>
      </c>
      <c r="D227" s="20" t="s">
        <v>539</v>
      </c>
      <c r="E227" s="20" t="s">
        <v>540</v>
      </c>
      <c r="F227" s="20" t="s">
        <v>22</v>
      </c>
      <c r="G227" s="20" t="s">
        <v>23</v>
      </c>
      <c r="H227" s="20" t="s">
        <v>23</v>
      </c>
      <c r="I227" s="20" t="s">
        <v>23</v>
      </c>
      <c r="J227" s="20" t="str">
        <f t="shared" si="30"/>
        <v>[n,n,n]</v>
      </c>
      <c r="K227" s="20" t="s">
        <v>84</v>
      </c>
      <c r="L227" s="20" t="s">
        <v>84</v>
      </c>
      <c r="M227" s="20" t="s">
        <v>84</v>
      </c>
      <c r="N227" s="20" t="str">
        <f t="shared" si="29"/>
        <v>[p,p,p]</v>
      </c>
      <c r="O227" s="24"/>
      <c r="P227" s="24"/>
      <c r="Q227" s="24"/>
      <c r="R227" s="24"/>
      <c r="S227" s="61"/>
      <c r="T227" s="61"/>
      <c r="U227" s="61"/>
      <c r="V227" s="61"/>
      <c r="W227" s="61"/>
      <c r="X227" s="61"/>
      <c r="Y227" s="61"/>
      <c r="Z227" s="61"/>
    </row>
    <row r="228" spans="1:26" ht="64">
      <c r="A228" s="20" t="str">
        <f t="shared" si="28"/>
        <v>T227</v>
      </c>
      <c r="B228" s="20" t="s">
        <v>529</v>
      </c>
      <c r="C228" s="20" t="s">
        <v>541</v>
      </c>
      <c r="D228" s="20" t="s">
        <v>542</v>
      </c>
      <c r="E228" s="20" t="s">
        <v>307</v>
      </c>
      <c r="F228" s="20" t="s">
        <v>22</v>
      </c>
      <c r="G228" s="20" t="s">
        <v>23</v>
      </c>
      <c r="H228" s="20" t="s">
        <v>23</v>
      </c>
      <c r="I228" s="20" t="s">
        <v>23</v>
      </c>
      <c r="J228" s="20" t="str">
        <f t="shared" si="30"/>
        <v>[n,n,n]</v>
      </c>
      <c r="K228" s="20" t="s">
        <v>84</v>
      </c>
      <c r="L228" s="20" t="s">
        <v>23</v>
      </c>
      <c r="M228" s="20" t="s">
        <v>23</v>
      </c>
      <c r="N228" s="20" t="str">
        <f t="shared" si="29"/>
        <v>[p,n,n]</v>
      </c>
      <c r="O228" s="24"/>
      <c r="P228" s="24"/>
      <c r="Q228" s="24"/>
      <c r="R228" s="24"/>
      <c r="S228" s="61"/>
      <c r="T228" s="61"/>
      <c r="U228" s="61"/>
      <c r="V228" s="61"/>
      <c r="W228" s="61"/>
      <c r="X228" s="61"/>
      <c r="Y228" s="61"/>
      <c r="Z228" s="61"/>
    </row>
    <row r="229" spans="1:26" ht="48">
      <c r="A229" s="20" t="str">
        <f t="shared" si="28"/>
        <v>T228</v>
      </c>
      <c r="B229" s="20" t="s">
        <v>529</v>
      </c>
      <c r="C229" s="20" t="s">
        <v>543</v>
      </c>
      <c r="D229" s="20" t="s">
        <v>544</v>
      </c>
      <c r="E229" s="20" t="s">
        <v>307</v>
      </c>
      <c r="F229" s="20" t="s">
        <v>22</v>
      </c>
      <c r="G229" s="20" t="s">
        <v>23</v>
      </c>
      <c r="H229" s="20" t="s">
        <v>23</v>
      </c>
      <c r="I229" s="20" t="s">
        <v>23</v>
      </c>
      <c r="J229" s="20" t="str">
        <f t="shared" si="30"/>
        <v>[n,n,n]</v>
      </c>
      <c r="K229" s="20" t="s">
        <v>84</v>
      </c>
      <c r="L229" s="20" t="s">
        <v>23</v>
      </c>
      <c r="M229" s="20" t="s">
        <v>23</v>
      </c>
      <c r="N229" s="20" t="str">
        <f t="shared" si="29"/>
        <v>[p,n,n]</v>
      </c>
      <c r="O229" s="24"/>
      <c r="P229" s="24"/>
      <c r="Q229" s="24"/>
      <c r="R229" s="24"/>
      <c r="S229" s="61"/>
      <c r="T229" s="61"/>
      <c r="U229" s="61"/>
      <c r="V229" s="61"/>
      <c r="W229" s="61"/>
      <c r="X229" s="61"/>
      <c r="Y229" s="61"/>
      <c r="Z229" s="61"/>
    </row>
    <row r="230" spans="1:26" ht="80">
      <c r="A230" s="20" t="str">
        <f t="shared" si="28"/>
        <v>T229</v>
      </c>
      <c r="B230" s="20" t="s">
        <v>529</v>
      </c>
      <c r="C230" s="20" t="s">
        <v>545</v>
      </c>
      <c r="D230" s="20" t="s">
        <v>546</v>
      </c>
      <c r="E230" s="20" t="s">
        <v>307</v>
      </c>
      <c r="F230" s="20" t="s">
        <v>22</v>
      </c>
      <c r="G230" s="20" t="s">
        <v>23</v>
      </c>
      <c r="H230" s="20" t="s">
        <v>23</v>
      </c>
      <c r="I230" s="20" t="s">
        <v>23</v>
      </c>
      <c r="J230" s="20" t="str">
        <f t="shared" si="30"/>
        <v>[n,n,n]</v>
      </c>
      <c r="K230" s="20" t="s">
        <v>84</v>
      </c>
      <c r="L230" s="20" t="s">
        <v>23</v>
      </c>
      <c r="M230" s="20" t="s">
        <v>23</v>
      </c>
      <c r="N230" s="20" t="str">
        <f t="shared" si="29"/>
        <v>[p,n,n]</v>
      </c>
      <c r="O230" s="24"/>
      <c r="P230" s="24"/>
      <c r="Q230" s="24"/>
      <c r="R230" s="24"/>
      <c r="S230" s="61"/>
      <c r="T230" s="61"/>
      <c r="U230" s="61"/>
      <c r="V230" s="61"/>
      <c r="W230" s="61"/>
      <c r="X230" s="61"/>
      <c r="Y230" s="61"/>
      <c r="Z230" s="61"/>
    </row>
    <row r="231" spans="1:26" ht="80">
      <c r="A231" s="20" t="str">
        <f t="shared" si="28"/>
        <v>T230</v>
      </c>
      <c r="B231" s="20" t="s">
        <v>529</v>
      </c>
      <c r="C231" s="20" t="s">
        <v>547</v>
      </c>
      <c r="D231" s="20" t="s">
        <v>548</v>
      </c>
      <c r="E231" s="20" t="s">
        <v>394</v>
      </c>
      <c r="F231" s="20" t="s">
        <v>22</v>
      </c>
      <c r="G231" s="20" t="s">
        <v>23</v>
      </c>
      <c r="H231" s="20" t="s">
        <v>23</v>
      </c>
      <c r="I231" s="20" t="s">
        <v>23</v>
      </c>
      <c r="J231" s="20" t="str">
        <f t="shared" si="30"/>
        <v>[n,n,n]</v>
      </c>
      <c r="K231" s="20" t="s">
        <v>23</v>
      </c>
      <c r="L231" s="20" t="s">
        <v>23</v>
      </c>
      <c r="M231" s="20" t="s">
        <v>84</v>
      </c>
      <c r="N231" s="20" t="str">
        <f t="shared" si="29"/>
        <v>[n,n,p]</v>
      </c>
      <c r="O231" s="24"/>
      <c r="P231" s="24"/>
      <c r="Q231" s="24"/>
      <c r="R231" s="24"/>
      <c r="S231" s="61"/>
      <c r="T231" s="61"/>
      <c r="U231" s="61"/>
      <c r="V231" s="61"/>
      <c r="W231" s="61"/>
      <c r="X231" s="61"/>
      <c r="Y231" s="61"/>
      <c r="Z231" s="61"/>
    </row>
    <row r="232" spans="1:26" ht="48">
      <c r="A232" s="20" t="str">
        <f t="shared" si="28"/>
        <v>T231</v>
      </c>
      <c r="B232" s="20" t="s">
        <v>529</v>
      </c>
      <c r="C232" s="20" t="s">
        <v>549</v>
      </c>
      <c r="D232" s="20" t="s">
        <v>550</v>
      </c>
      <c r="E232" s="20" t="s">
        <v>416</v>
      </c>
      <c r="F232" s="20" t="s">
        <v>94</v>
      </c>
      <c r="G232" s="20" t="s">
        <v>23</v>
      </c>
      <c r="H232" s="20" t="s">
        <v>23</v>
      </c>
      <c r="I232" s="20" t="s">
        <v>23</v>
      </c>
      <c r="J232" s="20" t="str">
        <f t="shared" si="30"/>
        <v>[n,n,n]</v>
      </c>
      <c r="K232" s="20" t="s">
        <v>84</v>
      </c>
      <c r="L232" s="20" t="s">
        <v>84</v>
      </c>
      <c r="M232" s="20" t="s">
        <v>23</v>
      </c>
      <c r="N232" s="20" t="str">
        <f t="shared" si="29"/>
        <v>[p,p,n]</v>
      </c>
      <c r="O232" s="24"/>
      <c r="P232" s="24"/>
      <c r="Q232" s="24"/>
      <c r="R232" s="24"/>
      <c r="S232" s="61"/>
      <c r="T232" s="61"/>
      <c r="U232" s="61"/>
      <c r="V232" s="61"/>
      <c r="W232" s="61"/>
      <c r="X232" s="61"/>
      <c r="Y232" s="61"/>
      <c r="Z232" s="61"/>
    </row>
    <row r="233" spans="1:26" ht="96">
      <c r="A233" s="20" t="str">
        <f t="shared" si="28"/>
        <v>T232</v>
      </c>
      <c r="B233" s="20" t="s">
        <v>529</v>
      </c>
      <c r="C233" s="20" t="s">
        <v>551</v>
      </c>
      <c r="D233" s="20" t="s">
        <v>552</v>
      </c>
      <c r="E233" s="20" t="s">
        <v>416</v>
      </c>
      <c r="F233" s="20" t="s">
        <v>437</v>
      </c>
      <c r="G233" s="20" t="s">
        <v>23</v>
      </c>
      <c r="H233" s="20" t="s">
        <v>23</v>
      </c>
      <c r="I233" s="20" t="s">
        <v>23</v>
      </c>
      <c r="J233" s="20" t="str">
        <f t="shared" si="30"/>
        <v>[n,n,n]</v>
      </c>
      <c r="K233" s="20" t="s">
        <v>84</v>
      </c>
      <c r="L233" s="20" t="s">
        <v>84</v>
      </c>
      <c r="M233" s="20" t="s">
        <v>23</v>
      </c>
      <c r="N233" s="20" t="str">
        <f t="shared" ref="N233:N254" si="31">CONCATENATE("[",K233,",",L233,",",M233,"]")</f>
        <v>[p,p,n]</v>
      </c>
      <c r="O233" s="24"/>
      <c r="P233" s="24"/>
      <c r="Q233" s="24"/>
      <c r="R233" s="24"/>
      <c r="S233" s="61"/>
      <c r="T233" s="61"/>
      <c r="U233" s="61"/>
      <c r="V233" s="61"/>
      <c r="W233" s="61"/>
      <c r="X233" s="61"/>
      <c r="Y233" s="61"/>
      <c r="Z233" s="61"/>
    </row>
    <row r="234" spans="1:26" ht="96">
      <c r="A234" s="20" t="str">
        <f t="shared" si="28"/>
        <v>T233</v>
      </c>
      <c r="B234" s="20" t="s">
        <v>553</v>
      </c>
      <c r="C234" s="20" t="s">
        <v>431</v>
      </c>
      <c r="D234" s="20" t="s">
        <v>518</v>
      </c>
      <c r="E234" s="20" t="s">
        <v>293</v>
      </c>
      <c r="F234" s="20" t="s">
        <v>22</v>
      </c>
      <c r="G234" s="20" t="s">
        <v>23</v>
      </c>
      <c r="H234" s="20" t="s">
        <v>23</v>
      </c>
      <c r="I234" s="20" t="s">
        <v>23</v>
      </c>
      <c r="J234" s="20" t="str">
        <f t="shared" si="30"/>
        <v>[n,n,n]</v>
      </c>
      <c r="K234" s="20" t="s">
        <v>23</v>
      </c>
      <c r="L234" s="20" t="s">
        <v>84</v>
      </c>
      <c r="M234" s="20" t="s">
        <v>84</v>
      </c>
      <c r="N234" s="20" t="str">
        <f t="shared" si="31"/>
        <v>[n,p,p]</v>
      </c>
      <c r="O234" s="24"/>
      <c r="P234" s="24"/>
      <c r="Q234" s="24"/>
      <c r="R234" s="24"/>
      <c r="S234" s="61"/>
      <c r="T234" s="61"/>
      <c r="U234" s="61"/>
      <c r="V234" s="61"/>
      <c r="W234" s="61"/>
      <c r="X234" s="61"/>
      <c r="Y234" s="61"/>
      <c r="Z234" s="61"/>
    </row>
    <row r="235" spans="1:26" ht="80">
      <c r="A235" s="20" t="str">
        <f t="shared" si="28"/>
        <v>T234</v>
      </c>
      <c r="B235" s="20" t="s">
        <v>553</v>
      </c>
      <c r="C235" s="20" t="s">
        <v>434</v>
      </c>
      <c r="D235" s="20" t="s">
        <v>435</v>
      </c>
      <c r="E235" s="20" t="s">
        <v>433</v>
      </c>
      <c r="F235" s="20" t="s">
        <v>437</v>
      </c>
      <c r="G235" s="20" t="s">
        <v>23</v>
      </c>
      <c r="H235" s="20" t="s">
        <v>23</v>
      </c>
      <c r="I235" s="20" t="s">
        <v>23</v>
      </c>
      <c r="J235" s="20" t="str">
        <f t="shared" si="30"/>
        <v>[n,n,n]</v>
      </c>
      <c r="K235" s="20" t="s">
        <v>23</v>
      </c>
      <c r="L235" s="20" t="s">
        <v>84</v>
      </c>
      <c r="M235" s="20" t="s">
        <v>84</v>
      </c>
      <c r="N235" s="20" t="str">
        <f t="shared" si="31"/>
        <v>[n,p,p]</v>
      </c>
      <c r="O235" s="24"/>
      <c r="P235" s="24"/>
      <c r="Q235" s="24"/>
      <c r="R235" s="24"/>
      <c r="S235" s="61"/>
      <c r="T235" s="61"/>
      <c r="U235" s="61"/>
      <c r="V235" s="61"/>
      <c r="W235" s="61"/>
      <c r="X235" s="61"/>
      <c r="Y235" s="61"/>
      <c r="Z235" s="61"/>
    </row>
    <row r="236" spans="1:26" ht="80">
      <c r="A236" s="20" t="str">
        <f t="shared" si="28"/>
        <v>T235</v>
      </c>
      <c r="B236" s="20" t="s">
        <v>553</v>
      </c>
      <c r="C236" s="20" t="s">
        <v>33</v>
      </c>
      <c r="D236" s="20" t="s">
        <v>443</v>
      </c>
      <c r="E236" s="20" t="s">
        <v>4</v>
      </c>
      <c r="F236" s="20" t="s">
        <v>332</v>
      </c>
      <c r="G236" s="20" t="s">
        <v>23</v>
      </c>
      <c r="H236" s="20" t="s">
        <v>23</v>
      </c>
      <c r="I236" s="20" t="s">
        <v>23</v>
      </c>
      <c r="J236" s="20" t="str">
        <f t="shared" si="30"/>
        <v>[n,n,n]</v>
      </c>
      <c r="K236" s="20" t="s">
        <v>107</v>
      </c>
      <c r="L236" s="20" t="s">
        <v>107</v>
      </c>
      <c r="M236" s="20" t="s">
        <v>84</v>
      </c>
      <c r="N236" s="20" t="str">
        <f t="shared" si="31"/>
        <v>[f,f,p]</v>
      </c>
      <c r="O236" s="24"/>
      <c r="P236" s="24"/>
      <c r="Q236" s="24"/>
      <c r="R236" s="24"/>
      <c r="S236" s="61"/>
      <c r="T236" s="61"/>
      <c r="U236" s="61"/>
      <c r="V236" s="61"/>
      <c r="W236" s="61"/>
      <c r="X236" s="61"/>
      <c r="Y236" s="61"/>
      <c r="Z236" s="61"/>
    </row>
    <row r="237" spans="1:26" ht="48">
      <c r="A237" s="20" t="str">
        <f t="shared" si="28"/>
        <v>T236</v>
      </c>
      <c r="B237" s="20" t="s">
        <v>553</v>
      </c>
      <c r="C237" s="20" t="s">
        <v>444</v>
      </c>
      <c r="D237" s="20" t="s">
        <v>440</v>
      </c>
      <c r="E237" s="20" t="s">
        <v>433</v>
      </c>
      <c r="F237" s="20" t="s">
        <v>437</v>
      </c>
      <c r="G237" s="20" t="s">
        <v>23</v>
      </c>
      <c r="H237" s="20" t="s">
        <v>23</v>
      </c>
      <c r="I237" s="20" t="s">
        <v>23</v>
      </c>
      <c r="J237" s="20" t="str">
        <f t="shared" si="30"/>
        <v>[n,n,n]</v>
      </c>
      <c r="K237" s="20" t="s">
        <v>23</v>
      </c>
      <c r="L237" s="20" t="s">
        <v>84</v>
      </c>
      <c r="M237" s="20" t="s">
        <v>23</v>
      </c>
      <c r="N237" s="20" t="str">
        <f t="shared" si="31"/>
        <v>[n,p,n]</v>
      </c>
      <c r="O237" s="24"/>
      <c r="P237" s="24"/>
      <c r="Q237" s="24"/>
      <c r="R237" s="24"/>
      <c r="S237" s="61"/>
      <c r="T237" s="61"/>
      <c r="U237" s="61"/>
      <c r="V237" s="61"/>
      <c r="W237" s="61"/>
      <c r="X237" s="61"/>
      <c r="Y237" s="61"/>
      <c r="Z237" s="61"/>
    </row>
    <row r="238" spans="1:26" ht="32">
      <c r="A238" s="20" t="str">
        <f t="shared" si="28"/>
        <v>T237</v>
      </c>
      <c r="B238" s="20" t="s">
        <v>553</v>
      </c>
      <c r="C238" s="20" t="s">
        <v>285</v>
      </c>
      <c r="D238" s="20" t="s">
        <v>286</v>
      </c>
      <c r="E238" s="20" t="s">
        <v>448</v>
      </c>
      <c r="F238" s="20" t="s">
        <v>22</v>
      </c>
      <c r="G238" s="20" t="s">
        <v>23</v>
      </c>
      <c r="H238" s="20" t="s">
        <v>23</v>
      </c>
      <c r="I238" s="20" t="s">
        <v>23</v>
      </c>
      <c r="J238" s="20" t="str">
        <f t="shared" si="30"/>
        <v>[n,n,n]</v>
      </c>
      <c r="K238" s="20" t="s">
        <v>23</v>
      </c>
      <c r="L238" s="20" t="s">
        <v>84</v>
      </c>
      <c r="M238" s="20" t="s">
        <v>84</v>
      </c>
      <c r="N238" s="20" t="str">
        <f t="shared" si="31"/>
        <v>[n,p,p]</v>
      </c>
      <c r="O238" s="24"/>
      <c r="P238" s="24"/>
      <c r="Q238" s="24"/>
      <c r="R238" s="24"/>
      <c r="S238" s="61"/>
      <c r="T238" s="61"/>
      <c r="U238" s="61"/>
      <c r="V238" s="61"/>
      <c r="W238" s="61"/>
      <c r="X238" s="61"/>
      <c r="Y238" s="61"/>
      <c r="Z238" s="61"/>
    </row>
    <row r="239" spans="1:26" ht="80">
      <c r="A239" s="20" t="str">
        <f t="shared" si="28"/>
        <v>T238</v>
      </c>
      <c r="B239" s="20" t="s">
        <v>554</v>
      </c>
      <c r="C239" s="20" t="s">
        <v>434</v>
      </c>
      <c r="D239" s="20" t="s">
        <v>435</v>
      </c>
      <c r="E239" s="20" t="s">
        <v>433</v>
      </c>
      <c r="F239" s="20" t="s">
        <v>437</v>
      </c>
      <c r="G239" s="20" t="s">
        <v>23</v>
      </c>
      <c r="H239" s="20" t="s">
        <v>23</v>
      </c>
      <c r="I239" s="20" t="s">
        <v>23</v>
      </c>
      <c r="J239" s="20" t="str">
        <f t="shared" si="30"/>
        <v>[n,n,n]</v>
      </c>
      <c r="K239" s="20" t="s">
        <v>23</v>
      </c>
      <c r="L239" s="20" t="s">
        <v>84</v>
      </c>
      <c r="M239" s="20" t="s">
        <v>84</v>
      </c>
      <c r="N239" s="20" t="str">
        <f t="shared" si="31"/>
        <v>[n,p,p]</v>
      </c>
      <c r="O239" s="24"/>
      <c r="P239" s="24"/>
      <c r="Q239" s="24"/>
      <c r="R239" s="24"/>
      <c r="S239" s="61"/>
      <c r="T239" s="61"/>
      <c r="U239" s="61"/>
      <c r="V239" s="61"/>
      <c r="W239" s="61"/>
      <c r="X239" s="61"/>
      <c r="Y239" s="61"/>
      <c r="Z239" s="61"/>
    </row>
    <row r="240" spans="1:26" ht="80">
      <c r="A240" s="20" t="str">
        <f t="shared" si="28"/>
        <v>T239</v>
      </c>
      <c r="B240" s="20" t="s">
        <v>554</v>
      </c>
      <c r="C240" s="20" t="s">
        <v>33</v>
      </c>
      <c r="D240" s="20" t="s">
        <v>443</v>
      </c>
      <c r="E240" s="20" t="s">
        <v>4</v>
      </c>
      <c r="F240" s="20" t="s">
        <v>332</v>
      </c>
      <c r="G240" s="20" t="s">
        <v>23</v>
      </c>
      <c r="H240" s="20" t="s">
        <v>23</v>
      </c>
      <c r="I240" s="20" t="s">
        <v>23</v>
      </c>
      <c r="J240" s="20" t="str">
        <f t="shared" si="30"/>
        <v>[n,n,n]</v>
      </c>
      <c r="K240" s="20" t="s">
        <v>107</v>
      </c>
      <c r="L240" s="20" t="s">
        <v>107</v>
      </c>
      <c r="M240" s="20" t="s">
        <v>84</v>
      </c>
      <c r="N240" s="20" t="str">
        <f t="shared" si="31"/>
        <v>[f,f,p]</v>
      </c>
      <c r="O240" s="24"/>
      <c r="P240" s="24"/>
      <c r="Q240" s="24"/>
      <c r="R240" s="24"/>
      <c r="S240" s="61"/>
      <c r="T240" s="61"/>
      <c r="U240" s="61"/>
      <c r="V240" s="61"/>
      <c r="W240" s="61"/>
      <c r="X240" s="61"/>
      <c r="Y240" s="61"/>
      <c r="Z240" s="61"/>
    </row>
    <row r="241" spans="1:26" ht="48">
      <c r="A241" s="20" t="str">
        <f t="shared" si="28"/>
        <v>T240</v>
      </c>
      <c r="B241" s="20" t="s">
        <v>554</v>
      </c>
      <c r="C241" s="20" t="s">
        <v>444</v>
      </c>
      <c r="D241" s="20" t="s">
        <v>440</v>
      </c>
      <c r="E241" s="20" t="s">
        <v>433</v>
      </c>
      <c r="F241" s="20" t="s">
        <v>437</v>
      </c>
      <c r="G241" s="20" t="s">
        <v>23</v>
      </c>
      <c r="H241" s="20" t="s">
        <v>23</v>
      </c>
      <c r="I241" s="20" t="s">
        <v>23</v>
      </c>
      <c r="J241" s="20" t="str">
        <f t="shared" ref="J241:J254" si="32">CONCATENATE("[",G241,",",H241,",",I241,"]")</f>
        <v>[n,n,n]</v>
      </c>
      <c r="K241" s="20" t="s">
        <v>23</v>
      </c>
      <c r="L241" s="20" t="s">
        <v>84</v>
      </c>
      <c r="M241" s="20" t="s">
        <v>23</v>
      </c>
      <c r="N241" s="20" t="str">
        <f t="shared" si="31"/>
        <v>[n,p,n]</v>
      </c>
      <c r="O241" s="24"/>
      <c r="P241" s="24"/>
      <c r="Q241" s="24"/>
      <c r="R241" s="24"/>
      <c r="S241" s="61"/>
      <c r="T241" s="61"/>
      <c r="U241" s="61"/>
      <c r="V241" s="61"/>
      <c r="W241" s="61"/>
      <c r="X241" s="61"/>
      <c r="Y241" s="61"/>
      <c r="Z241" s="61"/>
    </row>
    <row r="242" spans="1:26" ht="32">
      <c r="A242" s="20" t="str">
        <f t="shared" si="28"/>
        <v>T241</v>
      </c>
      <c r="B242" s="20" t="s">
        <v>554</v>
      </c>
      <c r="C242" s="20" t="s">
        <v>285</v>
      </c>
      <c r="D242" s="20" t="s">
        <v>286</v>
      </c>
      <c r="E242" s="20" t="s">
        <v>448</v>
      </c>
      <c r="F242" s="20" t="s">
        <v>22</v>
      </c>
      <c r="G242" s="20" t="s">
        <v>23</v>
      </c>
      <c r="H242" s="20" t="s">
        <v>23</v>
      </c>
      <c r="I242" s="20" t="s">
        <v>23</v>
      </c>
      <c r="J242" s="20" t="str">
        <f t="shared" si="32"/>
        <v>[n,n,n]</v>
      </c>
      <c r="K242" s="20" t="s">
        <v>23</v>
      </c>
      <c r="L242" s="20" t="s">
        <v>84</v>
      </c>
      <c r="M242" s="20" t="s">
        <v>84</v>
      </c>
      <c r="N242" s="20" t="str">
        <f t="shared" si="31"/>
        <v>[n,p,p]</v>
      </c>
      <c r="O242" s="24"/>
      <c r="P242" s="24"/>
      <c r="Q242" s="24"/>
      <c r="R242" s="24"/>
      <c r="S242" s="61"/>
      <c r="T242" s="61"/>
      <c r="U242" s="61"/>
      <c r="V242" s="61"/>
      <c r="W242" s="61"/>
      <c r="X242" s="61"/>
      <c r="Y242" s="61"/>
      <c r="Z242" s="61"/>
    </row>
    <row r="243" spans="1:26" ht="32">
      <c r="A243" s="20" t="str">
        <f t="shared" si="28"/>
        <v>T242</v>
      </c>
      <c r="B243" s="20" t="s">
        <v>554</v>
      </c>
      <c r="C243" s="20" t="s">
        <v>555</v>
      </c>
      <c r="D243" s="20" t="s">
        <v>556</v>
      </c>
      <c r="E243" s="20" t="s">
        <v>557</v>
      </c>
      <c r="F243" s="20" t="s">
        <v>22</v>
      </c>
      <c r="G243" s="20" t="s">
        <v>23</v>
      </c>
      <c r="H243" s="20" t="s">
        <v>23</v>
      </c>
      <c r="I243" s="20" t="s">
        <v>23</v>
      </c>
      <c r="J243" s="20" t="str">
        <f t="shared" si="32"/>
        <v>[n,n,n]</v>
      </c>
      <c r="K243" s="20" t="s">
        <v>84</v>
      </c>
      <c r="L243" s="20" t="s">
        <v>84</v>
      </c>
      <c r="M243" s="20" t="s">
        <v>23</v>
      </c>
      <c r="N243" s="20" t="str">
        <f t="shared" si="31"/>
        <v>[p,p,n]</v>
      </c>
      <c r="O243" s="24"/>
      <c r="P243" s="24"/>
      <c r="Q243" s="24"/>
      <c r="R243" s="24"/>
      <c r="S243" s="61"/>
      <c r="T243" s="61"/>
      <c r="U243" s="61"/>
      <c r="V243" s="61"/>
      <c r="W243" s="61"/>
      <c r="X243" s="61"/>
      <c r="Y243" s="61"/>
      <c r="Z243" s="61"/>
    </row>
    <row r="244" spans="1:26" ht="32">
      <c r="A244" s="20" t="str">
        <f t="shared" si="28"/>
        <v>T243</v>
      </c>
      <c r="B244" s="20" t="s">
        <v>554</v>
      </c>
      <c r="C244" s="20" t="s">
        <v>161</v>
      </c>
      <c r="D244" s="20" t="s">
        <v>558</v>
      </c>
      <c r="E244" s="20" t="s">
        <v>307</v>
      </c>
      <c r="F244" s="20" t="s">
        <v>22</v>
      </c>
      <c r="G244" s="20" t="s">
        <v>23</v>
      </c>
      <c r="H244" s="20" t="s">
        <v>23</v>
      </c>
      <c r="I244" s="20" t="s">
        <v>23</v>
      </c>
      <c r="J244" s="20" t="str">
        <f t="shared" si="32"/>
        <v>[n,n,n]</v>
      </c>
      <c r="K244" s="20" t="s">
        <v>84</v>
      </c>
      <c r="L244" s="20" t="s">
        <v>23</v>
      </c>
      <c r="M244" s="20" t="s">
        <v>23</v>
      </c>
      <c r="N244" s="20" t="str">
        <f t="shared" si="31"/>
        <v>[p,n,n]</v>
      </c>
      <c r="O244" s="24"/>
      <c r="P244" s="24"/>
      <c r="Q244" s="24"/>
      <c r="R244" s="24"/>
      <c r="S244" s="61"/>
      <c r="T244" s="61"/>
      <c r="U244" s="61"/>
      <c r="V244" s="61"/>
      <c r="W244" s="61"/>
      <c r="X244" s="61"/>
      <c r="Y244" s="61"/>
      <c r="Z244" s="61"/>
    </row>
    <row r="245" spans="1:26" ht="80">
      <c r="A245" s="20" t="str">
        <f t="shared" si="28"/>
        <v>T244</v>
      </c>
      <c r="B245" s="20" t="s">
        <v>554</v>
      </c>
      <c r="C245" s="20" t="s">
        <v>559</v>
      </c>
      <c r="D245" s="20" t="s">
        <v>560</v>
      </c>
      <c r="E245" s="20" t="s">
        <v>401</v>
      </c>
      <c r="F245" s="20" t="s">
        <v>22</v>
      </c>
      <c r="G245" s="20" t="s">
        <v>23</v>
      </c>
      <c r="H245" s="20" t="s">
        <v>23</v>
      </c>
      <c r="I245" s="20" t="s">
        <v>23</v>
      </c>
      <c r="J245" s="20" t="str">
        <f t="shared" si="32"/>
        <v>[n,n,n]</v>
      </c>
      <c r="K245" s="20" t="s">
        <v>23</v>
      </c>
      <c r="L245" s="20" t="s">
        <v>23</v>
      </c>
      <c r="M245" s="20" t="s">
        <v>84</v>
      </c>
      <c r="N245" s="20" t="str">
        <f t="shared" si="31"/>
        <v>[n,n,p]</v>
      </c>
      <c r="O245" s="24"/>
      <c r="P245" s="24"/>
      <c r="Q245" s="24"/>
      <c r="R245" s="24"/>
      <c r="S245" s="61"/>
      <c r="T245" s="61"/>
      <c r="U245" s="61"/>
      <c r="V245" s="61"/>
      <c r="W245" s="61"/>
      <c r="X245" s="61"/>
      <c r="Y245" s="61"/>
      <c r="Z245" s="61"/>
    </row>
    <row r="246" spans="1:26" ht="32">
      <c r="A246" s="20" t="str">
        <f t="shared" si="28"/>
        <v>T245</v>
      </c>
      <c r="B246" s="20" t="s">
        <v>561</v>
      </c>
      <c r="C246" s="20" t="s">
        <v>446</v>
      </c>
      <c r="D246" s="20" t="s">
        <v>447</v>
      </c>
      <c r="E246" s="20" t="s">
        <v>448</v>
      </c>
      <c r="F246" s="20" t="s">
        <v>22</v>
      </c>
      <c r="G246" s="20" t="s">
        <v>23</v>
      </c>
      <c r="H246" s="20" t="s">
        <v>23</v>
      </c>
      <c r="I246" s="20" t="s">
        <v>23</v>
      </c>
      <c r="J246" s="20" t="str">
        <f t="shared" si="32"/>
        <v>[n,n,n]</v>
      </c>
      <c r="K246" s="20" t="s">
        <v>23</v>
      </c>
      <c r="L246" s="20" t="s">
        <v>84</v>
      </c>
      <c r="M246" s="20" t="s">
        <v>84</v>
      </c>
      <c r="N246" s="20" t="str">
        <f t="shared" si="31"/>
        <v>[n,p,p]</v>
      </c>
      <c r="O246" s="24"/>
      <c r="P246" s="24"/>
      <c r="Q246" s="24"/>
      <c r="R246" s="24"/>
      <c r="S246" s="61"/>
      <c r="T246" s="61"/>
      <c r="U246" s="61"/>
      <c r="V246" s="61"/>
      <c r="W246" s="61"/>
      <c r="X246" s="61"/>
      <c r="Y246" s="61"/>
      <c r="Z246" s="61"/>
    </row>
    <row r="247" spans="1:26" ht="32">
      <c r="A247" s="20" t="str">
        <f t="shared" si="28"/>
        <v>T246</v>
      </c>
      <c r="B247" s="20" t="s">
        <v>561</v>
      </c>
      <c r="C247" s="20" t="s">
        <v>285</v>
      </c>
      <c r="D247" s="20" t="s">
        <v>286</v>
      </c>
      <c r="E247" s="20" t="s">
        <v>448</v>
      </c>
      <c r="F247" s="20" t="s">
        <v>22</v>
      </c>
      <c r="G247" s="20" t="s">
        <v>23</v>
      </c>
      <c r="H247" s="20" t="s">
        <v>23</v>
      </c>
      <c r="I247" s="20" t="s">
        <v>23</v>
      </c>
      <c r="J247" s="20" t="str">
        <f t="shared" si="32"/>
        <v>[n,n,n]</v>
      </c>
      <c r="K247" s="20" t="s">
        <v>23</v>
      </c>
      <c r="L247" s="20" t="s">
        <v>84</v>
      </c>
      <c r="M247" s="20" t="s">
        <v>84</v>
      </c>
      <c r="N247" s="20" t="str">
        <f t="shared" si="31"/>
        <v>[n,p,p]</v>
      </c>
      <c r="O247" s="24"/>
      <c r="P247" s="24"/>
      <c r="Q247" s="24"/>
      <c r="R247" s="24"/>
      <c r="S247" s="61"/>
      <c r="T247" s="61"/>
      <c r="U247" s="61"/>
      <c r="V247" s="61"/>
      <c r="W247" s="61"/>
      <c r="X247" s="61"/>
      <c r="Y247" s="61"/>
      <c r="Z247" s="61"/>
    </row>
    <row r="248" spans="1:26" ht="80">
      <c r="A248" s="20" t="str">
        <f t="shared" si="28"/>
        <v>T247</v>
      </c>
      <c r="B248" s="20" t="s">
        <v>561</v>
      </c>
      <c r="C248" s="20" t="s">
        <v>450</v>
      </c>
      <c r="D248" s="20" t="s">
        <v>443</v>
      </c>
      <c r="E248" s="20" t="s">
        <v>448</v>
      </c>
      <c r="F248" s="20" t="s">
        <v>22</v>
      </c>
      <c r="G248" s="20" t="s">
        <v>23</v>
      </c>
      <c r="H248" s="20" t="s">
        <v>23</v>
      </c>
      <c r="I248" s="20" t="s">
        <v>23</v>
      </c>
      <c r="J248" s="20" t="str">
        <f t="shared" si="32"/>
        <v>[n,n,n]</v>
      </c>
      <c r="K248" s="20" t="s">
        <v>23</v>
      </c>
      <c r="L248" s="20" t="s">
        <v>84</v>
      </c>
      <c r="M248" s="20" t="s">
        <v>84</v>
      </c>
      <c r="N248" s="20" t="str">
        <f t="shared" si="31"/>
        <v>[n,p,p]</v>
      </c>
      <c r="O248" s="24"/>
      <c r="P248" s="24"/>
      <c r="Q248" s="24"/>
      <c r="R248" s="24"/>
      <c r="S248" s="61"/>
      <c r="T248" s="61"/>
      <c r="U248" s="61"/>
      <c r="V248" s="61"/>
      <c r="W248" s="61"/>
      <c r="X248" s="61"/>
      <c r="Y248" s="61"/>
      <c r="Z248" s="61"/>
    </row>
    <row r="249" spans="1:26" ht="64">
      <c r="A249" s="20" t="str">
        <f t="shared" si="28"/>
        <v>T248</v>
      </c>
      <c r="B249" s="20" t="s">
        <v>561</v>
      </c>
      <c r="C249" s="20" t="s">
        <v>451</v>
      </c>
      <c r="D249" s="20" t="s">
        <v>452</v>
      </c>
      <c r="E249" s="20" t="s">
        <v>448</v>
      </c>
      <c r="F249" s="20" t="s">
        <v>22</v>
      </c>
      <c r="G249" s="20" t="s">
        <v>23</v>
      </c>
      <c r="H249" s="20" t="s">
        <v>23</v>
      </c>
      <c r="I249" s="20" t="s">
        <v>23</v>
      </c>
      <c r="J249" s="20" t="str">
        <f t="shared" si="32"/>
        <v>[n,n,n]</v>
      </c>
      <c r="K249" s="20" t="s">
        <v>23</v>
      </c>
      <c r="L249" s="20" t="s">
        <v>84</v>
      </c>
      <c r="M249" s="20" t="s">
        <v>84</v>
      </c>
      <c r="N249" s="20" t="str">
        <f t="shared" si="31"/>
        <v>[n,p,p]</v>
      </c>
      <c r="O249" s="24"/>
      <c r="P249" s="24"/>
      <c r="Q249" s="24"/>
      <c r="R249" s="24"/>
      <c r="S249" s="61"/>
      <c r="T249" s="61"/>
      <c r="U249" s="61"/>
      <c r="V249" s="61"/>
      <c r="W249" s="61"/>
      <c r="X249" s="61"/>
      <c r="Y249" s="61"/>
      <c r="Z249" s="61"/>
    </row>
    <row r="250" spans="1:26" ht="64">
      <c r="A250" s="20" t="str">
        <f t="shared" si="28"/>
        <v>T249</v>
      </c>
      <c r="B250" s="20" t="s">
        <v>561</v>
      </c>
      <c r="C250" s="20" t="s">
        <v>495</v>
      </c>
      <c r="D250" s="20" t="s">
        <v>454</v>
      </c>
      <c r="E250" s="20" t="s">
        <v>448</v>
      </c>
      <c r="F250" s="20" t="s">
        <v>22</v>
      </c>
      <c r="G250" s="20" t="s">
        <v>23</v>
      </c>
      <c r="H250" s="20" t="s">
        <v>23</v>
      </c>
      <c r="I250" s="20" t="s">
        <v>23</v>
      </c>
      <c r="J250" s="20" t="str">
        <f t="shared" si="32"/>
        <v>[n,n,n]</v>
      </c>
      <c r="K250" s="20" t="s">
        <v>23</v>
      </c>
      <c r="L250" s="20" t="s">
        <v>84</v>
      </c>
      <c r="M250" s="20" t="s">
        <v>84</v>
      </c>
      <c r="N250" s="20" t="str">
        <f t="shared" si="31"/>
        <v>[n,p,p]</v>
      </c>
      <c r="O250" s="24"/>
      <c r="P250" s="24"/>
      <c r="Q250" s="24"/>
      <c r="R250" s="24"/>
      <c r="S250" s="61"/>
      <c r="T250" s="61"/>
      <c r="U250" s="61"/>
      <c r="V250" s="61"/>
      <c r="W250" s="61"/>
      <c r="X250" s="61"/>
      <c r="Y250" s="61"/>
      <c r="Z250" s="61"/>
    </row>
    <row r="251" spans="1:26" ht="96">
      <c r="A251" s="20" t="str">
        <f t="shared" si="28"/>
        <v>T250</v>
      </c>
      <c r="B251" s="20" t="s">
        <v>561</v>
      </c>
      <c r="C251" s="20" t="s">
        <v>370</v>
      </c>
      <c r="D251" s="20" t="s">
        <v>438</v>
      </c>
      <c r="E251" s="20" t="s">
        <v>293</v>
      </c>
      <c r="F251" s="20" t="s">
        <v>94</v>
      </c>
      <c r="G251" s="20" t="s">
        <v>23</v>
      </c>
      <c r="H251" s="20" t="s">
        <v>23</v>
      </c>
      <c r="I251" s="20" t="s">
        <v>23</v>
      </c>
      <c r="J251" s="20" t="str">
        <f t="shared" si="32"/>
        <v>[n,n,n]</v>
      </c>
      <c r="K251" s="20" t="s">
        <v>23</v>
      </c>
      <c r="L251" s="20" t="s">
        <v>23</v>
      </c>
      <c r="M251" s="20" t="s">
        <v>84</v>
      </c>
      <c r="N251" s="20" t="str">
        <f t="shared" si="31"/>
        <v>[n,n,p]</v>
      </c>
      <c r="O251" s="24"/>
      <c r="P251" s="24"/>
      <c r="Q251" s="24"/>
      <c r="R251" s="24"/>
      <c r="S251" s="61"/>
      <c r="T251" s="61"/>
      <c r="U251" s="61"/>
      <c r="V251" s="61"/>
      <c r="W251" s="61"/>
      <c r="X251" s="61"/>
      <c r="Y251" s="61"/>
      <c r="Z251" s="61"/>
    </row>
    <row r="252" spans="1:26" ht="48">
      <c r="A252" s="20" t="str">
        <f t="shared" si="28"/>
        <v>T251</v>
      </c>
      <c r="B252" s="20" t="s">
        <v>561</v>
      </c>
      <c r="C252" s="20" t="s">
        <v>562</v>
      </c>
      <c r="D252" s="20" t="s">
        <v>563</v>
      </c>
      <c r="E252" s="20" t="s">
        <v>293</v>
      </c>
      <c r="F252" s="20" t="s">
        <v>297</v>
      </c>
      <c r="G252" s="20" t="s">
        <v>23</v>
      </c>
      <c r="H252" s="20" t="s">
        <v>23</v>
      </c>
      <c r="I252" s="20" t="s">
        <v>23</v>
      </c>
      <c r="J252" s="20" t="str">
        <f t="shared" si="32"/>
        <v>[n,n,n]</v>
      </c>
      <c r="K252" s="20" t="s">
        <v>23</v>
      </c>
      <c r="L252" s="20" t="s">
        <v>23</v>
      </c>
      <c r="M252" s="20" t="s">
        <v>84</v>
      </c>
      <c r="N252" s="20" t="str">
        <f t="shared" si="31"/>
        <v>[n,n,p]</v>
      </c>
      <c r="O252" s="24"/>
      <c r="P252" s="24"/>
      <c r="Q252" s="24"/>
      <c r="R252" s="24"/>
      <c r="S252" s="61"/>
      <c r="T252" s="61"/>
      <c r="U252" s="61"/>
      <c r="V252" s="61"/>
      <c r="W252" s="61"/>
      <c r="X252" s="61"/>
      <c r="Y252" s="61"/>
      <c r="Z252" s="61"/>
    </row>
    <row r="253" spans="1:26" ht="80">
      <c r="A253" s="20" t="str">
        <f t="shared" si="28"/>
        <v>T252</v>
      </c>
      <c r="B253" s="20" t="s">
        <v>561</v>
      </c>
      <c r="C253" s="20" t="s">
        <v>100</v>
      </c>
      <c r="D253" s="20" t="s">
        <v>564</v>
      </c>
      <c r="E253" s="20" t="s">
        <v>307</v>
      </c>
      <c r="F253" s="20" t="s">
        <v>22</v>
      </c>
      <c r="G253" s="20" t="s">
        <v>23</v>
      </c>
      <c r="H253" s="20" t="s">
        <v>23</v>
      </c>
      <c r="I253" s="20" t="s">
        <v>23</v>
      </c>
      <c r="J253" s="20" t="str">
        <f t="shared" si="32"/>
        <v>[n,n,n]</v>
      </c>
      <c r="K253" s="20" t="s">
        <v>84</v>
      </c>
      <c r="L253" s="20" t="s">
        <v>84</v>
      </c>
      <c r="M253" s="20" t="s">
        <v>23</v>
      </c>
      <c r="N253" s="20" t="str">
        <f t="shared" si="31"/>
        <v>[p,p,n]</v>
      </c>
      <c r="O253" s="24"/>
      <c r="P253" s="24"/>
      <c r="Q253" s="24"/>
      <c r="R253" s="24"/>
      <c r="S253" s="61"/>
      <c r="T253" s="61"/>
      <c r="U253" s="61"/>
      <c r="V253" s="61"/>
      <c r="W253" s="61"/>
      <c r="X253" s="61"/>
      <c r="Y253" s="61"/>
      <c r="Z253" s="61"/>
    </row>
    <row r="254" spans="1:26" ht="16">
      <c r="A254" s="20" t="str">
        <f t="shared" si="28"/>
        <v>T253</v>
      </c>
      <c r="B254" s="20" t="s">
        <v>561</v>
      </c>
      <c r="C254" s="20" t="s">
        <v>565</v>
      </c>
      <c r="D254" s="20" t="s">
        <v>566</v>
      </c>
      <c r="E254" s="20" t="s">
        <v>307</v>
      </c>
      <c r="F254" s="20" t="s">
        <v>22</v>
      </c>
      <c r="G254" s="20" t="s">
        <v>23</v>
      </c>
      <c r="H254" s="20" t="s">
        <v>23</v>
      </c>
      <c r="I254" s="20" t="s">
        <v>23</v>
      </c>
      <c r="J254" s="20" t="str">
        <f t="shared" si="32"/>
        <v>[n,n,n]</v>
      </c>
      <c r="K254" s="20" t="s">
        <v>84</v>
      </c>
      <c r="L254" s="20" t="s">
        <v>84</v>
      </c>
      <c r="M254" s="20" t="s">
        <v>23</v>
      </c>
      <c r="N254" s="20" t="str">
        <f t="shared" si="31"/>
        <v>[p,p,n]</v>
      </c>
      <c r="O254" s="24"/>
      <c r="P254" s="24"/>
      <c r="Q254" s="24"/>
      <c r="R254" s="24"/>
      <c r="S254" s="61"/>
      <c r="T254" s="61"/>
      <c r="U254" s="61"/>
      <c r="V254" s="61"/>
      <c r="W254" s="61"/>
      <c r="X254" s="61"/>
      <c r="Y254" s="61"/>
      <c r="Z254" s="61"/>
    </row>
    <row r="255" spans="1:26" ht="16">
      <c r="A255" s="20" t="str">
        <f t="shared" ref="A255:A269" si="33">CONCATENATE("T",ROW(A255)-1)</f>
        <v>T254</v>
      </c>
      <c r="B255" s="20" t="s">
        <v>567</v>
      </c>
      <c r="C255" s="20" t="s">
        <v>568</v>
      </c>
      <c r="D255" s="20" t="s">
        <v>569</v>
      </c>
      <c r="E255" s="20" t="s">
        <v>43</v>
      </c>
      <c r="F255" s="20" t="s">
        <v>22</v>
      </c>
      <c r="G255" s="20" t="str">
        <f t="shared" ref="G255:G269" si="34">MID(J255,2,1)</f>
        <v>n</v>
      </c>
      <c r="H255" s="20" t="str">
        <f t="shared" ref="H255:H269" si="35">MID(J255,4,1)</f>
        <v>n</v>
      </c>
      <c r="I255" s="20" t="str">
        <f t="shared" ref="I255:I269" si="36">MID(J255,6,1)</f>
        <v>n</v>
      </c>
      <c r="J255" s="20" t="s">
        <v>181</v>
      </c>
      <c r="K255" s="20" t="str">
        <f t="shared" ref="K255:K269" si="37">MID(N255,2,1)</f>
        <v>p</v>
      </c>
      <c r="L255" s="20" t="str">
        <f t="shared" ref="L255:L269" si="38">MID(N255,4,1)</f>
        <v>n</v>
      </c>
      <c r="M255" s="20" t="str">
        <f t="shared" ref="M255:M269" si="39">MID(N255,6,1)</f>
        <v>n</v>
      </c>
      <c r="N255" s="20" t="s">
        <v>80</v>
      </c>
      <c r="O255" s="24">
        <v>248</v>
      </c>
      <c r="P255" s="24">
        <v>66</v>
      </c>
      <c r="Q255" s="24" t="s">
        <v>570</v>
      </c>
      <c r="R255" s="24"/>
      <c r="S255" s="60">
        <v>6</v>
      </c>
      <c r="T255" s="61">
        <v>5</v>
      </c>
      <c r="U255" s="61">
        <v>5</v>
      </c>
      <c r="V255" s="61">
        <v>4</v>
      </c>
      <c r="W255" s="61">
        <v>8</v>
      </c>
      <c r="X255" s="61">
        <v>2</v>
      </c>
      <c r="Y255" s="61">
        <v>3</v>
      </c>
      <c r="Z255" s="61">
        <v>3</v>
      </c>
    </row>
    <row r="256" spans="1:26" ht="16">
      <c r="A256" s="20" t="str">
        <f t="shared" si="33"/>
        <v>T255</v>
      </c>
      <c r="B256" s="20" t="s">
        <v>567</v>
      </c>
      <c r="C256" s="20" t="s">
        <v>571</v>
      </c>
      <c r="D256" s="20" t="s">
        <v>572</v>
      </c>
      <c r="E256" s="20" t="s">
        <v>37</v>
      </c>
      <c r="F256" s="20" t="s">
        <v>22</v>
      </c>
      <c r="G256" s="20" t="str">
        <f t="shared" si="34"/>
        <v>n</v>
      </c>
      <c r="H256" s="20" t="str">
        <f t="shared" si="35"/>
        <v>n</v>
      </c>
      <c r="I256" s="20" t="str">
        <f t="shared" si="36"/>
        <v>n</v>
      </c>
      <c r="J256" s="20" t="s">
        <v>181</v>
      </c>
      <c r="K256" s="20" t="str">
        <f t="shared" si="37"/>
        <v>n</v>
      </c>
      <c r="L256" s="20" t="str">
        <f t="shared" si="38"/>
        <v>p</v>
      </c>
      <c r="M256" s="20" t="str">
        <f t="shared" si="39"/>
        <v>n</v>
      </c>
      <c r="N256" s="20" t="s">
        <v>119</v>
      </c>
      <c r="O256" s="24">
        <v>248</v>
      </c>
      <c r="P256" s="24">
        <v>66</v>
      </c>
      <c r="Q256" s="24" t="s">
        <v>570</v>
      </c>
      <c r="R256" s="24"/>
      <c r="S256" s="60">
        <v>6</v>
      </c>
      <c r="T256" s="61">
        <v>6</v>
      </c>
      <c r="U256" s="61">
        <v>4</v>
      </c>
      <c r="V256" s="61">
        <v>5</v>
      </c>
      <c r="W256" s="61">
        <v>3</v>
      </c>
      <c r="X256" s="61">
        <v>7</v>
      </c>
      <c r="Y256" s="61">
        <v>4</v>
      </c>
      <c r="Z256" s="61">
        <v>4</v>
      </c>
    </row>
    <row r="257" spans="1:26" ht="16">
      <c r="A257" s="20" t="str">
        <f t="shared" si="33"/>
        <v>T256</v>
      </c>
      <c r="B257" s="20" t="s">
        <v>567</v>
      </c>
      <c r="C257" s="20" t="s">
        <v>573</v>
      </c>
      <c r="D257" s="20" t="s">
        <v>574</v>
      </c>
      <c r="E257" s="20" t="s">
        <v>37</v>
      </c>
      <c r="F257" s="20" t="s">
        <v>22</v>
      </c>
      <c r="G257" s="20" t="str">
        <f t="shared" si="34"/>
        <v>n</v>
      </c>
      <c r="H257" s="20" t="str">
        <f t="shared" si="35"/>
        <v>n</v>
      </c>
      <c r="I257" s="20" t="str">
        <f t="shared" si="36"/>
        <v>n</v>
      </c>
      <c r="J257" s="20" t="s">
        <v>181</v>
      </c>
      <c r="K257" s="20" t="str">
        <f t="shared" si="37"/>
        <v>p</v>
      </c>
      <c r="L257" s="20" t="str">
        <f t="shared" si="38"/>
        <v>p</v>
      </c>
      <c r="M257" s="20" t="str">
        <f t="shared" si="39"/>
        <v>n</v>
      </c>
      <c r="N257" s="20" t="s">
        <v>91</v>
      </c>
      <c r="O257" s="24">
        <v>248</v>
      </c>
      <c r="P257" s="24">
        <v>66</v>
      </c>
      <c r="Q257" s="24" t="s">
        <v>570</v>
      </c>
      <c r="R257" s="24"/>
      <c r="S257" s="60">
        <v>6</v>
      </c>
      <c r="T257" s="61">
        <v>6</v>
      </c>
      <c r="U257" s="61">
        <v>4</v>
      </c>
      <c r="V257" s="61">
        <v>5</v>
      </c>
      <c r="W257" s="61">
        <v>4</v>
      </c>
      <c r="X257" s="61">
        <v>8</v>
      </c>
      <c r="Y257" s="61">
        <v>4</v>
      </c>
      <c r="Z257" s="61">
        <v>4</v>
      </c>
    </row>
    <row r="258" spans="1:26" ht="16">
      <c r="A258" s="20" t="str">
        <f t="shared" si="33"/>
        <v>T257</v>
      </c>
      <c r="B258" s="20" t="s">
        <v>567</v>
      </c>
      <c r="C258" s="20" t="s">
        <v>575</v>
      </c>
      <c r="D258" s="20" t="s">
        <v>576</v>
      </c>
      <c r="E258" s="20" t="s">
        <v>43</v>
      </c>
      <c r="F258" s="20" t="s">
        <v>441</v>
      </c>
      <c r="G258" s="20" t="str">
        <f t="shared" si="34"/>
        <v>p</v>
      </c>
      <c r="H258" s="20" t="str">
        <f t="shared" si="35"/>
        <v>n</v>
      </c>
      <c r="I258" s="20" t="str">
        <f t="shared" si="36"/>
        <v>n</v>
      </c>
      <c r="J258" s="20" t="s">
        <v>80</v>
      </c>
      <c r="K258" s="20" t="str">
        <f t="shared" si="37"/>
        <v>p</v>
      </c>
      <c r="L258" s="20" t="str">
        <f t="shared" si="38"/>
        <v>p</v>
      </c>
      <c r="M258" s="20" t="str">
        <f t="shared" si="39"/>
        <v>p</v>
      </c>
      <c r="N258" s="20" t="s">
        <v>73</v>
      </c>
      <c r="O258" s="24">
        <v>184</v>
      </c>
      <c r="P258" s="24" t="s">
        <v>577</v>
      </c>
      <c r="Q258" s="24" t="s">
        <v>578</v>
      </c>
      <c r="R258" s="24"/>
      <c r="S258" s="60">
        <v>7</v>
      </c>
      <c r="T258" s="61">
        <v>5</v>
      </c>
      <c r="U258" s="61">
        <v>4</v>
      </c>
      <c r="V258" s="61">
        <v>5</v>
      </c>
      <c r="W258" s="61">
        <v>9</v>
      </c>
      <c r="X258" s="61">
        <v>6</v>
      </c>
      <c r="Y258" s="61">
        <v>4</v>
      </c>
      <c r="Z258" s="61">
        <v>5</v>
      </c>
    </row>
    <row r="259" spans="1:26" ht="240">
      <c r="A259" s="20" t="str">
        <f t="shared" si="33"/>
        <v>T258</v>
      </c>
      <c r="B259" s="20" t="s">
        <v>567</v>
      </c>
      <c r="C259" s="20" t="s">
        <v>579</v>
      </c>
      <c r="D259" s="20" t="s">
        <v>580</v>
      </c>
      <c r="E259" s="20" t="s">
        <v>43</v>
      </c>
      <c r="F259" s="20" t="s">
        <v>22</v>
      </c>
      <c r="G259" s="20" t="str">
        <f t="shared" si="34"/>
        <v>n</v>
      </c>
      <c r="H259" s="20" t="str">
        <f t="shared" si="35"/>
        <v>n</v>
      </c>
      <c r="I259" s="20" t="str">
        <f t="shared" si="36"/>
        <v>n</v>
      </c>
      <c r="J259" s="20" t="s">
        <v>181</v>
      </c>
      <c r="K259" s="20" t="str">
        <f t="shared" si="37"/>
        <v>p</v>
      </c>
      <c r="L259" s="20" t="str">
        <f t="shared" si="38"/>
        <v>n</v>
      </c>
      <c r="M259" s="20" t="str">
        <f t="shared" si="39"/>
        <v>n</v>
      </c>
      <c r="N259" s="20" t="s">
        <v>80</v>
      </c>
      <c r="O259" s="24" t="s">
        <v>581</v>
      </c>
      <c r="P259" s="24" t="s">
        <v>582</v>
      </c>
      <c r="Q259" s="24" t="s">
        <v>583</v>
      </c>
      <c r="R259" s="24"/>
      <c r="S259" s="60">
        <v>6</v>
      </c>
      <c r="T259" s="61">
        <v>5</v>
      </c>
      <c r="U259" s="61">
        <v>4</v>
      </c>
      <c r="V259" s="61">
        <v>5</v>
      </c>
      <c r="W259" s="61">
        <v>8</v>
      </c>
      <c r="X259" s="61">
        <v>5</v>
      </c>
      <c r="Y259" s="61">
        <v>3</v>
      </c>
      <c r="Z259" s="61">
        <v>4</v>
      </c>
    </row>
    <row r="260" spans="1:26" ht="16">
      <c r="A260" s="20" t="str">
        <f t="shared" si="33"/>
        <v>T259</v>
      </c>
      <c r="B260" s="20" t="s">
        <v>567</v>
      </c>
      <c r="C260" s="20" t="s">
        <v>584</v>
      </c>
      <c r="D260" s="20" t="s">
        <v>569</v>
      </c>
      <c r="E260" s="20" t="s">
        <v>27</v>
      </c>
      <c r="F260" s="20" t="s">
        <v>22</v>
      </c>
      <c r="G260" s="20" t="str">
        <f t="shared" si="34"/>
        <v>n</v>
      </c>
      <c r="H260" s="20" t="str">
        <f t="shared" si="35"/>
        <v>n</v>
      </c>
      <c r="I260" s="20" t="str">
        <f t="shared" si="36"/>
        <v>n</v>
      </c>
      <c r="J260" s="20" t="s">
        <v>181</v>
      </c>
      <c r="K260" s="20" t="str">
        <f t="shared" si="37"/>
        <v>p</v>
      </c>
      <c r="L260" s="20" t="str">
        <f t="shared" si="38"/>
        <v>p</v>
      </c>
      <c r="M260" s="20" t="str">
        <f t="shared" si="39"/>
        <v>n</v>
      </c>
      <c r="N260" s="20" t="s">
        <v>91</v>
      </c>
      <c r="O260" s="24">
        <v>248</v>
      </c>
      <c r="P260" s="24">
        <v>66</v>
      </c>
      <c r="Q260" s="24" t="s">
        <v>570</v>
      </c>
      <c r="R260" s="24"/>
      <c r="S260" s="60">
        <v>5</v>
      </c>
      <c r="T260" s="61">
        <v>7</v>
      </c>
      <c r="U260" s="61">
        <v>5</v>
      </c>
      <c r="V260" s="61">
        <v>6</v>
      </c>
      <c r="W260" s="61">
        <v>3</v>
      </c>
      <c r="X260" s="61">
        <v>8</v>
      </c>
      <c r="Y260" s="61">
        <v>6</v>
      </c>
      <c r="Z260" s="61">
        <v>4</v>
      </c>
    </row>
    <row r="261" spans="1:26" ht="16">
      <c r="A261" s="20" t="str">
        <f t="shared" si="33"/>
        <v>T260</v>
      </c>
      <c r="B261" s="20" t="s">
        <v>567</v>
      </c>
      <c r="C261" s="20" t="s">
        <v>585</v>
      </c>
      <c r="D261" s="20" t="s">
        <v>586</v>
      </c>
      <c r="E261" s="20" t="s">
        <v>27</v>
      </c>
      <c r="F261" s="20" t="s">
        <v>22</v>
      </c>
      <c r="G261" s="20" t="str">
        <f t="shared" si="34"/>
        <v>p</v>
      </c>
      <c r="H261" s="20" t="str">
        <f t="shared" si="35"/>
        <v>n</v>
      </c>
      <c r="I261" s="20" t="str">
        <f t="shared" si="36"/>
        <v>n</v>
      </c>
      <c r="J261" s="20" t="s">
        <v>80</v>
      </c>
      <c r="K261" s="20" t="str">
        <f t="shared" si="37"/>
        <v>p</v>
      </c>
      <c r="L261" s="20" t="str">
        <f t="shared" si="38"/>
        <v>p</v>
      </c>
      <c r="M261" s="20" t="str">
        <f t="shared" si="39"/>
        <v>n</v>
      </c>
      <c r="N261" s="20" t="s">
        <v>91</v>
      </c>
      <c r="O261" s="24">
        <v>184</v>
      </c>
      <c r="P261" s="24" t="s">
        <v>577</v>
      </c>
      <c r="Q261" s="24" t="s">
        <v>578</v>
      </c>
      <c r="R261" s="24"/>
      <c r="S261" s="60">
        <v>5</v>
      </c>
      <c r="T261" s="61">
        <v>7</v>
      </c>
      <c r="U261" s="61">
        <v>5</v>
      </c>
      <c r="V261" s="61">
        <v>6</v>
      </c>
      <c r="W261" s="61">
        <v>4</v>
      </c>
      <c r="X261" s="61">
        <v>8</v>
      </c>
      <c r="Y261" s="61">
        <v>7</v>
      </c>
      <c r="Z261" s="61">
        <v>5</v>
      </c>
    </row>
    <row r="262" spans="1:26" ht="48">
      <c r="A262" s="20" t="str">
        <f t="shared" si="33"/>
        <v>T261</v>
      </c>
      <c r="B262" s="20" t="s">
        <v>567</v>
      </c>
      <c r="C262" s="20" t="s">
        <v>587</v>
      </c>
      <c r="D262" s="20" t="s">
        <v>588</v>
      </c>
      <c r="E262" s="20" t="s">
        <v>589</v>
      </c>
      <c r="F262" s="20" t="s">
        <v>22</v>
      </c>
      <c r="G262" s="20" t="str">
        <f t="shared" si="34"/>
        <v>n</v>
      </c>
      <c r="H262" s="20" t="str">
        <f t="shared" si="35"/>
        <v>n</v>
      </c>
      <c r="I262" s="20" t="str">
        <f t="shared" si="36"/>
        <v>n</v>
      </c>
      <c r="J262" s="20" t="s">
        <v>181</v>
      </c>
      <c r="K262" s="20" t="str">
        <f t="shared" si="37"/>
        <v>p</v>
      </c>
      <c r="L262" s="20" t="str">
        <f t="shared" si="38"/>
        <v>n</v>
      </c>
      <c r="M262" s="20" t="str">
        <f t="shared" si="39"/>
        <v>n</v>
      </c>
      <c r="N262" s="20" t="s">
        <v>80</v>
      </c>
      <c r="O262" s="24"/>
      <c r="P262" s="24"/>
      <c r="Q262" s="24"/>
      <c r="R262" s="24" t="s">
        <v>234</v>
      </c>
      <c r="S262" s="60">
        <v>6</v>
      </c>
      <c r="T262" s="61">
        <v>6</v>
      </c>
      <c r="U262" s="61">
        <v>4</v>
      </c>
      <c r="V262" s="61">
        <v>5</v>
      </c>
      <c r="W262" s="61">
        <v>8</v>
      </c>
      <c r="X262" s="61">
        <v>3</v>
      </c>
      <c r="Y262" s="61">
        <v>2</v>
      </c>
      <c r="Z262" s="61">
        <v>3</v>
      </c>
    </row>
    <row r="263" spans="1:26" ht="32">
      <c r="A263" s="20" t="str">
        <f t="shared" si="33"/>
        <v>T262</v>
      </c>
      <c r="B263" s="20" t="s">
        <v>567</v>
      </c>
      <c r="C263" s="20" t="s">
        <v>590</v>
      </c>
      <c r="D263" s="20" t="s">
        <v>591</v>
      </c>
      <c r="E263" s="20" t="s">
        <v>72</v>
      </c>
      <c r="F263" s="20" t="s">
        <v>22</v>
      </c>
      <c r="G263" s="20" t="str">
        <f t="shared" si="34"/>
        <v>n</v>
      </c>
      <c r="H263" s="20" t="str">
        <f t="shared" si="35"/>
        <v>n</v>
      </c>
      <c r="I263" s="20" t="str">
        <f t="shared" si="36"/>
        <v>n</v>
      </c>
      <c r="J263" s="20" t="s">
        <v>181</v>
      </c>
      <c r="K263" s="20" t="str">
        <f t="shared" si="37"/>
        <v>f</v>
      </c>
      <c r="L263" s="20" t="str">
        <f t="shared" si="38"/>
        <v>f</v>
      </c>
      <c r="M263" s="20" t="str">
        <f t="shared" si="39"/>
        <v>n</v>
      </c>
      <c r="N263" s="20" t="s">
        <v>592</v>
      </c>
      <c r="O263" s="24">
        <v>184</v>
      </c>
      <c r="P263" s="24" t="s">
        <v>577</v>
      </c>
      <c r="Q263" s="24" t="s">
        <v>578</v>
      </c>
      <c r="R263" s="24"/>
      <c r="S263" s="60">
        <v>4</v>
      </c>
      <c r="T263" s="61">
        <v>6</v>
      </c>
      <c r="U263" s="61">
        <v>5</v>
      </c>
      <c r="V263" s="61">
        <v>6</v>
      </c>
      <c r="W263" s="61">
        <v>4</v>
      </c>
      <c r="X263" s="61">
        <v>9</v>
      </c>
      <c r="Y263" s="61">
        <v>4</v>
      </c>
      <c r="Z263" s="61">
        <v>5</v>
      </c>
    </row>
    <row r="264" spans="1:26" ht="128">
      <c r="A264" s="20" t="str">
        <f t="shared" si="33"/>
        <v>T263</v>
      </c>
      <c r="B264" s="20" t="s">
        <v>567</v>
      </c>
      <c r="C264" s="20" t="s">
        <v>593</v>
      </c>
      <c r="D264" s="20" t="s">
        <v>594</v>
      </c>
      <c r="E264" s="20" t="s">
        <v>21</v>
      </c>
      <c r="F264" s="20" t="s">
        <v>22</v>
      </c>
      <c r="G264" s="20" t="str">
        <f t="shared" si="34"/>
        <v>n</v>
      </c>
      <c r="H264" s="20" t="str">
        <f t="shared" si="35"/>
        <v>n</v>
      </c>
      <c r="I264" s="20" t="str">
        <f t="shared" si="36"/>
        <v>n</v>
      </c>
      <c r="J264" s="20" t="s">
        <v>181</v>
      </c>
      <c r="K264" s="20" t="str">
        <f t="shared" si="37"/>
        <v>p</v>
      </c>
      <c r="L264" s="20" t="str">
        <f t="shared" si="38"/>
        <v>n</v>
      </c>
      <c r="M264" s="20" t="str">
        <f t="shared" si="39"/>
        <v>n</v>
      </c>
      <c r="N264" s="20" t="s">
        <v>80</v>
      </c>
      <c r="O264" s="24" t="s">
        <v>595</v>
      </c>
      <c r="P264" s="24" t="s">
        <v>596</v>
      </c>
      <c r="Q264" s="24" t="s">
        <v>597</v>
      </c>
      <c r="R264" s="24"/>
      <c r="S264" s="60">
        <v>7</v>
      </c>
      <c r="T264" s="61">
        <v>6</v>
      </c>
      <c r="U264" s="61">
        <v>5</v>
      </c>
      <c r="V264" s="61">
        <v>4</v>
      </c>
      <c r="W264" s="61">
        <v>8</v>
      </c>
      <c r="X264" s="61">
        <v>5</v>
      </c>
      <c r="Y264" s="61">
        <v>4</v>
      </c>
      <c r="Z264" s="61">
        <v>3</v>
      </c>
    </row>
    <row r="265" spans="1:26" ht="64">
      <c r="A265" s="20" t="str">
        <f t="shared" si="33"/>
        <v>T264</v>
      </c>
      <c r="B265" s="20" t="s">
        <v>567</v>
      </c>
      <c r="C265" s="20" t="s">
        <v>598</v>
      </c>
      <c r="D265" s="20" t="s">
        <v>599</v>
      </c>
      <c r="E265" s="20" t="s">
        <v>27</v>
      </c>
      <c r="F265" s="20" t="s">
        <v>22</v>
      </c>
      <c r="G265" s="20" t="str">
        <f t="shared" si="34"/>
        <v>n</v>
      </c>
      <c r="H265" s="20" t="str">
        <f t="shared" si="35"/>
        <v>n</v>
      </c>
      <c r="I265" s="20" t="str">
        <f t="shared" si="36"/>
        <v>n</v>
      </c>
      <c r="J265" s="20" t="s">
        <v>181</v>
      </c>
      <c r="K265" s="20" t="str">
        <f t="shared" si="37"/>
        <v>n</v>
      </c>
      <c r="L265" s="20" t="str">
        <f t="shared" si="38"/>
        <v>n</v>
      </c>
      <c r="M265" s="20" t="str">
        <f t="shared" si="39"/>
        <v>p</v>
      </c>
      <c r="N265" s="20" t="s">
        <v>85</v>
      </c>
      <c r="O265" s="24" t="s">
        <v>600</v>
      </c>
      <c r="P265" s="24" t="s">
        <v>601</v>
      </c>
      <c r="Q265" s="24" t="s">
        <v>602</v>
      </c>
      <c r="R265" s="24"/>
      <c r="S265" s="60">
        <v>5</v>
      </c>
      <c r="T265" s="61">
        <v>7</v>
      </c>
      <c r="U265" s="61">
        <v>5</v>
      </c>
      <c r="V265" s="61">
        <v>6</v>
      </c>
      <c r="W265" s="61">
        <v>2</v>
      </c>
      <c r="X265" s="61">
        <v>3</v>
      </c>
      <c r="Y265" s="61">
        <v>9</v>
      </c>
      <c r="Z265" s="61">
        <v>3</v>
      </c>
    </row>
    <row r="266" spans="1:26" ht="48">
      <c r="A266" s="20" t="str">
        <f t="shared" si="33"/>
        <v>T265</v>
      </c>
      <c r="B266" s="20" t="s">
        <v>567</v>
      </c>
      <c r="C266" s="20" t="s">
        <v>603</v>
      </c>
      <c r="D266" s="20" t="s">
        <v>604</v>
      </c>
      <c r="E266" s="20" t="s">
        <v>27</v>
      </c>
      <c r="F266" s="20" t="s">
        <v>22</v>
      </c>
      <c r="G266" s="20" t="str">
        <f t="shared" si="34"/>
        <v>n</v>
      </c>
      <c r="H266" s="20" t="str">
        <f t="shared" si="35"/>
        <v>n</v>
      </c>
      <c r="I266" s="20" t="str">
        <f t="shared" si="36"/>
        <v>n</v>
      </c>
      <c r="J266" s="20" t="s">
        <v>181</v>
      </c>
      <c r="K266" s="20" t="str">
        <f t="shared" si="37"/>
        <v>n</v>
      </c>
      <c r="L266" s="20" t="str">
        <f t="shared" si="38"/>
        <v>n</v>
      </c>
      <c r="M266" s="20" t="str">
        <f t="shared" si="39"/>
        <v>p</v>
      </c>
      <c r="N266" s="20" t="s">
        <v>85</v>
      </c>
      <c r="O266" s="24" t="s">
        <v>605</v>
      </c>
      <c r="P266" s="24" t="s">
        <v>606</v>
      </c>
      <c r="Q266" s="24" t="s">
        <v>607</v>
      </c>
      <c r="R266" s="24"/>
      <c r="S266" s="60">
        <v>5</v>
      </c>
      <c r="T266" s="61">
        <v>7</v>
      </c>
      <c r="U266" s="61">
        <v>4</v>
      </c>
      <c r="V266" s="61">
        <v>5</v>
      </c>
      <c r="W266" s="61">
        <v>2</v>
      </c>
      <c r="X266" s="61">
        <v>3</v>
      </c>
      <c r="Y266" s="61">
        <v>8</v>
      </c>
      <c r="Z266" s="61">
        <v>3</v>
      </c>
    </row>
    <row r="267" spans="1:26" ht="48">
      <c r="A267" s="20" t="str">
        <f t="shared" si="33"/>
        <v>T266</v>
      </c>
      <c r="B267" s="20" t="s">
        <v>567</v>
      </c>
      <c r="C267" s="20" t="s">
        <v>608</v>
      </c>
      <c r="D267" s="20" t="s">
        <v>609</v>
      </c>
      <c r="E267" s="20" t="s">
        <v>27</v>
      </c>
      <c r="F267" s="20" t="s">
        <v>22</v>
      </c>
      <c r="G267" s="20" t="str">
        <f t="shared" si="34"/>
        <v>n</v>
      </c>
      <c r="H267" s="20" t="str">
        <f t="shared" si="35"/>
        <v>n</v>
      </c>
      <c r="I267" s="20" t="str">
        <f t="shared" si="36"/>
        <v>n</v>
      </c>
      <c r="J267" s="20" t="s">
        <v>181</v>
      </c>
      <c r="K267" s="20" t="str">
        <f t="shared" si="37"/>
        <v>n</v>
      </c>
      <c r="L267" s="20" t="str">
        <f t="shared" si="38"/>
        <v>n</v>
      </c>
      <c r="M267" s="20" t="str">
        <f t="shared" si="39"/>
        <v>p</v>
      </c>
      <c r="N267" s="20" t="s">
        <v>85</v>
      </c>
      <c r="O267" s="24"/>
      <c r="P267" s="24"/>
      <c r="Q267" s="24"/>
      <c r="R267" s="24" t="s">
        <v>234</v>
      </c>
      <c r="S267" s="60">
        <v>6</v>
      </c>
      <c r="T267" s="61">
        <v>6</v>
      </c>
      <c r="U267" s="61">
        <v>5</v>
      </c>
      <c r="V267" s="61">
        <v>6</v>
      </c>
      <c r="W267" s="61">
        <v>3</v>
      </c>
      <c r="X267" s="61">
        <v>4</v>
      </c>
      <c r="Y267" s="61">
        <v>9</v>
      </c>
      <c r="Z267" s="61">
        <v>4</v>
      </c>
    </row>
    <row r="268" spans="1:26" ht="32">
      <c r="A268" s="20" t="str">
        <f t="shared" si="33"/>
        <v>T267</v>
      </c>
      <c r="B268" s="20" t="s">
        <v>567</v>
      </c>
      <c r="C268" s="20" t="s">
        <v>231</v>
      </c>
      <c r="D268" s="20" t="s">
        <v>610</v>
      </c>
      <c r="E268" s="20" t="s">
        <v>159</v>
      </c>
      <c r="F268" s="20" t="s">
        <v>22</v>
      </c>
      <c r="G268" s="20" t="str">
        <f t="shared" si="34"/>
        <v>n</v>
      </c>
      <c r="H268" s="20" t="str">
        <f t="shared" si="35"/>
        <v>n</v>
      </c>
      <c r="I268" s="20" t="str">
        <f t="shared" si="36"/>
        <v>n</v>
      </c>
      <c r="J268" s="20" t="s">
        <v>181</v>
      </c>
      <c r="K268" s="20" t="str">
        <f t="shared" si="37"/>
        <v>n</v>
      </c>
      <c r="L268" s="20" t="str">
        <f t="shared" si="38"/>
        <v>n</v>
      </c>
      <c r="M268" s="20" t="str">
        <f t="shared" si="39"/>
        <v>f</v>
      </c>
      <c r="N268" s="20" t="s">
        <v>108</v>
      </c>
      <c r="O268" s="24">
        <v>607</v>
      </c>
      <c r="P268" s="24" t="s">
        <v>611</v>
      </c>
      <c r="Q268" s="24" t="s">
        <v>612</v>
      </c>
      <c r="R268" s="24"/>
      <c r="S268" s="60">
        <v>6</v>
      </c>
      <c r="T268" s="61">
        <v>6</v>
      </c>
      <c r="U268" s="61">
        <v>5</v>
      </c>
      <c r="V268" s="61">
        <v>6</v>
      </c>
      <c r="W268" s="61">
        <v>3</v>
      </c>
      <c r="X268" s="61">
        <v>4</v>
      </c>
      <c r="Y268" s="61">
        <v>9</v>
      </c>
      <c r="Z268" s="61">
        <v>4</v>
      </c>
    </row>
    <row r="269" spans="1:26" ht="32">
      <c r="A269" s="20" t="str">
        <f t="shared" si="33"/>
        <v>T268</v>
      </c>
      <c r="B269" s="20" t="s">
        <v>567</v>
      </c>
      <c r="C269" s="20" t="s">
        <v>613</v>
      </c>
      <c r="D269" s="20" t="s">
        <v>614</v>
      </c>
      <c r="E269" s="20" t="s">
        <v>126</v>
      </c>
      <c r="F269" s="20" t="s">
        <v>615</v>
      </c>
      <c r="G269" s="20" t="str">
        <f t="shared" si="34"/>
        <v>n</v>
      </c>
      <c r="H269" s="20" t="str">
        <f t="shared" si="35"/>
        <v>n</v>
      </c>
      <c r="I269" s="20" t="str">
        <f t="shared" si="36"/>
        <v>n</v>
      </c>
      <c r="J269" s="20" t="s">
        <v>181</v>
      </c>
      <c r="K269" s="20" t="str">
        <f t="shared" si="37"/>
        <v>n</v>
      </c>
      <c r="L269" s="20" t="str">
        <f t="shared" si="38"/>
        <v>f</v>
      </c>
      <c r="M269" s="20" t="str">
        <f t="shared" si="39"/>
        <v>n</v>
      </c>
      <c r="N269" s="20" t="s">
        <v>616</v>
      </c>
      <c r="O269" s="24">
        <v>248</v>
      </c>
      <c r="P269" s="24">
        <v>66</v>
      </c>
      <c r="Q269" s="24" t="s">
        <v>617</v>
      </c>
      <c r="R269" s="24"/>
      <c r="S269" s="60">
        <v>6</v>
      </c>
      <c r="T269" s="61">
        <v>8</v>
      </c>
      <c r="U269" s="61">
        <v>5</v>
      </c>
      <c r="V269" s="61">
        <v>7</v>
      </c>
      <c r="W269" s="61">
        <v>5</v>
      </c>
      <c r="X269" s="61">
        <v>9</v>
      </c>
      <c r="Y269" s="61">
        <v>6</v>
      </c>
      <c r="Z269" s="61">
        <v>4</v>
      </c>
    </row>
    <row r="270" spans="1:26" ht="128">
      <c r="A270" s="20" t="str">
        <f t="shared" ref="A270:A313" si="40">CONCATENATE("T",ROW(A270)-1)</f>
        <v>T269</v>
      </c>
      <c r="B270" s="20" t="s">
        <v>618</v>
      </c>
      <c r="C270" s="20" t="s">
        <v>619</v>
      </c>
      <c r="D270" s="20" t="s">
        <v>620</v>
      </c>
      <c r="E270" s="20" t="s">
        <v>27</v>
      </c>
      <c r="F270" s="20" t="s">
        <v>47</v>
      </c>
      <c r="G270" s="20" t="str">
        <f t="shared" ref="G270:G274" si="41">MID(J270,2,1)</f>
        <v>p</v>
      </c>
      <c r="H270" s="20" t="str">
        <f t="shared" ref="H270:H274" si="42">MID(J270,4,1)</f>
        <v>n</v>
      </c>
      <c r="I270" s="20" t="str">
        <f t="shared" ref="I270:I274" si="43">MID(J270,6,1)</f>
        <v>n</v>
      </c>
      <c r="J270" s="20" t="s">
        <v>80</v>
      </c>
      <c r="K270" s="20" t="str">
        <f t="shared" ref="K270:K274" si="44">MID(N270,2,1)</f>
        <v>n</v>
      </c>
      <c r="L270" s="20" t="str">
        <f t="shared" ref="L270:L274" si="45">MID(N270,4,1)</f>
        <v>n</v>
      </c>
      <c r="M270" s="20" t="str">
        <f t="shared" ref="M270:M274" si="46">MID(N270,6,1)</f>
        <v>f</v>
      </c>
      <c r="N270" s="20" t="s">
        <v>108</v>
      </c>
      <c r="O270" s="24" t="s">
        <v>621</v>
      </c>
      <c r="P270" s="24" t="s">
        <v>622</v>
      </c>
      <c r="Q270" s="24" t="s">
        <v>623</v>
      </c>
      <c r="R270" s="24"/>
      <c r="S270" s="61"/>
      <c r="T270" s="61"/>
      <c r="U270" s="61"/>
      <c r="V270" s="61"/>
      <c r="W270" s="61"/>
      <c r="X270" s="61"/>
      <c r="Y270" s="61"/>
      <c r="Z270" s="61"/>
    </row>
    <row r="271" spans="1:26" ht="32">
      <c r="A271" s="20" t="str">
        <f t="shared" si="40"/>
        <v>T270</v>
      </c>
      <c r="B271" s="20" t="s">
        <v>618</v>
      </c>
      <c r="C271" s="20" t="s">
        <v>624</v>
      </c>
      <c r="D271" s="20" t="s">
        <v>625</v>
      </c>
      <c r="E271" s="20" t="s">
        <v>43</v>
      </c>
      <c r="F271" s="20" t="s">
        <v>626</v>
      </c>
      <c r="G271" s="20" t="str">
        <f t="shared" si="41"/>
        <v>n</v>
      </c>
      <c r="H271" s="20" t="str">
        <f t="shared" si="42"/>
        <v>n</v>
      </c>
      <c r="I271" s="20" t="str">
        <f t="shared" si="43"/>
        <v>n</v>
      </c>
      <c r="J271" s="20" t="s">
        <v>181</v>
      </c>
      <c r="K271" s="20" t="str">
        <f t="shared" si="44"/>
        <v>f</v>
      </c>
      <c r="L271" s="20" t="str">
        <f t="shared" si="45"/>
        <v>n</v>
      </c>
      <c r="M271" s="20" t="str">
        <f t="shared" si="46"/>
        <v>n</v>
      </c>
      <c r="N271" s="20" t="s">
        <v>64</v>
      </c>
      <c r="O271" s="24" t="s">
        <v>627</v>
      </c>
      <c r="P271" s="24" t="s">
        <v>628</v>
      </c>
      <c r="Q271" s="24" t="s">
        <v>629</v>
      </c>
      <c r="R271" s="24"/>
      <c r="S271" s="61"/>
      <c r="T271" s="61"/>
      <c r="U271" s="61"/>
      <c r="V271" s="61"/>
      <c r="W271" s="61"/>
      <c r="X271" s="61"/>
      <c r="Y271" s="61"/>
      <c r="Z271" s="61"/>
    </row>
    <row r="272" spans="1:26" ht="96">
      <c r="A272" s="20" t="str">
        <f t="shared" si="40"/>
        <v>T271</v>
      </c>
      <c r="B272" s="20" t="s">
        <v>618</v>
      </c>
      <c r="C272" s="20" t="s">
        <v>630</v>
      </c>
      <c r="D272" s="20" t="s">
        <v>631</v>
      </c>
      <c r="E272" s="20" t="s">
        <v>21</v>
      </c>
      <c r="F272" s="20" t="s">
        <v>94</v>
      </c>
      <c r="G272" s="20" t="str">
        <f t="shared" si="41"/>
        <v>p</v>
      </c>
      <c r="H272" s="20" t="str">
        <f t="shared" si="42"/>
        <v>n</v>
      </c>
      <c r="I272" s="20" t="str">
        <f t="shared" si="43"/>
        <v>n</v>
      </c>
      <c r="J272" s="20" t="s">
        <v>80</v>
      </c>
      <c r="K272" s="20" t="str">
        <f t="shared" si="44"/>
        <v>f</v>
      </c>
      <c r="L272" s="20" t="str">
        <f t="shared" si="45"/>
        <v>f</v>
      </c>
      <c r="M272" s="20" t="str">
        <f t="shared" si="46"/>
        <v>n</v>
      </c>
      <c r="N272" s="20" t="s">
        <v>247</v>
      </c>
      <c r="O272" s="24" t="s">
        <v>632</v>
      </c>
      <c r="P272" s="24" t="s">
        <v>633</v>
      </c>
      <c r="Q272" s="24" t="s">
        <v>634</v>
      </c>
      <c r="R272" s="24"/>
      <c r="S272" s="61"/>
      <c r="T272" s="61"/>
      <c r="U272" s="61"/>
      <c r="V272" s="61"/>
      <c r="W272" s="61"/>
      <c r="X272" s="61"/>
      <c r="Y272" s="61"/>
      <c r="Z272" s="61"/>
    </row>
    <row r="273" spans="1:26" ht="64">
      <c r="A273" s="20" t="str">
        <f t="shared" si="40"/>
        <v>T272</v>
      </c>
      <c r="B273" s="20" t="s">
        <v>618</v>
      </c>
      <c r="C273" s="20" t="s">
        <v>635</v>
      </c>
      <c r="D273" s="20" t="s">
        <v>636</v>
      </c>
      <c r="E273" s="20" t="s">
        <v>37</v>
      </c>
      <c r="F273" s="20" t="s">
        <v>94</v>
      </c>
      <c r="G273" s="20" t="str">
        <f t="shared" si="41"/>
        <v>p</v>
      </c>
      <c r="H273" s="20" t="str">
        <f t="shared" si="42"/>
        <v>n</v>
      </c>
      <c r="I273" s="20" t="str">
        <f t="shared" si="43"/>
        <v>n</v>
      </c>
      <c r="J273" s="20" t="s">
        <v>80</v>
      </c>
      <c r="K273" s="20" t="str">
        <f t="shared" si="44"/>
        <v>p</v>
      </c>
      <c r="L273" s="20" t="str">
        <f t="shared" si="45"/>
        <v>n</v>
      </c>
      <c r="M273" s="20" t="str">
        <f t="shared" si="46"/>
        <v>n</v>
      </c>
      <c r="N273" s="20" t="s">
        <v>80</v>
      </c>
      <c r="O273" s="24" t="s">
        <v>637</v>
      </c>
      <c r="P273" s="24" t="s">
        <v>638</v>
      </c>
      <c r="Q273" s="24" t="s">
        <v>639</v>
      </c>
      <c r="R273" s="24"/>
      <c r="S273" s="61"/>
      <c r="T273" s="61"/>
      <c r="U273" s="61"/>
      <c r="V273" s="61"/>
      <c r="W273" s="61"/>
      <c r="X273" s="61"/>
      <c r="Y273" s="61"/>
      <c r="Z273" s="61"/>
    </row>
    <row r="274" spans="1:26" ht="128">
      <c r="A274" s="20" t="str">
        <f t="shared" si="40"/>
        <v>T273</v>
      </c>
      <c r="B274" s="20" t="s">
        <v>618</v>
      </c>
      <c r="C274" s="20" t="s">
        <v>161</v>
      </c>
      <c r="D274" s="20" t="s">
        <v>640</v>
      </c>
      <c r="E274" s="20" t="s">
        <v>43</v>
      </c>
      <c r="F274" s="20" t="s">
        <v>626</v>
      </c>
      <c r="G274" s="20" t="str">
        <f t="shared" si="41"/>
        <v>p</v>
      </c>
      <c r="H274" s="20" t="str">
        <f t="shared" si="42"/>
        <v>n</v>
      </c>
      <c r="I274" s="20" t="str">
        <f t="shared" si="43"/>
        <v>n</v>
      </c>
      <c r="J274" s="20" t="s">
        <v>176</v>
      </c>
      <c r="K274" s="20" t="str">
        <f t="shared" si="44"/>
        <v>f</v>
      </c>
      <c r="L274" s="20" t="str">
        <f t="shared" si="45"/>
        <v>n</v>
      </c>
      <c r="M274" s="20" t="str">
        <f t="shared" si="46"/>
        <v>n</v>
      </c>
      <c r="N274" s="20" t="s">
        <v>64</v>
      </c>
      <c r="O274" s="24" t="s">
        <v>641</v>
      </c>
      <c r="P274" s="24" t="s">
        <v>642</v>
      </c>
      <c r="Q274" s="24" t="s">
        <v>643</v>
      </c>
      <c r="R274" s="24"/>
      <c r="S274" s="61"/>
      <c r="T274" s="61"/>
      <c r="U274" s="61"/>
      <c r="V274" s="61"/>
      <c r="W274" s="61"/>
      <c r="X274" s="61"/>
      <c r="Y274" s="61"/>
      <c r="Z274" s="61"/>
    </row>
    <row r="275" spans="1:26" ht="96">
      <c r="A275" s="20" t="str">
        <f t="shared" si="40"/>
        <v>T274</v>
      </c>
      <c r="B275" s="20" t="s">
        <v>644</v>
      </c>
      <c r="C275" s="20" t="s">
        <v>645</v>
      </c>
      <c r="D275" s="20" t="s">
        <v>646</v>
      </c>
      <c r="E275" s="20" t="s">
        <v>391</v>
      </c>
      <c r="F275" s="20" t="s">
        <v>160</v>
      </c>
      <c r="G275" s="20" t="s">
        <v>23</v>
      </c>
      <c r="H275" s="20" t="s">
        <v>23</v>
      </c>
      <c r="I275" s="20" t="s">
        <v>23</v>
      </c>
      <c r="J275" s="20" t="str">
        <f>CONCATENATE("[",G275,",",H275,",",I275,"]")</f>
        <v>[n,n,n]</v>
      </c>
      <c r="K275" s="20" t="s">
        <v>84</v>
      </c>
      <c r="L275" s="20" t="s">
        <v>84</v>
      </c>
      <c r="M275" s="20" t="s">
        <v>23</v>
      </c>
      <c r="N275" s="20" t="str">
        <f>CONCATENATE("[",K275,",",L275,",",M275,"]")</f>
        <v>[p,p,n]</v>
      </c>
      <c r="O275" s="24" t="s">
        <v>647</v>
      </c>
      <c r="P275" s="24" t="s">
        <v>648</v>
      </c>
      <c r="Q275" s="24" t="s">
        <v>649</v>
      </c>
      <c r="R275" s="24"/>
      <c r="S275" s="60">
        <v>5</v>
      </c>
      <c r="T275" s="61">
        <v>6</v>
      </c>
      <c r="U275" s="61">
        <v>5</v>
      </c>
      <c r="V275" s="61">
        <v>5</v>
      </c>
      <c r="W275" s="61">
        <v>7</v>
      </c>
      <c r="X275" s="61">
        <v>7</v>
      </c>
      <c r="Y275" s="61">
        <v>6</v>
      </c>
      <c r="Z275" s="61">
        <v>4</v>
      </c>
    </row>
    <row r="276" spans="1:26" ht="80">
      <c r="A276" s="20" t="str">
        <f t="shared" si="40"/>
        <v>T275</v>
      </c>
      <c r="B276" s="20" t="s">
        <v>644</v>
      </c>
      <c r="C276" s="20" t="s">
        <v>650</v>
      </c>
      <c r="D276" s="20" t="s">
        <v>651</v>
      </c>
      <c r="E276" s="20" t="s">
        <v>652</v>
      </c>
      <c r="F276" s="20" t="s">
        <v>22</v>
      </c>
      <c r="G276" s="20" t="s">
        <v>23</v>
      </c>
      <c r="H276" s="20" t="s">
        <v>23</v>
      </c>
      <c r="I276" s="20" t="s">
        <v>23</v>
      </c>
      <c r="J276" s="20" t="str">
        <f>CONCATENATE("[",G276,",",H276,",",I276,"]")</f>
        <v>[n,n,n]</v>
      </c>
      <c r="K276" s="20" t="s">
        <v>84</v>
      </c>
      <c r="L276" s="20" t="s">
        <v>84</v>
      </c>
      <c r="M276" s="20" t="s">
        <v>84</v>
      </c>
      <c r="N276" s="20" t="str">
        <f>CONCATENATE("[",K276,",",L276,",",M276,"]")</f>
        <v>[p,p,p]</v>
      </c>
      <c r="O276" s="25" t="s">
        <v>653</v>
      </c>
      <c r="P276" s="25" t="s">
        <v>654</v>
      </c>
      <c r="Q276" s="25" t="s">
        <v>655</v>
      </c>
      <c r="R276" s="24"/>
      <c r="S276" s="60">
        <v>6</v>
      </c>
      <c r="T276" s="61">
        <v>5</v>
      </c>
      <c r="U276" s="61">
        <v>5</v>
      </c>
      <c r="V276" s="61">
        <v>4</v>
      </c>
      <c r="W276" s="61">
        <v>8</v>
      </c>
      <c r="X276" s="61">
        <v>6</v>
      </c>
      <c r="Y276" s="61">
        <v>5</v>
      </c>
      <c r="Z276" s="61">
        <v>4</v>
      </c>
    </row>
    <row r="277" spans="1:26" ht="64">
      <c r="A277" s="20" t="str">
        <f t="shared" si="40"/>
        <v>T276</v>
      </c>
      <c r="B277" s="20" t="s">
        <v>644</v>
      </c>
      <c r="C277" s="20" t="s">
        <v>656</v>
      </c>
      <c r="D277" s="20" t="s">
        <v>657</v>
      </c>
      <c r="E277" s="20" t="s">
        <v>296</v>
      </c>
      <c r="F277" s="20" t="s">
        <v>403</v>
      </c>
      <c r="G277" s="20" t="s">
        <v>23</v>
      </c>
      <c r="H277" s="20" t="s">
        <v>23</v>
      </c>
      <c r="I277" s="20" t="s">
        <v>23</v>
      </c>
      <c r="J277" s="20" t="str">
        <f>CONCATENATE("[",G277,",",H277,",",I277,"]")</f>
        <v>[n,n,n]</v>
      </c>
      <c r="K277" s="20" t="s">
        <v>84</v>
      </c>
      <c r="L277" s="20" t="s">
        <v>23</v>
      </c>
      <c r="M277" s="20" t="s">
        <v>23</v>
      </c>
      <c r="N277" s="20" t="str">
        <f>CONCATENATE("[",K277,",",L277,",",M277,"]")</f>
        <v>[p,n,n]</v>
      </c>
      <c r="O277" s="25" t="s">
        <v>658</v>
      </c>
      <c r="P277" s="25" t="s">
        <v>659</v>
      </c>
      <c r="Q277" s="25" t="s">
        <v>660</v>
      </c>
      <c r="R277" s="24"/>
      <c r="S277" s="60">
        <v>5</v>
      </c>
      <c r="T277" s="61">
        <v>6</v>
      </c>
      <c r="U277" s="61">
        <v>5</v>
      </c>
      <c r="V277" s="61">
        <v>6</v>
      </c>
      <c r="W277" s="61">
        <v>9</v>
      </c>
      <c r="X277" s="61">
        <v>7</v>
      </c>
      <c r="Y277" s="61">
        <v>7</v>
      </c>
      <c r="Z277" s="61">
        <v>4</v>
      </c>
    </row>
    <row r="278" spans="1:26" ht="96">
      <c r="A278" s="20" t="str">
        <f t="shared" si="40"/>
        <v>T277</v>
      </c>
      <c r="B278" s="20" t="s">
        <v>644</v>
      </c>
      <c r="C278" s="20" t="s">
        <v>226</v>
      </c>
      <c r="D278" s="20" t="s">
        <v>227</v>
      </c>
      <c r="E278" s="20" t="s">
        <v>43</v>
      </c>
      <c r="F278" s="20" t="s">
        <v>160</v>
      </c>
      <c r="G278" s="20" t="str">
        <f t="shared" ref="G278:G313" si="47">MID(J278,2,1)</f>
        <v>n</v>
      </c>
      <c r="H278" s="20" t="str">
        <f t="shared" ref="H278:H313" si="48">MID(J278,4,1)</f>
        <v>n</v>
      </c>
      <c r="I278" s="20" t="str">
        <f t="shared" ref="I278:I313" si="49">MID(J278,6,1)</f>
        <v>n</v>
      </c>
      <c r="J278" s="20" t="s">
        <v>181</v>
      </c>
      <c r="K278" s="20" t="str">
        <f t="shared" ref="K278:K313" si="50">MID(N278,2,1)</f>
        <v>,</v>
      </c>
      <c r="L278" s="20" t="str">
        <f t="shared" ref="L278:L313" si="51">MID(N278,4,1)</f>
        <v>,</v>
      </c>
      <c r="M278" s="20" t="str">
        <f t="shared" ref="M278:M313" si="52">MID(N278,6,1)</f>
        <v>]</v>
      </c>
      <c r="N278" s="20" t="s">
        <v>661</v>
      </c>
      <c r="O278" s="25" t="s">
        <v>662</v>
      </c>
      <c r="P278" s="25" t="s">
        <v>663</v>
      </c>
      <c r="Q278" s="25" t="s">
        <v>664</v>
      </c>
      <c r="R278" s="24"/>
      <c r="S278" s="60">
        <v>8</v>
      </c>
      <c r="T278" s="61">
        <v>7</v>
      </c>
      <c r="U278" s="61">
        <v>6</v>
      </c>
      <c r="V278" s="61">
        <v>5</v>
      </c>
      <c r="W278" s="61">
        <v>9</v>
      </c>
      <c r="X278" s="61">
        <v>8</v>
      </c>
      <c r="Y278" s="61">
        <v>6</v>
      </c>
      <c r="Z278" s="61">
        <v>5</v>
      </c>
    </row>
    <row r="279" spans="1:26" ht="48">
      <c r="A279" s="20" t="str">
        <f t="shared" si="40"/>
        <v>T278</v>
      </c>
      <c r="B279" s="20" t="s">
        <v>644</v>
      </c>
      <c r="C279" s="20" t="s">
        <v>231</v>
      </c>
      <c r="D279" s="20" t="s">
        <v>1299</v>
      </c>
      <c r="E279" s="20" t="s">
        <v>27</v>
      </c>
      <c r="F279" s="20" t="s">
        <v>160</v>
      </c>
      <c r="G279" s="20" t="str">
        <f t="shared" si="47"/>
        <v>n</v>
      </c>
      <c r="H279" s="20" t="str">
        <f t="shared" si="48"/>
        <v>n</v>
      </c>
      <c r="I279" s="20" t="str">
        <f t="shared" si="49"/>
        <v>n</v>
      </c>
      <c r="J279" s="20" t="s">
        <v>181</v>
      </c>
      <c r="K279" s="20" t="str">
        <f t="shared" si="50"/>
        <v>n</v>
      </c>
      <c r="L279" s="20" t="str">
        <f t="shared" si="51"/>
        <v>p</v>
      </c>
      <c r="M279" s="20" t="str">
        <f t="shared" si="52"/>
        <v>f</v>
      </c>
      <c r="N279" s="20" t="s">
        <v>233</v>
      </c>
      <c r="O279" s="25"/>
      <c r="P279" s="25"/>
      <c r="Q279" s="25"/>
      <c r="R279" s="24" t="s">
        <v>234</v>
      </c>
      <c r="S279" s="60">
        <v>6</v>
      </c>
      <c r="T279" s="61">
        <v>6</v>
      </c>
      <c r="U279" s="61">
        <v>5</v>
      </c>
      <c r="V279" s="61">
        <v>6</v>
      </c>
      <c r="W279" s="61">
        <v>3</v>
      </c>
      <c r="X279" s="61">
        <v>4</v>
      </c>
      <c r="Y279" s="61">
        <v>9</v>
      </c>
      <c r="Z279" s="61">
        <v>4</v>
      </c>
    </row>
    <row r="280" spans="1:26" ht="48">
      <c r="A280" s="20" t="str">
        <f t="shared" si="40"/>
        <v>T279</v>
      </c>
      <c r="B280" s="20" t="s">
        <v>644</v>
      </c>
      <c r="C280" s="20" t="s">
        <v>235</v>
      </c>
      <c r="D280" s="20" t="s">
        <v>1301</v>
      </c>
      <c r="E280" s="20" t="s">
        <v>21</v>
      </c>
      <c r="F280" s="20" t="s">
        <v>160</v>
      </c>
      <c r="G280" s="20" t="str">
        <f t="shared" si="47"/>
        <v>n</v>
      </c>
      <c r="H280" s="20" t="str">
        <f t="shared" si="48"/>
        <v>n</v>
      </c>
      <c r="I280" s="20" t="str">
        <f t="shared" si="49"/>
        <v>n</v>
      </c>
      <c r="J280" s="20" t="s">
        <v>181</v>
      </c>
      <c r="K280" s="20" t="str">
        <f t="shared" si="50"/>
        <v>p</v>
      </c>
      <c r="L280" s="20" t="str">
        <f t="shared" si="51"/>
        <v>p</v>
      </c>
      <c r="M280" s="20" t="str">
        <f t="shared" si="52"/>
        <v>n</v>
      </c>
      <c r="N280" s="20" t="s">
        <v>91</v>
      </c>
      <c r="O280" s="24" t="s">
        <v>237</v>
      </c>
      <c r="P280" s="24" t="s">
        <v>238</v>
      </c>
      <c r="Q280" s="24" t="s">
        <v>239</v>
      </c>
      <c r="R280" s="24"/>
      <c r="S280" s="60">
        <v>6</v>
      </c>
      <c r="T280" s="61">
        <v>6</v>
      </c>
      <c r="U280" s="61">
        <v>5</v>
      </c>
      <c r="V280" s="61">
        <v>5</v>
      </c>
      <c r="W280" s="61">
        <v>8</v>
      </c>
      <c r="X280" s="61">
        <v>7</v>
      </c>
      <c r="Y280" s="61">
        <v>5</v>
      </c>
      <c r="Z280" s="61">
        <v>6</v>
      </c>
    </row>
    <row r="281" spans="1:26" ht="48">
      <c r="A281" s="20" t="str">
        <f t="shared" si="40"/>
        <v>T280</v>
      </c>
      <c r="B281" s="20" t="s">
        <v>644</v>
      </c>
      <c r="C281" s="20" t="s">
        <v>240</v>
      </c>
      <c r="D281" s="20" t="s">
        <v>1302</v>
      </c>
      <c r="E281" s="20" t="s">
        <v>21</v>
      </c>
      <c r="F281" s="20" t="s">
        <v>160</v>
      </c>
      <c r="G281" s="20" t="str">
        <f t="shared" si="47"/>
        <v>n</v>
      </c>
      <c r="H281" s="20" t="str">
        <f t="shared" si="48"/>
        <v>n</v>
      </c>
      <c r="I281" s="20" t="str">
        <f t="shared" si="49"/>
        <v>n</v>
      </c>
      <c r="J281" s="20" t="s">
        <v>181</v>
      </c>
      <c r="K281" s="20" t="str">
        <f t="shared" si="50"/>
        <v>p</v>
      </c>
      <c r="L281" s="20" t="str">
        <f t="shared" si="51"/>
        <v>p</v>
      </c>
      <c r="M281" s="20" t="str">
        <f t="shared" si="52"/>
        <v>n</v>
      </c>
      <c r="N281" s="20" t="s">
        <v>91</v>
      </c>
      <c r="O281" s="24">
        <v>122</v>
      </c>
      <c r="P281" s="24" t="s">
        <v>243</v>
      </c>
      <c r="Q281" s="24" t="s">
        <v>244</v>
      </c>
      <c r="R281" s="24"/>
      <c r="S281" s="60">
        <v>6</v>
      </c>
      <c r="T281" s="61">
        <v>6</v>
      </c>
      <c r="U281" s="61">
        <v>5</v>
      </c>
      <c r="V281" s="61">
        <v>5</v>
      </c>
      <c r="W281" s="61">
        <v>8</v>
      </c>
      <c r="X281" s="61">
        <v>7</v>
      </c>
      <c r="Y281" s="61">
        <v>6</v>
      </c>
      <c r="Z281" s="61">
        <v>5</v>
      </c>
    </row>
    <row r="282" spans="1:26" ht="32">
      <c r="A282" s="20" t="str">
        <f t="shared" si="40"/>
        <v>T281</v>
      </c>
      <c r="B282" s="20" t="s">
        <v>644</v>
      </c>
      <c r="C282" s="20" t="s">
        <v>665</v>
      </c>
      <c r="D282" s="20" t="s">
        <v>246</v>
      </c>
      <c r="E282" s="20" t="s">
        <v>72</v>
      </c>
      <c r="F282" s="20" t="s">
        <v>160</v>
      </c>
      <c r="G282" s="20" t="str">
        <f t="shared" si="47"/>
        <v>n</v>
      </c>
      <c r="H282" s="20" t="str">
        <f t="shared" si="48"/>
        <v>n</v>
      </c>
      <c r="I282" s="20" t="str">
        <f t="shared" si="49"/>
        <v>n</v>
      </c>
      <c r="J282" s="20" t="s">
        <v>181</v>
      </c>
      <c r="K282" s="20" t="str">
        <f t="shared" si="50"/>
        <v>f</v>
      </c>
      <c r="L282" s="20" t="str">
        <f t="shared" si="51"/>
        <v>f</v>
      </c>
      <c r="M282" s="20" t="str">
        <f t="shared" si="52"/>
        <v>n</v>
      </c>
      <c r="N282" s="20" t="s">
        <v>247</v>
      </c>
      <c r="O282" s="24">
        <v>233</v>
      </c>
      <c r="P282" s="24" t="s">
        <v>249</v>
      </c>
      <c r="Q282" s="24" t="s">
        <v>250</v>
      </c>
      <c r="R282" s="24"/>
      <c r="S282" s="60">
        <v>5</v>
      </c>
      <c r="T282" s="61">
        <v>6</v>
      </c>
      <c r="U282" s="61">
        <v>5</v>
      </c>
      <c r="V282" s="61">
        <v>6</v>
      </c>
      <c r="W282" s="61">
        <v>7</v>
      </c>
      <c r="X282" s="61">
        <v>9</v>
      </c>
      <c r="Y282" s="61">
        <v>5</v>
      </c>
      <c r="Z282" s="61">
        <v>5</v>
      </c>
    </row>
    <row r="283" spans="1:26" ht="80">
      <c r="A283" s="20" t="str">
        <f t="shared" si="40"/>
        <v>T282</v>
      </c>
      <c r="B283" s="20" t="s">
        <v>644</v>
      </c>
      <c r="C283" s="20" t="s">
        <v>251</v>
      </c>
      <c r="D283" s="20" t="s">
        <v>252</v>
      </c>
      <c r="E283" s="20" t="s">
        <v>27</v>
      </c>
      <c r="F283" s="20" t="s">
        <v>160</v>
      </c>
      <c r="G283" s="20" t="str">
        <f t="shared" si="47"/>
        <v>p</v>
      </c>
      <c r="H283" s="20" t="str">
        <f t="shared" si="48"/>
        <v>p</v>
      </c>
      <c r="I283" s="20" t="str">
        <f t="shared" si="49"/>
        <v>n</v>
      </c>
      <c r="J283" s="20" t="s">
        <v>91</v>
      </c>
      <c r="K283" s="20" t="str">
        <f t="shared" si="50"/>
        <v>,</v>
      </c>
      <c r="L283" s="20" t="str">
        <f t="shared" si="51"/>
        <v>,</v>
      </c>
      <c r="M283" s="20" t="str">
        <f t="shared" si="52"/>
        <v>]</v>
      </c>
      <c r="N283" s="20" t="s">
        <v>666</v>
      </c>
      <c r="O283" s="24" t="s">
        <v>253</v>
      </c>
      <c r="P283" s="24" t="s">
        <v>254</v>
      </c>
      <c r="Q283" s="24"/>
      <c r="R283" s="24"/>
      <c r="S283" s="60">
        <v>5</v>
      </c>
      <c r="T283" s="61">
        <v>6</v>
      </c>
      <c r="U283" s="61">
        <v>5</v>
      </c>
      <c r="V283" s="61">
        <v>6</v>
      </c>
      <c r="W283" s="61">
        <v>3</v>
      </c>
      <c r="X283" s="61">
        <v>4</v>
      </c>
      <c r="Y283" s="61">
        <v>9</v>
      </c>
      <c r="Z283" s="61">
        <v>4</v>
      </c>
    </row>
    <row r="284" spans="1:26" ht="160">
      <c r="A284" s="20" t="str">
        <f t="shared" si="40"/>
        <v>T283</v>
      </c>
      <c r="B284" s="20" t="s">
        <v>644</v>
      </c>
      <c r="C284" s="20" t="s">
        <v>255</v>
      </c>
      <c r="D284" s="20" t="s">
        <v>256</v>
      </c>
      <c r="E284" s="20" t="s">
        <v>21</v>
      </c>
      <c r="F284" s="20" t="s">
        <v>160</v>
      </c>
      <c r="G284" s="20" t="str">
        <f t="shared" si="47"/>
        <v>n</v>
      </c>
      <c r="H284" s="20" t="str">
        <f t="shared" si="48"/>
        <v>n</v>
      </c>
      <c r="I284" s="20" t="str">
        <f t="shared" si="49"/>
        <v>n</v>
      </c>
      <c r="J284" s="20" t="s">
        <v>181</v>
      </c>
      <c r="K284" s="20" t="str">
        <f t="shared" si="50"/>
        <v>p</v>
      </c>
      <c r="L284" s="20" t="str">
        <f t="shared" si="51"/>
        <v>p</v>
      </c>
      <c r="M284" s="20" t="str">
        <f t="shared" si="52"/>
        <v>n</v>
      </c>
      <c r="N284" s="20" t="s">
        <v>91</v>
      </c>
      <c r="O284" s="24" t="s">
        <v>257</v>
      </c>
      <c r="P284" s="24" t="s">
        <v>258</v>
      </c>
      <c r="Q284" s="24" t="s">
        <v>259</v>
      </c>
      <c r="R284" s="24"/>
      <c r="S284" s="60">
        <v>6</v>
      </c>
      <c r="T284" s="61">
        <v>7</v>
      </c>
      <c r="U284" s="61">
        <v>5</v>
      </c>
      <c r="V284" s="61">
        <v>5</v>
      </c>
      <c r="W284" s="61">
        <v>8</v>
      </c>
      <c r="X284" s="61">
        <v>8</v>
      </c>
      <c r="Y284" s="61">
        <v>6</v>
      </c>
      <c r="Z284" s="61">
        <v>6</v>
      </c>
    </row>
    <row r="285" spans="1:26" ht="128">
      <c r="A285" s="20" t="str">
        <f t="shared" si="40"/>
        <v>T284</v>
      </c>
      <c r="B285" s="20" t="s">
        <v>644</v>
      </c>
      <c r="C285" s="20" t="s">
        <v>260</v>
      </c>
      <c r="D285" s="20" t="s">
        <v>261</v>
      </c>
      <c r="E285" s="20" t="s">
        <v>21</v>
      </c>
      <c r="F285" s="20" t="s">
        <v>160</v>
      </c>
      <c r="G285" s="20" t="str">
        <f t="shared" si="47"/>
        <v>,</v>
      </c>
      <c r="H285" s="20" t="str">
        <f t="shared" si="48"/>
        <v>,</v>
      </c>
      <c r="I285" s="20" t="str">
        <f t="shared" si="49"/>
        <v>]</v>
      </c>
      <c r="J285" s="20" t="s">
        <v>667</v>
      </c>
      <c r="K285" s="20" t="str">
        <f t="shared" si="50"/>
        <v>p</v>
      </c>
      <c r="L285" s="20" t="str">
        <f t="shared" si="51"/>
        <v>p</v>
      </c>
      <c r="M285" s="20" t="str">
        <f t="shared" si="52"/>
        <v>n</v>
      </c>
      <c r="N285" s="20" t="s">
        <v>91</v>
      </c>
      <c r="O285" s="25" t="s">
        <v>668</v>
      </c>
      <c r="P285" s="25" t="s">
        <v>669</v>
      </c>
      <c r="Q285" s="25" t="s">
        <v>670</v>
      </c>
      <c r="R285" s="24"/>
      <c r="S285" s="60">
        <v>7</v>
      </c>
      <c r="T285" s="61">
        <v>6</v>
      </c>
      <c r="U285" s="61">
        <v>8</v>
      </c>
      <c r="V285" s="61">
        <v>6</v>
      </c>
      <c r="W285" s="61">
        <v>9</v>
      </c>
      <c r="X285" s="61">
        <v>9</v>
      </c>
      <c r="Y285" s="61">
        <v>7</v>
      </c>
      <c r="Z285" s="61">
        <v>6</v>
      </c>
    </row>
    <row r="286" spans="1:26" ht="48">
      <c r="A286" s="20" t="str">
        <f t="shared" si="40"/>
        <v>T285</v>
      </c>
      <c r="B286" s="20" t="s">
        <v>644</v>
      </c>
      <c r="C286" s="20" t="s">
        <v>293</v>
      </c>
      <c r="D286" s="20" t="s">
        <v>671</v>
      </c>
      <c r="E286" s="20" t="s">
        <v>27</v>
      </c>
      <c r="F286" s="20" t="s">
        <v>160</v>
      </c>
      <c r="G286" s="20" t="str">
        <f t="shared" si="47"/>
        <v>p</v>
      </c>
      <c r="H286" s="20" t="str">
        <f t="shared" si="48"/>
        <v>p</v>
      </c>
      <c r="I286" s="20" t="str">
        <f t="shared" si="49"/>
        <v>n</v>
      </c>
      <c r="J286" s="20" t="s">
        <v>265</v>
      </c>
      <c r="K286" s="20" t="str">
        <f t="shared" si="50"/>
        <v>n</v>
      </c>
      <c r="L286" s="20" t="str">
        <f t="shared" si="51"/>
        <v>n</v>
      </c>
      <c r="M286" s="20" t="str">
        <f t="shared" si="52"/>
        <v>p</v>
      </c>
      <c r="N286" s="20" t="s">
        <v>85</v>
      </c>
      <c r="O286" s="24" t="s">
        <v>363</v>
      </c>
      <c r="P286" s="24" t="s">
        <v>672</v>
      </c>
      <c r="Q286" s="24" t="s">
        <v>673</v>
      </c>
      <c r="R286" s="24"/>
      <c r="S286" s="60">
        <v>5</v>
      </c>
      <c r="T286" s="61">
        <v>7</v>
      </c>
      <c r="U286" s="61">
        <v>6</v>
      </c>
      <c r="V286" s="61">
        <v>6</v>
      </c>
      <c r="W286" s="61">
        <v>2</v>
      </c>
      <c r="X286" s="61">
        <v>4</v>
      </c>
      <c r="Y286" s="61">
        <v>9</v>
      </c>
      <c r="Z286" s="61">
        <v>4</v>
      </c>
    </row>
    <row r="287" spans="1:26" ht="96">
      <c r="A287" s="20" t="str">
        <f t="shared" si="40"/>
        <v>T286</v>
      </c>
      <c r="B287" s="20" t="s">
        <v>644</v>
      </c>
      <c r="C287" s="20" t="s">
        <v>269</v>
      </c>
      <c r="D287" s="20" t="s">
        <v>270</v>
      </c>
      <c r="E287" s="20" t="s">
        <v>27</v>
      </c>
      <c r="F287" s="20" t="s">
        <v>160</v>
      </c>
      <c r="G287" s="20" t="str">
        <f t="shared" si="47"/>
        <v>n</v>
      </c>
      <c r="H287" s="20" t="str">
        <f t="shared" si="48"/>
        <v>n</v>
      </c>
      <c r="I287" s="20" t="str">
        <f t="shared" si="49"/>
        <v>n</v>
      </c>
      <c r="J287" s="20" t="s">
        <v>181</v>
      </c>
      <c r="K287" s="20" t="str">
        <f t="shared" si="50"/>
        <v>n</v>
      </c>
      <c r="L287" s="20" t="str">
        <f t="shared" si="51"/>
        <v>p</v>
      </c>
      <c r="M287" s="20" t="str">
        <f t="shared" si="52"/>
        <v>p</v>
      </c>
      <c r="N287" s="20" t="s">
        <v>38</v>
      </c>
      <c r="O287" s="25" t="s">
        <v>242</v>
      </c>
      <c r="P287" s="25" t="s">
        <v>674</v>
      </c>
      <c r="Q287" s="25" t="s">
        <v>675</v>
      </c>
      <c r="R287" s="24"/>
      <c r="S287" s="60">
        <v>5</v>
      </c>
      <c r="T287" s="61">
        <v>7</v>
      </c>
      <c r="U287" s="61">
        <v>6</v>
      </c>
      <c r="V287" s="61">
        <v>6</v>
      </c>
      <c r="W287" s="61">
        <v>6</v>
      </c>
      <c r="X287" s="61">
        <v>9</v>
      </c>
      <c r="Y287" s="61">
        <v>6</v>
      </c>
      <c r="Z287" s="61">
        <v>4</v>
      </c>
    </row>
    <row r="288" spans="1:26" ht="96">
      <c r="A288" s="20" t="str">
        <f t="shared" si="40"/>
        <v>T287</v>
      </c>
      <c r="B288" s="20" t="s">
        <v>644</v>
      </c>
      <c r="C288" s="20" t="s">
        <v>274</v>
      </c>
      <c r="D288" s="20" t="s">
        <v>275</v>
      </c>
      <c r="E288" s="20" t="s">
        <v>126</v>
      </c>
      <c r="F288" s="20" t="s">
        <v>160</v>
      </c>
      <c r="G288" s="20" t="str">
        <f t="shared" si="47"/>
        <v>n</v>
      </c>
      <c r="H288" s="20" t="str">
        <f t="shared" si="48"/>
        <v>n</v>
      </c>
      <c r="I288" s="20" t="str">
        <f t="shared" si="49"/>
        <v>n</v>
      </c>
      <c r="J288" s="20" t="s">
        <v>181</v>
      </c>
      <c r="K288" s="20" t="str">
        <f t="shared" si="50"/>
        <v>p</v>
      </c>
      <c r="L288" s="20" t="str">
        <f t="shared" si="51"/>
        <v>p</v>
      </c>
      <c r="M288" s="20" t="str">
        <f t="shared" si="52"/>
        <v>n</v>
      </c>
      <c r="N288" s="20" t="s">
        <v>91</v>
      </c>
      <c r="O288" s="24" t="s">
        <v>276</v>
      </c>
      <c r="P288" s="24" t="s">
        <v>277</v>
      </c>
      <c r="Q288" s="24" t="s">
        <v>278</v>
      </c>
      <c r="R288" s="24"/>
      <c r="S288" s="60">
        <v>6</v>
      </c>
      <c r="T288" s="61">
        <v>8</v>
      </c>
      <c r="U288" s="61">
        <v>6</v>
      </c>
      <c r="V288" s="61">
        <v>6</v>
      </c>
      <c r="W288" s="61">
        <v>7</v>
      </c>
      <c r="X288" s="61">
        <v>9</v>
      </c>
      <c r="Y288" s="61">
        <v>6</v>
      </c>
      <c r="Z288" s="61">
        <v>5</v>
      </c>
    </row>
    <row r="289" spans="1:26" ht="240">
      <c r="A289" s="20" t="str">
        <f t="shared" si="40"/>
        <v>T288</v>
      </c>
      <c r="B289" s="20" t="s">
        <v>644</v>
      </c>
      <c r="C289" s="20" t="s">
        <v>279</v>
      </c>
      <c r="D289" s="20" t="s">
        <v>280</v>
      </c>
      <c r="E289" s="20" t="s">
        <v>43</v>
      </c>
      <c r="F289" s="20" t="s">
        <v>160</v>
      </c>
      <c r="G289" s="20" t="str">
        <f t="shared" si="47"/>
        <v>p</v>
      </c>
      <c r="H289" s="20" t="str">
        <f t="shared" si="48"/>
        <v>p</v>
      </c>
      <c r="I289" s="20" t="str">
        <f t="shared" si="49"/>
        <v>n</v>
      </c>
      <c r="J289" s="20" t="s">
        <v>91</v>
      </c>
      <c r="K289" s="20" t="str">
        <f t="shared" si="50"/>
        <v>n</v>
      </c>
      <c r="L289" s="20" t="str">
        <f t="shared" si="51"/>
        <v>n</v>
      </c>
      <c r="M289" s="20" t="str">
        <f t="shared" si="52"/>
        <v>n</v>
      </c>
      <c r="N289" s="20" t="s">
        <v>181</v>
      </c>
      <c r="O289" s="24" t="s">
        <v>281</v>
      </c>
      <c r="P289" s="24" t="s">
        <v>282</v>
      </c>
      <c r="Q289" s="24" t="s">
        <v>283</v>
      </c>
      <c r="R289" s="24"/>
      <c r="S289" s="60">
        <v>6</v>
      </c>
      <c r="T289" s="61">
        <v>5</v>
      </c>
      <c r="U289" s="61">
        <v>5</v>
      </c>
      <c r="V289" s="61">
        <v>5</v>
      </c>
      <c r="W289" s="61">
        <v>6</v>
      </c>
      <c r="X289" s="61">
        <v>4</v>
      </c>
      <c r="Y289" s="61">
        <v>4</v>
      </c>
      <c r="Z289" s="61">
        <v>4</v>
      </c>
    </row>
    <row r="290" spans="1:26" ht="96">
      <c r="A290" s="20" t="str">
        <f t="shared" si="40"/>
        <v>T289</v>
      </c>
      <c r="B290" s="20" t="s">
        <v>676</v>
      </c>
      <c r="C290" s="20" t="s">
        <v>201</v>
      </c>
      <c r="D290" s="20" t="s">
        <v>677</v>
      </c>
      <c r="E290" s="20" t="s">
        <v>27</v>
      </c>
      <c r="F290" s="20" t="s">
        <v>441</v>
      </c>
      <c r="G290" s="20" t="str">
        <f t="shared" si="47"/>
        <v>n</v>
      </c>
      <c r="H290" s="20" t="str">
        <f t="shared" si="48"/>
        <v>n</v>
      </c>
      <c r="I290" s="20" t="str">
        <f t="shared" si="49"/>
        <v>n</v>
      </c>
      <c r="J290" s="20" t="s">
        <v>181</v>
      </c>
      <c r="K290" s="20" t="str">
        <f t="shared" si="50"/>
        <v>n</v>
      </c>
      <c r="L290" s="20" t="str">
        <f t="shared" si="51"/>
        <v>n</v>
      </c>
      <c r="M290" s="20" t="str">
        <f t="shared" si="52"/>
        <v>p</v>
      </c>
      <c r="N290" s="20" t="s">
        <v>85</v>
      </c>
      <c r="O290" s="25" t="s">
        <v>678</v>
      </c>
      <c r="P290" s="25" t="s">
        <v>679</v>
      </c>
      <c r="Q290" s="25" t="s">
        <v>680</v>
      </c>
      <c r="R290" s="24" t="s">
        <v>681</v>
      </c>
      <c r="S290" s="60">
        <v>5</v>
      </c>
      <c r="T290" s="61">
        <v>6</v>
      </c>
      <c r="U290" s="61">
        <v>5</v>
      </c>
      <c r="V290" s="61">
        <v>6</v>
      </c>
      <c r="W290" s="61">
        <v>3</v>
      </c>
      <c r="X290" s="61">
        <v>4</v>
      </c>
      <c r="Y290" s="61">
        <v>9</v>
      </c>
      <c r="Z290" s="61">
        <v>4</v>
      </c>
    </row>
    <row r="291" spans="1:26" ht="176">
      <c r="A291" s="20" t="str">
        <f t="shared" si="40"/>
        <v>T290</v>
      </c>
      <c r="B291" s="20" t="s">
        <v>676</v>
      </c>
      <c r="C291" s="20" t="s">
        <v>387</v>
      </c>
      <c r="D291" s="20" t="s">
        <v>682</v>
      </c>
      <c r="E291" s="20" t="s">
        <v>126</v>
      </c>
      <c r="F291" s="20" t="s">
        <v>47</v>
      </c>
      <c r="G291" s="20" t="str">
        <f t="shared" si="47"/>
        <v>n</v>
      </c>
      <c r="H291" s="20" t="str">
        <f t="shared" si="48"/>
        <v>n</v>
      </c>
      <c r="I291" s="20" t="str">
        <f t="shared" si="49"/>
        <v>n</v>
      </c>
      <c r="J291" s="20" t="s">
        <v>181</v>
      </c>
      <c r="K291" s="20" t="str">
        <f t="shared" si="50"/>
        <v>n</v>
      </c>
      <c r="L291" s="20" t="str">
        <f t="shared" si="51"/>
        <v>p</v>
      </c>
      <c r="M291" s="20" t="str">
        <f t="shared" si="52"/>
        <v>n</v>
      </c>
      <c r="N291" s="20" t="s">
        <v>119</v>
      </c>
      <c r="O291" s="24" t="s">
        <v>683</v>
      </c>
      <c r="P291" s="24" t="s">
        <v>684</v>
      </c>
      <c r="Q291" s="24" t="s">
        <v>685</v>
      </c>
      <c r="R291" s="24"/>
      <c r="S291" s="60">
        <v>6</v>
      </c>
      <c r="T291" s="61">
        <v>7</v>
      </c>
      <c r="U291" s="61">
        <v>6</v>
      </c>
      <c r="V291" s="61">
        <v>6</v>
      </c>
      <c r="W291" s="61">
        <v>8</v>
      </c>
      <c r="X291" s="61">
        <v>9</v>
      </c>
      <c r="Y291" s="61">
        <v>6</v>
      </c>
      <c r="Z291" s="61">
        <v>5</v>
      </c>
    </row>
    <row r="292" spans="1:26" ht="380">
      <c r="A292" s="20" t="str">
        <f t="shared" si="40"/>
        <v>T291</v>
      </c>
      <c r="B292" s="20" t="s">
        <v>676</v>
      </c>
      <c r="C292" s="20" t="s">
        <v>686</v>
      </c>
      <c r="D292" s="20" t="s">
        <v>687</v>
      </c>
      <c r="E292" s="20" t="s">
        <v>43</v>
      </c>
      <c r="F292" s="20" t="s">
        <v>441</v>
      </c>
      <c r="G292" s="20" t="str">
        <f t="shared" si="47"/>
        <v>n</v>
      </c>
      <c r="H292" s="20" t="str">
        <f t="shared" si="48"/>
        <v>n</v>
      </c>
      <c r="I292" s="20" t="str">
        <f t="shared" si="49"/>
        <v>n</v>
      </c>
      <c r="J292" s="20" t="s">
        <v>181</v>
      </c>
      <c r="K292" s="20" t="str">
        <f t="shared" si="50"/>
        <v>p</v>
      </c>
      <c r="L292" s="20" t="str">
        <f t="shared" si="51"/>
        <v>n</v>
      </c>
      <c r="M292" s="20" t="str">
        <f t="shared" si="52"/>
        <v>n</v>
      </c>
      <c r="N292" s="20" t="s">
        <v>80</v>
      </c>
      <c r="O292" s="24" t="s">
        <v>688</v>
      </c>
      <c r="P292" s="24" t="s">
        <v>689</v>
      </c>
      <c r="Q292" s="24" t="s">
        <v>690</v>
      </c>
      <c r="R292" s="24"/>
      <c r="S292" s="60">
        <v>8</v>
      </c>
      <c r="T292" s="61">
        <v>6</v>
      </c>
      <c r="U292" s="61">
        <v>6</v>
      </c>
      <c r="V292" s="61">
        <v>5</v>
      </c>
      <c r="W292" s="61">
        <v>9</v>
      </c>
      <c r="X292" s="61">
        <v>7</v>
      </c>
      <c r="Y292" s="61">
        <v>5</v>
      </c>
      <c r="Z292" s="61">
        <v>5</v>
      </c>
    </row>
    <row r="293" spans="1:26" ht="144">
      <c r="A293" s="20" t="str">
        <f t="shared" si="40"/>
        <v>T292</v>
      </c>
      <c r="B293" s="20" t="s">
        <v>676</v>
      </c>
      <c r="C293" s="20" t="s">
        <v>691</v>
      </c>
      <c r="D293" s="20" t="s">
        <v>692</v>
      </c>
      <c r="E293" s="20" t="s">
        <v>21</v>
      </c>
      <c r="F293" s="20" t="s">
        <v>22</v>
      </c>
      <c r="G293" s="20" t="str">
        <f t="shared" si="47"/>
        <v>n</v>
      </c>
      <c r="H293" s="20" t="str">
        <f t="shared" si="48"/>
        <v>n</v>
      </c>
      <c r="I293" s="20" t="str">
        <f t="shared" si="49"/>
        <v>n</v>
      </c>
      <c r="J293" s="20" t="s">
        <v>181</v>
      </c>
      <c r="K293" s="20" t="str">
        <f t="shared" si="50"/>
        <v>p</v>
      </c>
      <c r="L293" s="20" t="str">
        <f t="shared" si="51"/>
        <v>p</v>
      </c>
      <c r="M293" s="20" t="str">
        <f t="shared" si="52"/>
        <v>n</v>
      </c>
      <c r="N293" s="20" t="s">
        <v>91</v>
      </c>
      <c r="O293" s="24" t="s">
        <v>693</v>
      </c>
      <c r="P293" s="24" t="s">
        <v>694</v>
      </c>
      <c r="Q293" s="24" t="s">
        <v>695</v>
      </c>
      <c r="R293" s="24"/>
      <c r="S293" s="60">
        <v>6</v>
      </c>
      <c r="T293" s="61">
        <v>6</v>
      </c>
      <c r="U293" s="61">
        <v>5</v>
      </c>
      <c r="V293" s="61">
        <v>5</v>
      </c>
      <c r="W293" s="61">
        <v>8</v>
      </c>
      <c r="X293" s="61">
        <v>7</v>
      </c>
      <c r="Y293" s="61">
        <v>6</v>
      </c>
      <c r="Z293" s="61">
        <v>5</v>
      </c>
    </row>
    <row r="294" spans="1:26" ht="112">
      <c r="A294" s="20" t="str">
        <f t="shared" si="40"/>
        <v>T293</v>
      </c>
      <c r="B294" s="20" t="s">
        <v>676</v>
      </c>
      <c r="C294" s="20" t="s">
        <v>696</v>
      </c>
      <c r="D294" s="20" t="s">
        <v>697</v>
      </c>
      <c r="E294" s="20" t="s">
        <v>72</v>
      </c>
      <c r="F294" s="20" t="s">
        <v>22</v>
      </c>
      <c r="G294" s="20" t="str">
        <f t="shared" si="47"/>
        <v>n</v>
      </c>
      <c r="H294" s="20" t="str">
        <f t="shared" si="48"/>
        <v>n</v>
      </c>
      <c r="I294" s="20" t="str">
        <f t="shared" si="49"/>
        <v>n</v>
      </c>
      <c r="J294" s="20" t="s">
        <v>181</v>
      </c>
      <c r="K294" s="20" t="str">
        <f t="shared" si="50"/>
        <v>p</v>
      </c>
      <c r="L294" s="20" t="str">
        <f t="shared" si="51"/>
        <v>p</v>
      </c>
      <c r="M294" s="20" t="str">
        <f t="shared" si="52"/>
        <v>n</v>
      </c>
      <c r="N294" s="20" t="s">
        <v>91</v>
      </c>
      <c r="O294" s="24" t="s">
        <v>698</v>
      </c>
      <c r="P294" s="24" t="s">
        <v>699</v>
      </c>
      <c r="Q294" s="24" t="s">
        <v>700</v>
      </c>
      <c r="R294" s="24"/>
      <c r="S294" s="60">
        <v>6</v>
      </c>
      <c r="T294" s="61">
        <v>6</v>
      </c>
      <c r="U294" s="61">
        <v>5</v>
      </c>
      <c r="V294" s="61">
        <v>5</v>
      </c>
      <c r="W294" s="61">
        <v>8</v>
      </c>
      <c r="X294" s="61">
        <v>8</v>
      </c>
      <c r="Y294" s="61">
        <v>6</v>
      </c>
      <c r="Z294" s="61">
        <v>5</v>
      </c>
    </row>
    <row r="295" spans="1:26" ht="96">
      <c r="A295" s="20" t="str">
        <f t="shared" si="40"/>
        <v>T294</v>
      </c>
      <c r="B295" s="20" t="s">
        <v>676</v>
      </c>
      <c r="C295" s="20" t="s">
        <v>701</v>
      </c>
      <c r="D295" s="20" t="s">
        <v>702</v>
      </c>
      <c r="E295" s="20" t="s">
        <v>703</v>
      </c>
      <c r="F295" s="20" t="s">
        <v>22</v>
      </c>
      <c r="G295" s="20" t="str">
        <f t="shared" si="47"/>
        <v>n</v>
      </c>
      <c r="H295" s="20" t="str">
        <f t="shared" si="48"/>
        <v>n</v>
      </c>
      <c r="I295" s="20" t="str">
        <f t="shared" si="49"/>
        <v>n</v>
      </c>
      <c r="J295" s="20" t="s">
        <v>181</v>
      </c>
      <c r="K295" s="20" t="str">
        <f t="shared" si="50"/>
        <v>p</v>
      </c>
      <c r="L295" s="20" t="str">
        <f t="shared" si="51"/>
        <v>p</v>
      </c>
      <c r="M295" s="20" t="str">
        <f t="shared" si="52"/>
        <v>n</v>
      </c>
      <c r="N295" s="20" t="s">
        <v>91</v>
      </c>
      <c r="O295" s="24">
        <v>272</v>
      </c>
      <c r="P295" s="24" t="s">
        <v>704</v>
      </c>
      <c r="Q295" s="24" t="s">
        <v>705</v>
      </c>
      <c r="R295" s="24"/>
      <c r="S295" s="60">
        <v>5</v>
      </c>
      <c r="T295" s="61">
        <v>7</v>
      </c>
      <c r="U295" s="61">
        <v>5</v>
      </c>
      <c r="V295" s="61">
        <v>6</v>
      </c>
      <c r="W295" s="61">
        <v>7</v>
      </c>
      <c r="X295" s="61">
        <v>9</v>
      </c>
      <c r="Y295" s="61">
        <v>6</v>
      </c>
      <c r="Z295" s="61">
        <v>5</v>
      </c>
    </row>
    <row r="296" spans="1:26" ht="32">
      <c r="A296" s="20" t="str">
        <f t="shared" si="40"/>
        <v>T295</v>
      </c>
      <c r="B296" s="20" t="s">
        <v>676</v>
      </c>
      <c r="C296" s="20" t="s">
        <v>706</v>
      </c>
      <c r="D296" s="20" t="s">
        <v>707</v>
      </c>
      <c r="E296" s="20" t="s">
        <v>708</v>
      </c>
      <c r="F296" s="20" t="s">
        <v>709</v>
      </c>
      <c r="G296" s="20" t="str">
        <f t="shared" si="47"/>
        <v>n</v>
      </c>
      <c r="H296" s="20" t="str">
        <f t="shared" si="48"/>
        <v>n</v>
      </c>
      <c r="I296" s="20" t="str">
        <f t="shared" si="49"/>
        <v>n</v>
      </c>
      <c r="J296" s="20" t="s">
        <v>181</v>
      </c>
      <c r="K296" s="20" t="str">
        <f t="shared" si="50"/>
        <v>p</v>
      </c>
      <c r="L296" s="20" t="str">
        <f t="shared" si="51"/>
        <v>p</v>
      </c>
      <c r="M296" s="20" t="str">
        <f t="shared" si="52"/>
        <v>p</v>
      </c>
      <c r="N296" s="20" t="s">
        <v>73</v>
      </c>
      <c r="O296" s="24" t="s">
        <v>710</v>
      </c>
      <c r="P296" s="24" t="s">
        <v>711</v>
      </c>
      <c r="Q296" s="24"/>
      <c r="R296" s="24"/>
      <c r="S296" s="60">
        <v>5</v>
      </c>
      <c r="T296" s="61">
        <v>5</v>
      </c>
      <c r="U296" s="61">
        <v>5</v>
      </c>
      <c r="V296" s="61">
        <v>5</v>
      </c>
      <c r="W296" s="61">
        <v>6</v>
      </c>
      <c r="X296" s="61">
        <v>6</v>
      </c>
      <c r="Y296" s="61">
        <v>5</v>
      </c>
      <c r="Z296" s="61">
        <v>4</v>
      </c>
    </row>
    <row r="297" spans="1:26" ht="32">
      <c r="A297" s="20" t="str">
        <f t="shared" si="40"/>
        <v>T296</v>
      </c>
      <c r="B297" s="20" t="s">
        <v>676</v>
      </c>
      <c r="C297" s="20" t="s">
        <v>712</v>
      </c>
      <c r="D297" s="20" t="s">
        <v>713</v>
      </c>
      <c r="E297" s="20" t="s">
        <v>21</v>
      </c>
      <c r="F297" s="20" t="s">
        <v>94</v>
      </c>
      <c r="G297" s="20" t="str">
        <f t="shared" si="47"/>
        <v>n</v>
      </c>
      <c r="H297" s="20" t="str">
        <f t="shared" si="48"/>
        <v>n</v>
      </c>
      <c r="I297" s="20" t="str">
        <f t="shared" si="49"/>
        <v>n</v>
      </c>
      <c r="J297" s="20" t="s">
        <v>181</v>
      </c>
      <c r="K297" s="20" t="str">
        <f t="shared" si="50"/>
        <v>f</v>
      </c>
      <c r="L297" s="20" t="str">
        <f t="shared" si="51"/>
        <v>f</v>
      </c>
      <c r="M297" s="20" t="str">
        <f t="shared" si="52"/>
        <v>f</v>
      </c>
      <c r="N297" s="20" t="s">
        <v>24</v>
      </c>
      <c r="O297" s="24" t="s">
        <v>714</v>
      </c>
      <c r="P297" s="24" t="s">
        <v>715</v>
      </c>
      <c r="Q297" s="24" t="s">
        <v>716</v>
      </c>
      <c r="R297" s="24"/>
      <c r="S297" s="60">
        <v>6</v>
      </c>
      <c r="T297" s="61">
        <v>6</v>
      </c>
      <c r="U297" s="61">
        <v>5</v>
      </c>
      <c r="V297" s="61">
        <v>5</v>
      </c>
      <c r="W297" s="61">
        <v>7</v>
      </c>
      <c r="X297" s="61">
        <v>8</v>
      </c>
      <c r="Y297" s="61">
        <v>6</v>
      </c>
      <c r="Z297" s="61">
        <v>4</v>
      </c>
    </row>
    <row r="298" spans="1:26" ht="48">
      <c r="A298" s="20" t="str">
        <f t="shared" si="40"/>
        <v>T297</v>
      </c>
      <c r="B298" s="20" t="s">
        <v>676</v>
      </c>
      <c r="C298" s="20" t="s">
        <v>221</v>
      </c>
      <c r="D298" s="20" t="s">
        <v>717</v>
      </c>
      <c r="E298" s="20" t="s">
        <v>126</v>
      </c>
      <c r="F298" s="20" t="s">
        <v>718</v>
      </c>
      <c r="G298" s="20" t="str">
        <f t="shared" si="47"/>
        <v>n</v>
      </c>
      <c r="H298" s="20" t="str">
        <f t="shared" si="48"/>
        <v>n</v>
      </c>
      <c r="I298" s="20" t="str">
        <f t="shared" si="49"/>
        <v>n</v>
      </c>
      <c r="J298" s="20" t="s">
        <v>181</v>
      </c>
      <c r="K298" s="20" t="str">
        <f t="shared" si="50"/>
        <v>f</v>
      </c>
      <c r="L298" s="20" t="str">
        <f t="shared" si="51"/>
        <v>f</v>
      </c>
      <c r="M298" s="20" t="str">
        <f t="shared" si="52"/>
        <v>f</v>
      </c>
      <c r="N298" s="20" t="s">
        <v>24</v>
      </c>
      <c r="O298" s="24" t="s">
        <v>719</v>
      </c>
      <c r="P298" s="24" t="s">
        <v>720</v>
      </c>
      <c r="Q298" s="24" t="s">
        <v>721</v>
      </c>
      <c r="R298" s="24"/>
      <c r="S298" s="60">
        <v>6</v>
      </c>
      <c r="T298" s="61">
        <v>6</v>
      </c>
      <c r="U298" s="61">
        <v>5</v>
      </c>
      <c r="V298" s="61">
        <v>6</v>
      </c>
      <c r="W298" s="61">
        <v>8</v>
      </c>
      <c r="X298" s="61">
        <v>8</v>
      </c>
      <c r="Y298" s="61">
        <v>7</v>
      </c>
      <c r="Z298" s="61">
        <v>5</v>
      </c>
    </row>
    <row r="299" spans="1:26" ht="16">
      <c r="A299" s="20" t="str">
        <f t="shared" si="40"/>
        <v>T298</v>
      </c>
      <c r="B299" s="20" t="s">
        <v>722</v>
      </c>
      <c r="C299" s="20" t="s">
        <v>568</v>
      </c>
      <c r="D299" s="20" t="s">
        <v>569</v>
      </c>
      <c r="E299" s="20" t="s">
        <v>43</v>
      </c>
      <c r="F299" s="20" t="s">
        <v>22</v>
      </c>
      <c r="G299" s="20" t="str">
        <f t="shared" si="47"/>
        <v>n</v>
      </c>
      <c r="H299" s="20" t="str">
        <f t="shared" si="48"/>
        <v>n</v>
      </c>
      <c r="I299" s="20" t="str">
        <f t="shared" si="49"/>
        <v>n</v>
      </c>
      <c r="J299" s="20" t="s">
        <v>181</v>
      </c>
      <c r="K299" s="20" t="str">
        <f t="shared" si="50"/>
        <v>p</v>
      </c>
      <c r="L299" s="20" t="str">
        <f t="shared" si="51"/>
        <v>n</v>
      </c>
      <c r="M299" s="20" t="str">
        <f t="shared" si="52"/>
        <v>n</v>
      </c>
      <c r="N299" s="20" t="s">
        <v>80</v>
      </c>
      <c r="O299" s="24">
        <v>248</v>
      </c>
      <c r="P299" s="24" t="s">
        <v>723</v>
      </c>
      <c r="Q299" s="24"/>
      <c r="R299" s="24"/>
      <c r="S299" s="60">
        <v>5</v>
      </c>
      <c r="T299" s="61">
        <v>6</v>
      </c>
      <c r="U299" s="61">
        <v>4</v>
      </c>
      <c r="V299" s="61">
        <v>5</v>
      </c>
      <c r="W299" s="61">
        <v>7</v>
      </c>
      <c r="X299" s="61">
        <v>8</v>
      </c>
      <c r="Y299" s="61">
        <v>6</v>
      </c>
      <c r="Z299" s="61">
        <v>4</v>
      </c>
    </row>
    <row r="300" spans="1:26" ht="16">
      <c r="A300" s="20" t="str">
        <f t="shared" si="40"/>
        <v>T299</v>
      </c>
      <c r="B300" s="20" t="s">
        <v>722</v>
      </c>
      <c r="C300" s="20" t="s">
        <v>571</v>
      </c>
      <c r="D300" s="20" t="s">
        <v>572</v>
      </c>
      <c r="E300" s="20" t="s">
        <v>37</v>
      </c>
      <c r="F300" s="20" t="s">
        <v>22</v>
      </c>
      <c r="G300" s="20" t="str">
        <f t="shared" si="47"/>
        <v>n</v>
      </c>
      <c r="H300" s="20" t="str">
        <f t="shared" si="48"/>
        <v>n</v>
      </c>
      <c r="I300" s="20" t="str">
        <f t="shared" si="49"/>
        <v>n</v>
      </c>
      <c r="J300" s="20" t="s">
        <v>181</v>
      </c>
      <c r="K300" s="20" t="str">
        <f t="shared" si="50"/>
        <v>n</v>
      </c>
      <c r="L300" s="20" t="str">
        <f t="shared" si="51"/>
        <v>p</v>
      </c>
      <c r="M300" s="20" t="str">
        <f t="shared" si="52"/>
        <v>n</v>
      </c>
      <c r="N300" s="20" t="s">
        <v>119</v>
      </c>
      <c r="O300" s="24">
        <v>248</v>
      </c>
      <c r="P300" s="24" t="s">
        <v>723</v>
      </c>
      <c r="Q300" s="24"/>
      <c r="R300" s="24"/>
      <c r="S300" s="60">
        <v>8</v>
      </c>
      <c r="T300" s="61">
        <v>7</v>
      </c>
      <c r="U300" s="61">
        <v>6</v>
      </c>
      <c r="V300" s="61">
        <v>5</v>
      </c>
      <c r="W300" s="61">
        <v>9</v>
      </c>
      <c r="X300" s="61">
        <v>8</v>
      </c>
      <c r="Y300" s="61">
        <v>6</v>
      </c>
      <c r="Z300" s="61">
        <v>5</v>
      </c>
    </row>
    <row r="301" spans="1:26" ht="16">
      <c r="A301" s="20" t="str">
        <f t="shared" si="40"/>
        <v>T300</v>
      </c>
      <c r="B301" s="20" t="s">
        <v>722</v>
      </c>
      <c r="C301" s="20" t="s">
        <v>573</v>
      </c>
      <c r="D301" s="20" t="s">
        <v>574</v>
      </c>
      <c r="E301" s="20" t="s">
        <v>37</v>
      </c>
      <c r="F301" s="20" t="s">
        <v>22</v>
      </c>
      <c r="G301" s="20" t="str">
        <f t="shared" si="47"/>
        <v>n</v>
      </c>
      <c r="H301" s="20" t="str">
        <f t="shared" si="48"/>
        <v>n</v>
      </c>
      <c r="I301" s="20" t="str">
        <f t="shared" si="49"/>
        <v>n</v>
      </c>
      <c r="J301" s="20" t="s">
        <v>181</v>
      </c>
      <c r="K301" s="20" t="str">
        <f t="shared" si="50"/>
        <v>p</v>
      </c>
      <c r="L301" s="20" t="str">
        <f t="shared" si="51"/>
        <v>p</v>
      </c>
      <c r="M301" s="20" t="str">
        <f t="shared" si="52"/>
        <v>n</v>
      </c>
      <c r="N301" s="20" t="s">
        <v>91</v>
      </c>
      <c r="O301" s="24">
        <v>248</v>
      </c>
      <c r="P301" s="24" t="s">
        <v>723</v>
      </c>
      <c r="Q301" s="24"/>
      <c r="R301" s="24"/>
      <c r="S301" s="60">
        <v>6</v>
      </c>
      <c r="T301" s="61">
        <v>6</v>
      </c>
      <c r="U301" s="61">
        <v>5</v>
      </c>
      <c r="V301" s="61">
        <v>6</v>
      </c>
      <c r="W301" s="61">
        <v>3</v>
      </c>
      <c r="X301" s="61">
        <v>4</v>
      </c>
      <c r="Y301" s="61">
        <v>9</v>
      </c>
      <c r="Z301" s="61">
        <v>4</v>
      </c>
    </row>
    <row r="302" spans="1:26" ht="16">
      <c r="A302" s="20" t="str">
        <f t="shared" si="40"/>
        <v>T301</v>
      </c>
      <c r="B302" s="20" t="s">
        <v>722</v>
      </c>
      <c r="C302" s="20" t="s">
        <v>575</v>
      </c>
      <c r="D302" s="20" t="s">
        <v>576</v>
      </c>
      <c r="E302" s="20" t="s">
        <v>43</v>
      </c>
      <c r="F302" s="20" t="s">
        <v>441</v>
      </c>
      <c r="G302" s="20" t="str">
        <f t="shared" si="47"/>
        <v>p</v>
      </c>
      <c r="H302" s="20" t="str">
        <f t="shared" si="48"/>
        <v>n</v>
      </c>
      <c r="I302" s="20" t="str">
        <f t="shared" si="49"/>
        <v>n</v>
      </c>
      <c r="J302" s="20" t="s">
        <v>80</v>
      </c>
      <c r="K302" s="20" t="str">
        <f t="shared" si="50"/>
        <v>p</v>
      </c>
      <c r="L302" s="20" t="str">
        <f t="shared" si="51"/>
        <v>p</v>
      </c>
      <c r="M302" s="20" t="str">
        <f t="shared" si="52"/>
        <v>p</v>
      </c>
      <c r="N302" s="20" t="s">
        <v>73</v>
      </c>
      <c r="O302" s="24">
        <v>184</v>
      </c>
      <c r="P302" s="24" t="s">
        <v>577</v>
      </c>
      <c r="Q302" s="24" t="s">
        <v>578</v>
      </c>
      <c r="R302" s="24"/>
      <c r="S302" s="60">
        <v>6</v>
      </c>
      <c r="T302" s="61">
        <v>6</v>
      </c>
      <c r="U302" s="61">
        <v>5</v>
      </c>
      <c r="V302" s="61">
        <v>5</v>
      </c>
      <c r="W302" s="61">
        <v>8</v>
      </c>
      <c r="X302" s="61">
        <v>7</v>
      </c>
      <c r="Y302" s="61">
        <v>5</v>
      </c>
      <c r="Z302" s="61">
        <v>6</v>
      </c>
    </row>
    <row r="303" spans="1:26" ht="240">
      <c r="A303" s="20" t="str">
        <f t="shared" si="40"/>
        <v>T302</v>
      </c>
      <c r="B303" s="20" t="s">
        <v>722</v>
      </c>
      <c r="C303" s="20" t="s">
        <v>579</v>
      </c>
      <c r="D303" s="20" t="s">
        <v>580</v>
      </c>
      <c r="E303" s="20" t="s">
        <v>43</v>
      </c>
      <c r="F303" s="20" t="s">
        <v>22</v>
      </c>
      <c r="G303" s="20" t="str">
        <f t="shared" si="47"/>
        <v>n</v>
      </c>
      <c r="H303" s="20" t="str">
        <f t="shared" si="48"/>
        <v>n</v>
      </c>
      <c r="I303" s="20" t="str">
        <f t="shared" si="49"/>
        <v>n</v>
      </c>
      <c r="J303" s="20" t="s">
        <v>181</v>
      </c>
      <c r="K303" s="20" t="str">
        <f t="shared" si="50"/>
        <v>p</v>
      </c>
      <c r="L303" s="20" t="str">
        <f t="shared" si="51"/>
        <v>n</v>
      </c>
      <c r="M303" s="20" t="str">
        <f t="shared" si="52"/>
        <v>n</v>
      </c>
      <c r="N303" s="20" t="s">
        <v>80</v>
      </c>
      <c r="O303" s="24" t="s">
        <v>581</v>
      </c>
      <c r="P303" s="24" t="s">
        <v>582</v>
      </c>
      <c r="Q303" s="24" t="s">
        <v>583</v>
      </c>
      <c r="R303" s="24"/>
      <c r="S303" s="60">
        <v>6</v>
      </c>
      <c r="T303" s="61">
        <v>6</v>
      </c>
      <c r="U303" s="61">
        <v>5</v>
      </c>
      <c r="V303" s="61">
        <v>5</v>
      </c>
      <c r="W303" s="61">
        <v>8</v>
      </c>
      <c r="X303" s="61">
        <v>7</v>
      </c>
      <c r="Y303" s="61">
        <v>6</v>
      </c>
      <c r="Z303" s="61">
        <v>5</v>
      </c>
    </row>
    <row r="304" spans="1:26" ht="16">
      <c r="A304" s="20" t="str">
        <f t="shared" si="40"/>
        <v>T303</v>
      </c>
      <c r="B304" s="20" t="s">
        <v>722</v>
      </c>
      <c r="C304" s="20" t="s">
        <v>584</v>
      </c>
      <c r="D304" s="20" t="s">
        <v>569</v>
      </c>
      <c r="E304" s="20" t="s">
        <v>27</v>
      </c>
      <c r="F304" s="20" t="s">
        <v>22</v>
      </c>
      <c r="G304" s="20" t="str">
        <f t="shared" si="47"/>
        <v>n</v>
      </c>
      <c r="H304" s="20" t="str">
        <f t="shared" si="48"/>
        <v>n</v>
      </c>
      <c r="I304" s="20" t="str">
        <f t="shared" si="49"/>
        <v>n</v>
      </c>
      <c r="J304" s="20" t="s">
        <v>181</v>
      </c>
      <c r="K304" s="20" t="str">
        <f t="shared" si="50"/>
        <v>p</v>
      </c>
      <c r="L304" s="20" t="str">
        <f t="shared" si="51"/>
        <v>p</v>
      </c>
      <c r="M304" s="20" t="str">
        <f t="shared" si="52"/>
        <v>n</v>
      </c>
      <c r="N304" s="20" t="s">
        <v>91</v>
      </c>
      <c r="O304" s="24">
        <v>248</v>
      </c>
      <c r="P304" s="24" t="s">
        <v>723</v>
      </c>
      <c r="Q304" s="24"/>
      <c r="R304" s="24"/>
      <c r="S304" s="60">
        <v>5</v>
      </c>
      <c r="T304" s="61">
        <v>6</v>
      </c>
      <c r="U304" s="61">
        <v>5</v>
      </c>
      <c r="V304" s="61">
        <v>6</v>
      </c>
      <c r="W304" s="61">
        <v>7</v>
      </c>
      <c r="X304" s="61">
        <v>9</v>
      </c>
      <c r="Y304" s="61">
        <v>5</v>
      </c>
      <c r="Z304" s="61">
        <v>5</v>
      </c>
    </row>
    <row r="305" spans="1:26" ht="16">
      <c r="A305" s="20" t="str">
        <f t="shared" si="40"/>
        <v>T304</v>
      </c>
      <c r="B305" s="20" t="s">
        <v>722</v>
      </c>
      <c r="C305" s="20" t="s">
        <v>585</v>
      </c>
      <c r="D305" s="20" t="s">
        <v>586</v>
      </c>
      <c r="E305" s="20" t="s">
        <v>27</v>
      </c>
      <c r="F305" s="20" t="s">
        <v>22</v>
      </c>
      <c r="G305" s="20" t="str">
        <f t="shared" si="47"/>
        <v>p</v>
      </c>
      <c r="H305" s="20" t="str">
        <f t="shared" si="48"/>
        <v>n</v>
      </c>
      <c r="I305" s="20" t="str">
        <f t="shared" si="49"/>
        <v>n</v>
      </c>
      <c r="J305" s="20" t="s">
        <v>80</v>
      </c>
      <c r="K305" s="20" t="str">
        <f t="shared" si="50"/>
        <v>p</v>
      </c>
      <c r="L305" s="20" t="str">
        <f t="shared" si="51"/>
        <v>p</v>
      </c>
      <c r="M305" s="20" t="str">
        <f t="shared" si="52"/>
        <v>n</v>
      </c>
      <c r="N305" s="20" t="s">
        <v>91</v>
      </c>
      <c r="O305" s="24">
        <v>184</v>
      </c>
      <c r="P305" s="24" t="s">
        <v>577</v>
      </c>
      <c r="Q305" s="24" t="s">
        <v>578</v>
      </c>
      <c r="R305" s="24"/>
      <c r="S305" s="60">
        <v>6</v>
      </c>
      <c r="T305" s="61">
        <v>7</v>
      </c>
      <c r="U305" s="61">
        <v>5</v>
      </c>
      <c r="V305" s="61">
        <v>5</v>
      </c>
      <c r="W305" s="61">
        <v>8</v>
      </c>
      <c r="X305" s="61">
        <v>8</v>
      </c>
      <c r="Y305" s="61">
        <v>6</v>
      </c>
      <c r="Z305" s="61">
        <v>6</v>
      </c>
    </row>
    <row r="306" spans="1:26" ht="48">
      <c r="A306" s="20" t="str">
        <f t="shared" si="40"/>
        <v>T305</v>
      </c>
      <c r="B306" s="20" t="s">
        <v>722</v>
      </c>
      <c r="C306" s="20" t="s">
        <v>587</v>
      </c>
      <c r="D306" s="20" t="s">
        <v>588</v>
      </c>
      <c r="E306" s="20" t="s">
        <v>589</v>
      </c>
      <c r="F306" s="20" t="s">
        <v>22</v>
      </c>
      <c r="G306" s="20" t="str">
        <f t="shared" si="47"/>
        <v>n</v>
      </c>
      <c r="H306" s="20" t="str">
        <f t="shared" si="48"/>
        <v>n</v>
      </c>
      <c r="I306" s="20" t="str">
        <f t="shared" si="49"/>
        <v>n</v>
      </c>
      <c r="J306" s="20" t="s">
        <v>181</v>
      </c>
      <c r="K306" s="20" t="str">
        <f t="shared" si="50"/>
        <v>p</v>
      </c>
      <c r="L306" s="20" t="str">
        <f t="shared" si="51"/>
        <v>n</v>
      </c>
      <c r="M306" s="20" t="str">
        <f t="shared" si="52"/>
        <v>n</v>
      </c>
      <c r="N306" s="20" t="s">
        <v>80</v>
      </c>
      <c r="O306" s="24"/>
      <c r="P306" s="24"/>
      <c r="Q306" s="24"/>
      <c r="R306" s="24" t="s">
        <v>234</v>
      </c>
      <c r="S306" s="60">
        <v>7</v>
      </c>
      <c r="T306" s="61">
        <v>6</v>
      </c>
      <c r="U306" s="61">
        <v>8</v>
      </c>
      <c r="V306" s="61">
        <v>6</v>
      </c>
      <c r="W306" s="61">
        <v>9</v>
      </c>
      <c r="X306" s="61">
        <v>9</v>
      </c>
      <c r="Y306" s="61">
        <v>7</v>
      </c>
      <c r="Z306" s="61">
        <v>6</v>
      </c>
    </row>
    <row r="307" spans="1:26" ht="32">
      <c r="A307" s="20" t="str">
        <f t="shared" si="40"/>
        <v>T306</v>
      </c>
      <c r="B307" s="20" t="s">
        <v>722</v>
      </c>
      <c r="C307" s="20" t="s">
        <v>590</v>
      </c>
      <c r="D307" s="20" t="s">
        <v>591</v>
      </c>
      <c r="E307" s="20" t="s">
        <v>72</v>
      </c>
      <c r="F307" s="20" t="s">
        <v>22</v>
      </c>
      <c r="G307" s="20" t="str">
        <f t="shared" si="47"/>
        <v>n</v>
      </c>
      <c r="H307" s="20" t="str">
        <f t="shared" si="48"/>
        <v>n</v>
      </c>
      <c r="I307" s="20" t="str">
        <f t="shared" si="49"/>
        <v>n</v>
      </c>
      <c r="J307" s="20" t="s">
        <v>181</v>
      </c>
      <c r="K307" s="20" t="str">
        <f t="shared" si="50"/>
        <v>f</v>
      </c>
      <c r="L307" s="20" t="str">
        <f t="shared" si="51"/>
        <v>f</v>
      </c>
      <c r="M307" s="20" t="str">
        <f t="shared" si="52"/>
        <v>n</v>
      </c>
      <c r="N307" s="20" t="s">
        <v>592</v>
      </c>
      <c r="O307" s="24">
        <v>184</v>
      </c>
      <c r="P307" s="24" t="s">
        <v>577</v>
      </c>
      <c r="Q307" s="24" t="s">
        <v>578</v>
      </c>
      <c r="R307" s="24"/>
      <c r="S307" s="60">
        <v>5</v>
      </c>
      <c r="T307" s="61">
        <v>7</v>
      </c>
      <c r="U307" s="61">
        <v>6</v>
      </c>
      <c r="V307" s="61">
        <v>6</v>
      </c>
      <c r="W307" s="61">
        <v>6</v>
      </c>
      <c r="X307" s="61">
        <v>9</v>
      </c>
      <c r="Y307" s="61">
        <v>6</v>
      </c>
      <c r="Z307" s="61">
        <v>4</v>
      </c>
    </row>
    <row r="308" spans="1:26" ht="128">
      <c r="A308" s="20" t="str">
        <f t="shared" si="40"/>
        <v>T307</v>
      </c>
      <c r="B308" s="20" t="s">
        <v>724</v>
      </c>
      <c r="C308" s="20" t="s">
        <v>593</v>
      </c>
      <c r="D308" s="20" t="s">
        <v>594</v>
      </c>
      <c r="E308" s="20" t="s">
        <v>21</v>
      </c>
      <c r="F308" s="20" t="s">
        <v>22</v>
      </c>
      <c r="G308" s="20" t="str">
        <f t="shared" si="47"/>
        <v>n</v>
      </c>
      <c r="H308" s="20" t="str">
        <f t="shared" si="48"/>
        <v>n</v>
      </c>
      <c r="I308" s="20" t="str">
        <f t="shared" si="49"/>
        <v>n</v>
      </c>
      <c r="J308" s="20" t="s">
        <v>181</v>
      </c>
      <c r="K308" s="20" t="str">
        <f t="shared" si="50"/>
        <v>p</v>
      </c>
      <c r="L308" s="20" t="str">
        <f t="shared" si="51"/>
        <v>n</v>
      </c>
      <c r="M308" s="20" t="str">
        <f t="shared" si="52"/>
        <v>n</v>
      </c>
      <c r="N308" s="20" t="s">
        <v>80</v>
      </c>
      <c r="O308" s="24" t="s">
        <v>595</v>
      </c>
      <c r="P308" s="24" t="s">
        <v>596</v>
      </c>
      <c r="Q308" s="24" t="s">
        <v>597</v>
      </c>
      <c r="R308" s="24"/>
      <c r="S308" s="60">
        <v>6</v>
      </c>
      <c r="T308" s="61">
        <v>8</v>
      </c>
      <c r="U308" s="61">
        <v>6</v>
      </c>
      <c r="V308" s="61">
        <v>6</v>
      </c>
      <c r="W308" s="61">
        <v>7</v>
      </c>
      <c r="X308" s="61">
        <v>9</v>
      </c>
      <c r="Y308" s="61">
        <v>6</v>
      </c>
      <c r="Z308" s="61">
        <v>5</v>
      </c>
    </row>
    <row r="309" spans="1:26" ht="64">
      <c r="A309" s="20" t="str">
        <f t="shared" si="40"/>
        <v>T308</v>
      </c>
      <c r="B309" s="20" t="s">
        <v>724</v>
      </c>
      <c r="C309" s="20" t="s">
        <v>598</v>
      </c>
      <c r="D309" s="20" t="s">
        <v>599</v>
      </c>
      <c r="E309" s="20" t="s">
        <v>27</v>
      </c>
      <c r="F309" s="20" t="s">
        <v>22</v>
      </c>
      <c r="G309" s="20" t="str">
        <f t="shared" si="47"/>
        <v>n</v>
      </c>
      <c r="H309" s="20" t="str">
        <f t="shared" si="48"/>
        <v>n</v>
      </c>
      <c r="I309" s="20" t="str">
        <f t="shared" si="49"/>
        <v>n</v>
      </c>
      <c r="J309" s="20" t="s">
        <v>181</v>
      </c>
      <c r="K309" s="20" t="str">
        <f t="shared" si="50"/>
        <v>n</v>
      </c>
      <c r="L309" s="20" t="str">
        <f t="shared" si="51"/>
        <v>n</v>
      </c>
      <c r="M309" s="20" t="str">
        <f t="shared" si="52"/>
        <v>p</v>
      </c>
      <c r="N309" s="20" t="s">
        <v>85</v>
      </c>
      <c r="O309" s="24" t="s">
        <v>600</v>
      </c>
      <c r="P309" s="24" t="s">
        <v>601</v>
      </c>
      <c r="Q309" s="24" t="s">
        <v>602</v>
      </c>
      <c r="R309" s="24"/>
      <c r="S309" s="60">
        <v>6</v>
      </c>
      <c r="T309" s="61">
        <v>5</v>
      </c>
      <c r="U309" s="61">
        <v>5</v>
      </c>
      <c r="V309" s="61">
        <v>5</v>
      </c>
      <c r="W309" s="61">
        <v>6</v>
      </c>
      <c r="X309" s="61">
        <v>4</v>
      </c>
      <c r="Y309" s="61">
        <v>4</v>
      </c>
      <c r="Z309" s="61">
        <v>4</v>
      </c>
    </row>
    <row r="310" spans="1:26" ht="48">
      <c r="A310" s="20" t="str">
        <f t="shared" si="40"/>
        <v>T309</v>
      </c>
      <c r="B310" s="20" t="s">
        <v>724</v>
      </c>
      <c r="C310" s="20" t="s">
        <v>603</v>
      </c>
      <c r="D310" s="20" t="s">
        <v>604</v>
      </c>
      <c r="E310" s="20" t="s">
        <v>27</v>
      </c>
      <c r="F310" s="20" t="s">
        <v>22</v>
      </c>
      <c r="G310" s="20" t="str">
        <f t="shared" si="47"/>
        <v>n</v>
      </c>
      <c r="H310" s="20" t="str">
        <f t="shared" si="48"/>
        <v>n</v>
      </c>
      <c r="I310" s="20" t="str">
        <f t="shared" si="49"/>
        <v>n</v>
      </c>
      <c r="J310" s="20" t="s">
        <v>181</v>
      </c>
      <c r="K310" s="20" t="str">
        <f t="shared" si="50"/>
        <v>n</v>
      </c>
      <c r="L310" s="20" t="str">
        <f t="shared" si="51"/>
        <v>n</v>
      </c>
      <c r="M310" s="20" t="str">
        <f t="shared" si="52"/>
        <v>p</v>
      </c>
      <c r="N310" s="20" t="s">
        <v>85</v>
      </c>
      <c r="O310" s="24" t="s">
        <v>605</v>
      </c>
      <c r="P310" s="24" t="s">
        <v>606</v>
      </c>
      <c r="Q310" s="24" t="s">
        <v>607</v>
      </c>
      <c r="R310" s="24"/>
      <c r="S310" s="61"/>
      <c r="T310" s="61"/>
      <c r="U310" s="61"/>
      <c r="V310" s="61"/>
      <c r="W310" s="61"/>
      <c r="X310" s="61"/>
      <c r="Y310" s="61"/>
      <c r="Z310" s="61"/>
    </row>
    <row r="311" spans="1:26" ht="48">
      <c r="A311" s="20" t="str">
        <f t="shared" si="40"/>
        <v>T310</v>
      </c>
      <c r="B311" s="20" t="s">
        <v>724</v>
      </c>
      <c r="C311" s="20" t="s">
        <v>608</v>
      </c>
      <c r="D311" s="20" t="s">
        <v>609</v>
      </c>
      <c r="E311" s="20" t="s">
        <v>27</v>
      </c>
      <c r="F311" s="20" t="s">
        <v>22</v>
      </c>
      <c r="G311" s="20" t="str">
        <f t="shared" si="47"/>
        <v>n</v>
      </c>
      <c r="H311" s="20" t="str">
        <f t="shared" si="48"/>
        <v>n</v>
      </c>
      <c r="I311" s="20" t="str">
        <f t="shared" si="49"/>
        <v>n</v>
      </c>
      <c r="J311" s="20" t="s">
        <v>181</v>
      </c>
      <c r="K311" s="20" t="str">
        <f t="shared" si="50"/>
        <v>n</v>
      </c>
      <c r="L311" s="20" t="str">
        <f t="shared" si="51"/>
        <v>n</v>
      </c>
      <c r="M311" s="20" t="str">
        <f t="shared" si="52"/>
        <v>p</v>
      </c>
      <c r="N311" s="20" t="s">
        <v>85</v>
      </c>
      <c r="O311" s="24"/>
      <c r="P311" s="24"/>
      <c r="Q311" s="24"/>
      <c r="R311" s="24" t="s">
        <v>234</v>
      </c>
      <c r="S311" s="61"/>
      <c r="T311" s="61"/>
      <c r="U311" s="61"/>
      <c r="V311" s="61"/>
      <c r="W311" s="61"/>
      <c r="X311" s="61"/>
      <c r="Y311" s="61"/>
      <c r="Z311" s="61"/>
    </row>
    <row r="312" spans="1:26" ht="32">
      <c r="A312" s="20" t="str">
        <f t="shared" si="40"/>
        <v>T311</v>
      </c>
      <c r="B312" s="20" t="s">
        <v>724</v>
      </c>
      <c r="C312" s="20" t="s">
        <v>231</v>
      </c>
      <c r="D312" s="20" t="s">
        <v>610</v>
      </c>
      <c r="E312" s="20" t="s">
        <v>159</v>
      </c>
      <c r="F312" s="20" t="s">
        <v>22</v>
      </c>
      <c r="G312" s="20" t="str">
        <f t="shared" si="47"/>
        <v>n</v>
      </c>
      <c r="H312" s="20" t="str">
        <f t="shared" si="48"/>
        <v>n</v>
      </c>
      <c r="I312" s="20" t="str">
        <f t="shared" si="49"/>
        <v>n</v>
      </c>
      <c r="J312" s="20" t="s">
        <v>181</v>
      </c>
      <c r="K312" s="20" t="str">
        <f t="shared" si="50"/>
        <v>n</v>
      </c>
      <c r="L312" s="20" t="str">
        <f t="shared" si="51"/>
        <v>n</v>
      </c>
      <c r="M312" s="20" t="str">
        <f t="shared" si="52"/>
        <v>f</v>
      </c>
      <c r="N312" s="20" t="s">
        <v>108</v>
      </c>
      <c r="O312" s="24">
        <v>607</v>
      </c>
      <c r="P312" s="24" t="s">
        <v>611</v>
      </c>
      <c r="Q312" s="24" t="s">
        <v>612</v>
      </c>
      <c r="R312" s="24"/>
      <c r="S312" s="61"/>
      <c r="T312" s="61"/>
      <c r="U312" s="61"/>
      <c r="V312" s="61"/>
      <c r="W312" s="61"/>
      <c r="X312" s="61"/>
      <c r="Y312" s="61"/>
      <c r="Z312" s="61"/>
    </row>
    <row r="313" spans="1:26" ht="16">
      <c r="A313" s="20" t="str">
        <f t="shared" si="40"/>
        <v>T312</v>
      </c>
      <c r="B313" s="20" t="s">
        <v>724</v>
      </c>
      <c r="C313" s="20" t="s">
        <v>613</v>
      </c>
      <c r="D313" s="20" t="s">
        <v>614</v>
      </c>
      <c r="E313" s="20" t="s">
        <v>126</v>
      </c>
      <c r="F313" s="20" t="s">
        <v>615</v>
      </c>
      <c r="G313" s="20" t="str">
        <f t="shared" si="47"/>
        <v>n</v>
      </c>
      <c r="H313" s="20" t="str">
        <f t="shared" si="48"/>
        <v>n</v>
      </c>
      <c r="I313" s="20" t="str">
        <f t="shared" si="49"/>
        <v>n</v>
      </c>
      <c r="J313" s="20" t="s">
        <v>181</v>
      </c>
      <c r="K313" s="20" t="str">
        <f t="shared" si="50"/>
        <v>n</v>
      </c>
      <c r="L313" s="20" t="str">
        <f t="shared" si="51"/>
        <v>f</v>
      </c>
      <c r="M313" s="20" t="str">
        <f t="shared" si="52"/>
        <v>n</v>
      </c>
      <c r="N313" s="20" t="s">
        <v>616</v>
      </c>
      <c r="O313" s="24">
        <v>248</v>
      </c>
      <c r="P313" s="24" t="s">
        <v>723</v>
      </c>
      <c r="Q313" s="24"/>
      <c r="R313" s="24"/>
      <c r="S313" s="61"/>
      <c r="T313" s="61"/>
      <c r="U313" s="61"/>
      <c r="V313" s="61"/>
      <c r="W313" s="61"/>
      <c r="X313" s="61"/>
      <c r="Y313" s="61"/>
      <c r="Z313" s="61"/>
    </row>
    <row r="314" spans="1:26" ht="96">
      <c r="A314" s="20" t="str">
        <f t="shared" ref="A314:A320" si="53">CONCATENATE("T",ROW(A314)-1)</f>
        <v>T313</v>
      </c>
      <c r="B314" s="20" t="s">
        <v>18</v>
      </c>
      <c r="C314" s="48" t="s">
        <v>725</v>
      </c>
      <c r="D314" s="48" t="s">
        <v>726</v>
      </c>
      <c r="E314" s="20" t="s">
        <v>21</v>
      </c>
      <c r="F314" s="20" t="s">
        <v>22</v>
      </c>
      <c r="G314" s="20" t="s">
        <v>23</v>
      </c>
      <c r="H314" s="20" t="s">
        <v>23</v>
      </c>
      <c r="I314" s="20" t="s">
        <v>23</v>
      </c>
      <c r="J314" s="20" t="str">
        <f t="shared" ref="J314:J322" si="54">CONCATENATE("[",G314,",",H314,",",I314,"]")</f>
        <v>[n,n,n]</v>
      </c>
      <c r="K314" s="20" t="s">
        <v>107</v>
      </c>
      <c r="L314" s="20" t="s">
        <v>84</v>
      </c>
      <c r="M314" s="20" t="s">
        <v>23</v>
      </c>
      <c r="N314" s="20" t="str">
        <f>CONCATENATE("[",K314,",",L314,",",M314,"]")</f>
        <v>[f,p,n]</v>
      </c>
      <c r="O314" s="24"/>
      <c r="P314" s="24"/>
      <c r="Q314" s="24"/>
      <c r="R314" s="24"/>
      <c r="S314" s="61"/>
      <c r="T314" s="61"/>
      <c r="U314" s="61"/>
      <c r="V314" s="61"/>
      <c r="W314" s="61"/>
      <c r="X314" s="61"/>
      <c r="Y314" s="61"/>
      <c r="Z314" s="61"/>
    </row>
    <row r="315" spans="1:26" ht="32">
      <c r="A315" s="20" t="str">
        <f t="shared" si="53"/>
        <v>T314</v>
      </c>
      <c r="B315" s="20" t="s">
        <v>18</v>
      </c>
      <c r="C315" s="51" t="s">
        <v>727</v>
      </c>
      <c r="D315" s="49" t="s">
        <v>728</v>
      </c>
      <c r="E315" s="20" t="s">
        <v>729</v>
      </c>
      <c r="F315" s="20" t="s">
        <v>22</v>
      </c>
      <c r="G315" s="20" t="s">
        <v>23</v>
      </c>
      <c r="H315" s="20" t="s">
        <v>23</v>
      </c>
      <c r="I315" s="20" t="s">
        <v>23</v>
      </c>
      <c r="J315" s="20" t="str">
        <f t="shared" si="54"/>
        <v>[n,n,n]</v>
      </c>
      <c r="K315" s="20" t="s">
        <v>23</v>
      </c>
      <c r="L315" s="20" t="s">
        <v>84</v>
      </c>
      <c r="M315" s="20" t="s">
        <v>23</v>
      </c>
      <c r="N315" s="20" t="str">
        <f t="shared" ref="N315:N322" si="55">CONCATENATE("[",K315,",",L315,",",M315,"]")</f>
        <v>[n,p,n]</v>
      </c>
      <c r="O315" s="24"/>
      <c r="P315" s="24"/>
      <c r="Q315" s="24"/>
      <c r="R315" s="24"/>
      <c r="S315" s="61"/>
      <c r="T315" s="61"/>
      <c r="U315" s="61"/>
      <c r="V315" s="61"/>
      <c r="W315" s="61"/>
      <c r="X315" s="61"/>
      <c r="Y315" s="61"/>
      <c r="Z315" s="61"/>
    </row>
    <row r="316" spans="1:26" ht="80">
      <c r="A316" s="20" t="str">
        <f t="shared" si="53"/>
        <v>T315</v>
      </c>
      <c r="B316" s="20" t="s">
        <v>18</v>
      </c>
      <c r="C316" s="51" t="s">
        <v>730</v>
      </c>
      <c r="D316" s="49" t="s">
        <v>731</v>
      </c>
      <c r="E316" s="20" t="s">
        <v>43</v>
      </c>
      <c r="F316" s="20" t="s">
        <v>22</v>
      </c>
      <c r="G316" s="20" t="s">
        <v>23</v>
      </c>
      <c r="H316" s="20" t="s">
        <v>23</v>
      </c>
      <c r="I316" s="20" t="s">
        <v>23</v>
      </c>
      <c r="J316" s="20" t="str">
        <f t="shared" si="54"/>
        <v>[n,n,n]</v>
      </c>
      <c r="K316" s="20" t="s">
        <v>84</v>
      </c>
      <c r="L316" s="20" t="s">
        <v>23</v>
      </c>
      <c r="M316" s="20" t="s">
        <v>23</v>
      </c>
      <c r="N316" s="20" t="str">
        <f t="shared" si="55"/>
        <v>[p,n,n]</v>
      </c>
      <c r="O316" s="24"/>
      <c r="P316" s="24"/>
      <c r="Q316" s="24"/>
      <c r="R316" s="24"/>
      <c r="S316" s="61"/>
      <c r="T316" s="61"/>
      <c r="U316" s="61"/>
      <c r="V316" s="61"/>
      <c r="W316" s="61"/>
      <c r="X316" s="61"/>
      <c r="Y316" s="61"/>
      <c r="Z316" s="61"/>
    </row>
    <row r="317" spans="1:26" ht="96">
      <c r="A317" s="20" t="str">
        <f t="shared" si="53"/>
        <v>T316</v>
      </c>
      <c r="B317" s="20" t="s">
        <v>18</v>
      </c>
      <c r="C317" s="49" t="s">
        <v>732</v>
      </c>
      <c r="D317" s="49" t="s">
        <v>733</v>
      </c>
      <c r="E317" s="20" t="s">
        <v>43</v>
      </c>
      <c r="F317" s="20" t="s">
        <v>22</v>
      </c>
      <c r="G317" s="20" t="s">
        <v>23</v>
      </c>
      <c r="H317" s="20" t="s">
        <v>23</v>
      </c>
      <c r="I317" s="20" t="s">
        <v>23</v>
      </c>
      <c r="J317" s="20" t="str">
        <f t="shared" si="54"/>
        <v>[n,n,n]</v>
      </c>
      <c r="K317" s="20" t="s">
        <v>84</v>
      </c>
      <c r="L317" s="20" t="s">
        <v>23</v>
      </c>
      <c r="M317" s="20" t="s">
        <v>23</v>
      </c>
      <c r="N317" s="20" t="str">
        <f t="shared" si="55"/>
        <v>[p,n,n]</v>
      </c>
      <c r="O317" s="24"/>
      <c r="P317" s="24"/>
      <c r="Q317" s="24"/>
      <c r="R317" s="24"/>
      <c r="S317" s="61"/>
      <c r="T317" s="61"/>
      <c r="U317" s="61"/>
      <c r="V317" s="61"/>
      <c r="W317" s="61"/>
      <c r="X317" s="61"/>
      <c r="Y317" s="61"/>
      <c r="Z317" s="61"/>
    </row>
    <row r="318" spans="1:26" ht="64">
      <c r="A318" s="20" t="str">
        <f t="shared" si="53"/>
        <v>T317</v>
      </c>
      <c r="B318" s="20" t="s">
        <v>18</v>
      </c>
      <c r="C318" s="49" t="s">
        <v>734</v>
      </c>
      <c r="D318" s="49" t="s">
        <v>735</v>
      </c>
      <c r="E318" s="20" t="s">
        <v>43</v>
      </c>
      <c r="F318" s="20" t="s">
        <v>22</v>
      </c>
      <c r="G318" s="20" t="s">
        <v>23</v>
      </c>
      <c r="H318" s="20" t="s">
        <v>23</v>
      </c>
      <c r="I318" s="20" t="s">
        <v>23</v>
      </c>
      <c r="J318" s="20" t="str">
        <f t="shared" si="54"/>
        <v>[n,n,n]</v>
      </c>
      <c r="K318" s="20" t="s">
        <v>84</v>
      </c>
      <c r="L318" s="20" t="s">
        <v>23</v>
      </c>
      <c r="M318" s="20" t="s">
        <v>23</v>
      </c>
      <c r="N318" s="20" t="str">
        <f t="shared" si="55"/>
        <v>[p,n,n]</v>
      </c>
      <c r="O318" s="24"/>
      <c r="P318" s="24"/>
      <c r="Q318" s="24"/>
      <c r="R318" s="24"/>
      <c r="S318" s="61"/>
      <c r="T318" s="61"/>
      <c r="U318" s="61"/>
      <c r="V318" s="61"/>
      <c r="W318" s="61"/>
      <c r="X318" s="61"/>
      <c r="Y318" s="61"/>
      <c r="Z318" s="61"/>
    </row>
    <row r="319" spans="1:26" ht="112">
      <c r="A319" s="20" t="str">
        <f t="shared" si="53"/>
        <v>T318</v>
      </c>
      <c r="B319" s="20" t="s">
        <v>18</v>
      </c>
      <c r="C319" s="51" t="s">
        <v>736</v>
      </c>
      <c r="D319" s="49" t="s">
        <v>737</v>
      </c>
      <c r="E319" s="20" t="s">
        <v>43</v>
      </c>
      <c r="F319" s="20" t="s">
        <v>22</v>
      </c>
      <c r="G319" s="20" t="s">
        <v>23</v>
      </c>
      <c r="H319" s="20" t="s">
        <v>23</v>
      </c>
      <c r="I319" s="20" t="s">
        <v>23</v>
      </c>
      <c r="J319" s="20" t="str">
        <f t="shared" si="54"/>
        <v>[n,n,n]</v>
      </c>
      <c r="K319" s="20" t="s">
        <v>84</v>
      </c>
      <c r="L319" s="20" t="s">
        <v>23</v>
      </c>
      <c r="M319" s="20" t="s">
        <v>23</v>
      </c>
      <c r="N319" s="20" t="str">
        <f t="shared" si="55"/>
        <v>[p,n,n]</v>
      </c>
      <c r="O319" s="24"/>
      <c r="P319" s="24"/>
      <c r="Q319" s="24"/>
      <c r="R319" s="24"/>
      <c r="S319" s="61"/>
      <c r="T319" s="61"/>
      <c r="U319" s="61"/>
      <c r="V319" s="61"/>
      <c r="W319" s="61"/>
      <c r="X319" s="61"/>
      <c r="Y319" s="61"/>
      <c r="Z319" s="61"/>
    </row>
    <row r="320" spans="1:26" ht="64">
      <c r="A320" s="20" t="str">
        <f t="shared" si="53"/>
        <v>T319</v>
      </c>
      <c r="B320" s="20" t="s">
        <v>18</v>
      </c>
      <c r="C320" s="51" t="s">
        <v>738</v>
      </c>
      <c r="D320" s="49" t="s">
        <v>55</v>
      </c>
      <c r="E320" s="20" t="s">
        <v>43</v>
      </c>
      <c r="F320" s="20" t="s">
        <v>22</v>
      </c>
      <c r="G320" s="20" t="s">
        <v>23</v>
      </c>
      <c r="H320" s="20" t="s">
        <v>23</v>
      </c>
      <c r="I320" s="20" t="s">
        <v>23</v>
      </c>
      <c r="J320" s="20" t="str">
        <f t="shared" si="54"/>
        <v>[n,n,n]</v>
      </c>
      <c r="K320" s="20" t="s">
        <v>23</v>
      </c>
      <c r="L320" s="20" t="s">
        <v>84</v>
      </c>
      <c r="M320" s="20" t="s">
        <v>23</v>
      </c>
      <c r="N320" s="20" t="str">
        <f t="shared" si="55"/>
        <v>[n,p,n]</v>
      </c>
      <c r="O320" s="24"/>
      <c r="P320" s="24"/>
      <c r="Q320" s="24"/>
      <c r="R320" s="24"/>
      <c r="S320" s="61"/>
      <c r="T320" s="61"/>
      <c r="U320" s="61"/>
      <c r="V320" s="61"/>
      <c r="W320" s="61"/>
      <c r="X320" s="61"/>
      <c r="Y320" s="61"/>
      <c r="Z320" s="61"/>
    </row>
    <row r="321" spans="1:26" ht="16">
      <c r="A321" s="20" t="str">
        <f t="shared" ref="A321:A324" si="56">CONCATENATE("T",ROW(A321)-1)</f>
        <v>T320</v>
      </c>
      <c r="B321" s="20" t="s">
        <v>18</v>
      </c>
      <c r="C321" s="50" t="s">
        <v>739</v>
      </c>
      <c r="D321" s="50" t="s">
        <v>740</v>
      </c>
      <c r="E321" s="20" t="s">
        <v>27</v>
      </c>
      <c r="F321" s="20" t="s">
        <v>22</v>
      </c>
      <c r="G321" s="20" t="s">
        <v>23</v>
      </c>
      <c r="H321" s="20" t="s">
        <v>23</v>
      </c>
      <c r="I321" s="20" t="s">
        <v>23</v>
      </c>
      <c r="J321" s="20" t="str">
        <f t="shared" si="54"/>
        <v>[n,n,n]</v>
      </c>
      <c r="K321" s="20" t="s">
        <v>23</v>
      </c>
      <c r="L321" s="20" t="s">
        <v>23</v>
      </c>
      <c r="M321" s="20" t="s">
        <v>84</v>
      </c>
      <c r="N321" s="20" t="str">
        <f t="shared" si="55"/>
        <v>[n,n,p]</v>
      </c>
      <c r="O321" s="24"/>
      <c r="P321" s="24"/>
      <c r="Q321" s="24"/>
      <c r="R321" s="24"/>
      <c r="S321" s="61"/>
      <c r="T321" s="61"/>
      <c r="U321" s="61"/>
      <c r="V321" s="61"/>
      <c r="W321" s="61"/>
      <c r="X321" s="61"/>
      <c r="Y321" s="61"/>
      <c r="Z321" s="61"/>
    </row>
    <row r="322" spans="1:26" ht="80">
      <c r="A322" s="20" t="str">
        <f t="shared" si="56"/>
        <v>T321</v>
      </c>
      <c r="B322" s="20" t="s">
        <v>18</v>
      </c>
      <c r="C322" s="51" t="s">
        <v>741</v>
      </c>
      <c r="D322" s="51" t="s">
        <v>742</v>
      </c>
      <c r="E322" s="20" t="s">
        <v>743</v>
      </c>
      <c r="F322" s="20" t="s">
        <v>22</v>
      </c>
      <c r="G322" s="20" t="s">
        <v>23</v>
      </c>
      <c r="H322" s="20" t="s">
        <v>23</v>
      </c>
      <c r="I322" s="20" t="s">
        <v>23</v>
      </c>
      <c r="J322" s="20" t="str">
        <f t="shared" si="54"/>
        <v>[n,n,n]</v>
      </c>
      <c r="K322" s="20" t="s">
        <v>84</v>
      </c>
      <c r="L322" s="20" t="s">
        <v>84</v>
      </c>
      <c r="M322" s="20" t="s">
        <v>84</v>
      </c>
      <c r="N322" s="20" t="str">
        <f t="shared" si="55"/>
        <v>[p,p,p]</v>
      </c>
      <c r="O322" s="24"/>
      <c r="P322" s="24"/>
      <c r="Q322" s="24"/>
      <c r="R322" s="24"/>
      <c r="S322" s="61"/>
      <c r="T322" s="61"/>
      <c r="U322" s="61"/>
      <c r="V322" s="61"/>
      <c r="W322" s="61"/>
      <c r="X322" s="61"/>
      <c r="Y322" s="61"/>
      <c r="Z322" s="61"/>
    </row>
    <row r="323" spans="1:26" ht="80">
      <c r="A323" s="20" t="str">
        <f t="shared" si="56"/>
        <v>T322</v>
      </c>
      <c r="B323" s="20" t="s">
        <v>1151</v>
      </c>
      <c r="C323" s="20" t="s">
        <v>1152</v>
      </c>
      <c r="D323" s="20" t="s">
        <v>1164</v>
      </c>
      <c r="E323" s="20" t="s">
        <v>37</v>
      </c>
      <c r="F323" s="20" t="s">
        <v>22</v>
      </c>
      <c r="G323" s="20"/>
      <c r="H323" s="20"/>
      <c r="I323" s="20"/>
      <c r="J323" s="20"/>
      <c r="K323" s="20" t="str">
        <f t="shared" ref="K323:K335" si="57">MID(N323,2,1)</f>
        <v/>
      </c>
      <c r="L323" s="20" t="str">
        <f t="shared" ref="L323:L335" si="58">MID(N323,4,1)</f>
        <v/>
      </c>
      <c r="M323" s="20" t="str">
        <f t="shared" ref="M323:M335" si="59">MID(N323,6,1)</f>
        <v/>
      </c>
      <c r="N323" s="20"/>
      <c r="O323" s="24"/>
      <c r="P323" s="24"/>
      <c r="Q323" s="24"/>
      <c r="R323" s="24"/>
      <c r="S323" s="61"/>
      <c r="T323" s="61"/>
      <c r="U323" s="61"/>
      <c r="V323" s="61"/>
      <c r="W323" s="61"/>
      <c r="X323" s="61"/>
      <c r="Y323" s="61"/>
      <c r="Z323" s="61"/>
    </row>
    <row r="324" spans="1:26" ht="48">
      <c r="A324" s="20" t="str">
        <f t="shared" si="56"/>
        <v>T323</v>
      </c>
      <c r="B324" s="20" t="s">
        <v>1151</v>
      </c>
      <c r="C324" s="20" t="s">
        <v>1155</v>
      </c>
      <c r="D324" s="52" t="s">
        <v>1165</v>
      </c>
      <c r="E324" s="20" t="s">
        <v>1166</v>
      </c>
      <c r="F324" s="20" t="s">
        <v>22</v>
      </c>
      <c r="G324" s="20"/>
      <c r="H324" s="20"/>
      <c r="I324" s="20"/>
      <c r="J324" s="20"/>
      <c r="K324" s="20" t="str">
        <f t="shared" si="57"/>
        <v/>
      </c>
      <c r="L324" s="20" t="str">
        <f t="shared" si="58"/>
        <v/>
      </c>
      <c r="M324" s="20" t="str">
        <f t="shared" si="59"/>
        <v/>
      </c>
      <c r="N324" s="20"/>
      <c r="O324" s="24"/>
      <c r="P324" s="24"/>
      <c r="Q324" s="24"/>
      <c r="R324" s="24"/>
      <c r="S324" s="61"/>
      <c r="T324" s="61"/>
      <c r="U324" s="61"/>
      <c r="V324" s="61"/>
      <c r="W324" s="61"/>
      <c r="X324" s="61"/>
      <c r="Y324" s="61"/>
      <c r="Z324" s="61"/>
    </row>
    <row r="325" spans="1:26" ht="48">
      <c r="A325" s="20" t="str">
        <f>CONCATENATE("T",ROW(A325)-1)</f>
        <v>T324</v>
      </c>
      <c r="B325" s="20" t="s">
        <v>1151</v>
      </c>
      <c r="C325" s="20" t="s">
        <v>1167</v>
      </c>
      <c r="D325" s="20" t="s">
        <v>1168</v>
      </c>
      <c r="E325" s="20" t="s">
        <v>1169</v>
      </c>
      <c r="F325" s="20" t="s">
        <v>22</v>
      </c>
      <c r="G325" s="20"/>
      <c r="H325" s="20"/>
      <c r="I325" s="20"/>
      <c r="J325" s="20"/>
      <c r="K325" s="20" t="str">
        <f t="shared" si="57"/>
        <v/>
      </c>
      <c r="L325" s="20" t="str">
        <f t="shared" si="58"/>
        <v/>
      </c>
      <c r="M325" s="20" t="str">
        <f t="shared" si="59"/>
        <v/>
      </c>
      <c r="N325" s="20"/>
      <c r="O325" s="24"/>
      <c r="P325" s="24"/>
      <c r="Q325" s="24"/>
      <c r="R325" s="24"/>
      <c r="S325" s="61"/>
      <c r="T325" s="61"/>
      <c r="U325" s="61"/>
      <c r="V325" s="61"/>
      <c r="W325" s="61"/>
      <c r="X325" s="61"/>
      <c r="Y325" s="61"/>
      <c r="Z325" s="61"/>
    </row>
    <row r="326" spans="1:26" ht="48">
      <c r="A326" s="20" t="str">
        <f>CONCATENATE("T",ROW(A326)-1)</f>
        <v>T325</v>
      </c>
      <c r="B326" s="20" t="s">
        <v>1151</v>
      </c>
      <c r="C326" s="20" t="s">
        <v>1170</v>
      </c>
      <c r="D326" s="20" t="s">
        <v>1294</v>
      </c>
      <c r="E326" s="20" t="s">
        <v>72</v>
      </c>
      <c r="F326" s="20" t="s">
        <v>22</v>
      </c>
      <c r="G326" s="20"/>
      <c r="H326" s="20"/>
      <c r="I326" s="20"/>
      <c r="J326" s="20"/>
      <c r="K326" s="20" t="str">
        <f t="shared" si="57"/>
        <v/>
      </c>
      <c r="L326" s="20" t="str">
        <f t="shared" si="58"/>
        <v/>
      </c>
      <c r="M326" s="20" t="str">
        <f t="shared" si="59"/>
        <v/>
      </c>
      <c r="N326" s="20"/>
      <c r="O326" s="24"/>
      <c r="P326" s="24"/>
      <c r="Q326" s="24"/>
      <c r="R326" s="24"/>
      <c r="S326" s="61"/>
      <c r="T326" s="61"/>
      <c r="U326" s="61"/>
      <c r="V326" s="61"/>
      <c r="W326" s="61"/>
      <c r="X326" s="61"/>
      <c r="Y326" s="61"/>
      <c r="Z326" s="61"/>
    </row>
    <row r="327" spans="1:26" ht="48">
      <c r="A327" s="20" t="str">
        <f t="shared" ref="A327:A332" si="60">CONCATENATE("T",ROW(A327)-1)</f>
        <v>T326</v>
      </c>
      <c r="B327" s="20" t="s">
        <v>1151</v>
      </c>
      <c r="C327" s="20" t="s">
        <v>1171</v>
      </c>
      <c r="D327" s="20" t="s">
        <v>1172</v>
      </c>
      <c r="E327" s="20" t="s">
        <v>116</v>
      </c>
      <c r="F327" s="20" t="s">
        <v>22</v>
      </c>
      <c r="G327" s="20"/>
      <c r="H327" s="20"/>
      <c r="I327" s="20"/>
      <c r="J327" s="20"/>
      <c r="K327" s="20" t="str">
        <f t="shared" si="57"/>
        <v/>
      </c>
      <c r="L327" s="20" t="str">
        <f t="shared" si="58"/>
        <v/>
      </c>
      <c r="M327" s="20" t="str">
        <f t="shared" si="59"/>
        <v/>
      </c>
      <c r="N327" s="20"/>
      <c r="O327" s="24"/>
      <c r="P327" s="24"/>
      <c r="Q327" s="24"/>
      <c r="R327" s="24"/>
      <c r="S327" s="61"/>
      <c r="T327" s="61"/>
      <c r="U327" s="61"/>
      <c r="V327" s="61"/>
      <c r="W327" s="61"/>
      <c r="X327" s="61"/>
      <c r="Y327" s="61"/>
      <c r="Z327" s="61"/>
    </row>
    <row r="328" spans="1:26" ht="48">
      <c r="A328" s="20" t="str">
        <f t="shared" si="60"/>
        <v>T327</v>
      </c>
      <c r="B328" s="20" t="s">
        <v>1151</v>
      </c>
      <c r="C328" s="20" t="s">
        <v>1173</v>
      </c>
      <c r="D328" s="20" t="s">
        <v>1174</v>
      </c>
      <c r="E328" s="20" t="s">
        <v>1175</v>
      </c>
      <c r="F328" s="20" t="s">
        <v>22</v>
      </c>
      <c r="G328" s="20"/>
      <c r="H328" s="20"/>
      <c r="I328" s="20"/>
      <c r="J328" s="20"/>
      <c r="K328" s="20" t="str">
        <f t="shared" si="57"/>
        <v/>
      </c>
      <c r="L328" s="20" t="str">
        <f t="shared" si="58"/>
        <v/>
      </c>
      <c r="M328" s="20" t="str">
        <f t="shared" si="59"/>
        <v/>
      </c>
      <c r="N328" s="20"/>
      <c r="O328" s="24"/>
      <c r="P328" s="24"/>
      <c r="Q328" s="24"/>
      <c r="R328" s="24"/>
      <c r="S328" s="61"/>
      <c r="T328" s="61"/>
      <c r="U328" s="61"/>
      <c r="V328" s="61"/>
      <c r="W328" s="61"/>
      <c r="X328" s="61"/>
      <c r="Y328" s="61"/>
      <c r="Z328" s="61"/>
    </row>
    <row r="329" spans="1:26" ht="48">
      <c r="A329" s="20" t="str">
        <f t="shared" si="60"/>
        <v>T328</v>
      </c>
      <c r="B329" s="20" t="s">
        <v>1151</v>
      </c>
      <c r="C329" s="20" t="s">
        <v>1176</v>
      </c>
      <c r="D329" s="20" t="s">
        <v>1177</v>
      </c>
      <c r="E329" s="20" t="s">
        <v>1178</v>
      </c>
      <c r="F329" s="20" t="s">
        <v>22</v>
      </c>
      <c r="G329" s="20"/>
      <c r="H329" s="20"/>
      <c r="I329" s="20"/>
      <c r="J329" s="20"/>
      <c r="K329" s="20" t="str">
        <f t="shared" si="57"/>
        <v/>
      </c>
      <c r="L329" s="20" t="str">
        <f t="shared" si="58"/>
        <v/>
      </c>
      <c r="M329" s="20" t="str">
        <f t="shared" si="59"/>
        <v/>
      </c>
      <c r="N329" s="20"/>
      <c r="O329" s="24"/>
      <c r="P329" s="24"/>
      <c r="Q329" s="24"/>
      <c r="R329" s="24"/>
      <c r="S329" s="61"/>
      <c r="T329" s="61"/>
      <c r="U329" s="61"/>
      <c r="V329" s="61"/>
      <c r="W329" s="61"/>
      <c r="X329" s="61"/>
      <c r="Y329" s="61"/>
      <c r="Z329" s="61"/>
    </row>
    <row r="330" spans="1:26" ht="48">
      <c r="A330" s="20" t="str">
        <f t="shared" si="60"/>
        <v>T329</v>
      </c>
      <c r="B330" s="20" t="s">
        <v>1151</v>
      </c>
      <c r="C330" s="20" t="s">
        <v>1179</v>
      </c>
      <c r="D330" s="20" t="s">
        <v>1180</v>
      </c>
      <c r="E330" s="20" t="s">
        <v>116</v>
      </c>
      <c r="F330" s="20" t="s">
        <v>22</v>
      </c>
      <c r="G330" s="20"/>
      <c r="H330" s="20"/>
      <c r="I330" s="20"/>
      <c r="J330" s="20"/>
      <c r="K330" s="20" t="str">
        <f t="shared" si="57"/>
        <v/>
      </c>
      <c r="L330" s="20" t="str">
        <f t="shared" si="58"/>
        <v/>
      </c>
      <c r="M330" s="20" t="str">
        <f t="shared" si="59"/>
        <v/>
      </c>
      <c r="N330" s="20"/>
      <c r="O330" s="24"/>
      <c r="P330" s="24"/>
      <c r="Q330" s="24"/>
      <c r="R330" s="24"/>
      <c r="S330" s="61"/>
      <c r="T330" s="61"/>
      <c r="U330" s="61"/>
      <c r="V330" s="61"/>
      <c r="W330" s="61"/>
      <c r="X330" s="61"/>
      <c r="Y330" s="61"/>
      <c r="Z330" s="61"/>
    </row>
    <row r="331" spans="1:26" ht="48">
      <c r="A331" s="20" t="str">
        <f t="shared" si="60"/>
        <v>T330</v>
      </c>
      <c r="B331" s="20" t="s">
        <v>1151</v>
      </c>
      <c r="C331" s="20" t="s">
        <v>1181</v>
      </c>
      <c r="D331" s="20" t="s">
        <v>1182</v>
      </c>
      <c r="E331" s="20" t="s">
        <v>72</v>
      </c>
      <c r="F331" s="20" t="s">
        <v>22</v>
      </c>
      <c r="G331" s="20"/>
      <c r="H331" s="20"/>
      <c r="I331" s="20"/>
      <c r="J331" s="20"/>
      <c r="K331" s="20" t="str">
        <f t="shared" si="57"/>
        <v/>
      </c>
      <c r="L331" s="20" t="str">
        <f t="shared" si="58"/>
        <v/>
      </c>
      <c r="M331" s="20" t="str">
        <f t="shared" si="59"/>
        <v/>
      </c>
      <c r="N331" s="20"/>
      <c r="O331" s="24"/>
      <c r="P331" s="24"/>
      <c r="Q331" s="24"/>
      <c r="R331" s="24"/>
      <c r="S331" s="61"/>
      <c r="T331" s="61"/>
      <c r="U331" s="61"/>
      <c r="V331" s="61"/>
      <c r="W331" s="61"/>
      <c r="X331" s="61"/>
      <c r="Y331" s="61"/>
      <c r="Z331" s="61"/>
    </row>
    <row r="332" spans="1:26" ht="48">
      <c r="A332" s="20" t="str">
        <f t="shared" si="60"/>
        <v>T331</v>
      </c>
      <c r="B332" s="20" t="s">
        <v>1151</v>
      </c>
      <c r="C332" s="20" t="s">
        <v>293</v>
      </c>
      <c r="D332" s="20" t="s">
        <v>1183</v>
      </c>
      <c r="E332" s="20" t="s">
        <v>27</v>
      </c>
      <c r="F332" s="20" t="s">
        <v>22</v>
      </c>
      <c r="G332" s="20"/>
      <c r="H332" s="20"/>
      <c r="I332" s="20"/>
      <c r="J332" s="20"/>
      <c r="K332" s="20" t="str">
        <f t="shared" si="57"/>
        <v/>
      </c>
      <c r="L332" s="20" t="str">
        <f t="shared" si="58"/>
        <v/>
      </c>
      <c r="M332" s="20" t="str">
        <f t="shared" si="59"/>
        <v/>
      </c>
      <c r="N332" s="20"/>
      <c r="O332" s="24"/>
      <c r="P332" s="24"/>
      <c r="Q332" s="24"/>
      <c r="R332" s="24"/>
      <c r="S332" s="61"/>
      <c r="T332" s="61"/>
      <c r="U332" s="61"/>
      <c r="V332" s="61"/>
      <c r="W332" s="61"/>
      <c r="X332" s="61"/>
      <c r="Y332" s="61"/>
      <c r="Z332" s="61"/>
    </row>
    <row r="333" spans="1:26" ht="32">
      <c r="A333" s="20" t="str">
        <f>CONCATENATE("T",ROW(A333)-1)</f>
        <v>T332</v>
      </c>
      <c r="B333" s="20" t="s">
        <v>1151</v>
      </c>
      <c r="C333" s="20" t="s">
        <v>1188</v>
      </c>
      <c r="D333" s="20" t="s">
        <v>1189</v>
      </c>
      <c r="E333" s="20" t="s">
        <v>116</v>
      </c>
      <c r="F333" s="20" t="s">
        <v>22</v>
      </c>
      <c r="G333" s="20"/>
      <c r="H333" s="20"/>
      <c r="I333" s="20"/>
      <c r="J333" s="20"/>
      <c r="K333" s="20" t="str">
        <f t="shared" si="57"/>
        <v/>
      </c>
      <c r="L333" s="20" t="str">
        <f t="shared" si="58"/>
        <v/>
      </c>
      <c r="M333" s="20" t="str">
        <f t="shared" si="59"/>
        <v/>
      </c>
      <c r="N333" s="20"/>
      <c r="O333" s="24"/>
      <c r="P333" s="24"/>
      <c r="Q333" s="24"/>
      <c r="R333" s="24"/>
      <c r="S333" s="61"/>
      <c r="T333" s="61"/>
      <c r="U333" s="61"/>
      <c r="V333" s="61"/>
      <c r="W333" s="61"/>
      <c r="X333" s="61"/>
      <c r="Y333" s="61"/>
      <c r="Z333" s="61"/>
    </row>
    <row r="334" spans="1:26" ht="48">
      <c r="A334" s="20" t="str">
        <f t="shared" ref="A334:A335" si="61">CONCATENATE("T",ROW(A334)-1)</f>
        <v>T333</v>
      </c>
      <c r="B334" s="20" t="s">
        <v>1151</v>
      </c>
      <c r="C334" s="20" t="s">
        <v>1192</v>
      </c>
      <c r="D334" s="20" t="s">
        <v>1193</v>
      </c>
      <c r="E334" s="20" t="s">
        <v>1194</v>
      </c>
      <c r="F334" s="20" t="s">
        <v>22</v>
      </c>
      <c r="G334" s="20"/>
      <c r="H334" s="20"/>
      <c r="I334" s="20"/>
      <c r="J334" s="20"/>
      <c r="K334" s="20" t="str">
        <f t="shared" si="57"/>
        <v/>
      </c>
      <c r="L334" s="20" t="str">
        <f t="shared" si="58"/>
        <v/>
      </c>
      <c r="M334" s="20" t="str">
        <f t="shared" si="59"/>
        <v/>
      </c>
      <c r="N334" s="20"/>
      <c r="O334" s="24"/>
      <c r="P334" s="24"/>
      <c r="Q334" s="24"/>
      <c r="R334" s="24"/>
      <c r="S334" s="61"/>
      <c r="T334" s="61"/>
      <c r="U334" s="61"/>
      <c r="V334" s="61"/>
      <c r="W334" s="61"/>
      <c r="X334" s="61"/>
      <c r="Y334" s="61"/>
      <c r="Z334" s="61"/>
    </row>
    <row r="335" spans="1:26" ht="58" customHeight="1">
      <c r="A335" s="20" t="str">
        <f t="shared" si="61"/>
        <v>T334</v>
      </c>
      <c r="B335" s="20" t="s">
        <v>1151</v>
      </c>
      <c r="C335" s="20" t="s">
        <v>279</v>
      </c>
      <c r="D335" s="20" t="s">
        <v>280</v>
      </c>
      <c r="E335" s="20" t="s">
        <v>43</v>
      </c>
      <c r="F335" s="20" t="s">
        <v>160</v>
      </c>
      <c r="G335" s="20" t="str">
        <f t="shared" ref="G335" si="62">MID(J335,2,1)</f>
        <v>p</v>
      </c>
      <c r="H335" s="20" t="str">
        <f t="shared" ref="H335" si="63">MID(J335,4,1)</f>
        <v>p</v>
      </c>
      <c r="I335" s="20" t="str">
        <f t="shared" ref="I335" si="64">MID(J335,6,1)</f>
        <v>n</v>
      </c>
      <c r="J335" s="20" t="s">
        <v>91</v>
      </c>
      <c r="K335" s="20" t="str">
        <f t="shared" si="57"/>
        <v>n</v>
      </c>
      <c r="L335" s="20" t="str">
        <f t="shared" si="58"/>
        <v>n</v>
      </c>
      <c r="M335" s="20" t="str">
        <f t="shared" si="59"/>
        <v>n</v>
      </c>
      <c r="N335" s="20" t="s">
        <v>181</v>
      </c>
      <c r="O335" s="24" t="s">
        <v>281</v>
      </c>
      <c r="P335" s="24" t="s">
        <v>282</v>
      </c>
      <c r="Q335" s="24" t="s">
        <v>283</v>
      </c>
      <c r="R335" s="24"/>
      <c r="S335" s="61"/>
      <c r="T335" s="61"/>
      <c r="U335" s="61"/>
      <c r="V335" s="61"/>
      <c r="W335" s="61"/>
      <c r="X335" s="61"/>
      <c r="Y335" s="61"/>
      <c r="Z335" s="61"/>
    </row>
    <row r="336" spans="1:26" ht="48">
      <c r="A336" s="20" t="str">
        <f>CONCATENATE("T",ROW(A336)-1)</f>
        <v>T335</v>
      </c>
      <c r="B336" s="20" t="s">
        <v>1151</v>
      </c>
      <c r="C336" s="20" t="s">
        <v>293</v>
      </c>
      <c r="D336" s="20" t="s">
        <v>671</v>
      </c>
      <c r="E336" s="20" t="s">
        <v>27</v>
      </c>
      <c r="F336" s="20" t="s">
        <v>160</v>
      </c>
      <c r="G336" s="20" t="s">
        <v>84</v>
      </c>
      <c r="H336" s="20" t="s">
        <v>84</v>
      </c>
      <c r="I336" s="20" t="s">
        <v>23</v>
      </c>
      <c r="J336" s="20" t="s">
        <v>265</v>
      </c>
      <c r="K336" s="20" t="s">
        <v>23</v>
      </c>
      <c r="L336" s="20" t="s">
        <v>23</v>
      </c>
      <c r="M336" s="20" t="s">
        <v>84</v>
      </c>
      <c r="N336" s="20" t="s">
        <v>85</v>
      </c>
      <c r="O336" s="24" t="s">
        <v>363</v>
      </c>
      <c r="P336" s="24" t="s">
        <v>672</v>
      </c>
      <c r="Q336" s="24" t="s">
        <v>673</v>
      </c>
      <c r="R336" s="24"/>
      <c r="S336" s="61"/>
      <c r="T336" s="61"/>
      <c r="U336" s="61"/>
      <c r="V336" s="61"/>
      <c r="W336" s="61"/>
      <c r="X336" s="61"/>
      <c r="Y336" s="61"/>
      <c r="Z336" s="61"/>
    </row>
    <row r="337" spans="1:26" ht="96">
      <c r="A337" s="20" t="str">
        <f>CONCATENATE("T",ROW(A337)-1)</f>
        <v>T336</v>
      </c>
      <c r="B337" s="20" t="s">
        <v>1151</v>
      </c>
      <c r="C337" s="20" t="s">
        <v>269</v>
      </c>
      <c r="D337" s="20" t="s">
        <v>270</v>
      </c>
      <c r="E337" s="20" t="s">
        <v>27</v>
      </c>
      <c r="F337" s="20" t="s">
        <v>160</v>
      </c>
      <c r="G337" s="20" t="s">
        <v>23</v>
      </c>
      <c r="H337" s="20" t="s">
        <v>23</v>
      </c>
      <c r="I337" s="20" t="s">
        <v>23</v>
      </c>
      <c r="J337" s="20" t="s">
        <v>181</v>
      </c>
      <c r="K337" s="20" t="s">
        <v>23</v>
      </c>
      <c r="L337" s="20" t="s">
        <v>84</v>
      </c>
      <c r="M337" s="20" t="s">
        <v>84</v>
      </c>
      <c r="N337" s="20" t="s">
        <v>38</v>
      </c>
      <c r="O337" s="25" t="s">
        <v>242</v>
      </c>
      <c r="P337" s="25" t="s">
        <v>674</v>
      </c>
      <c r="Q337" s="25" t="s">
        <v>675</v>
      </c>
      <c r="R337" s="24"/>
      <c r="S337" s="61"/>
      <c r="T337" s="61"/>
      <c r="U337" s="61"/>
      <c r="V337" s="61"/>
      <c r="W337" s="61"/>
      <c r="X337" s="61"/>
      <c r="Y337" s="61"/>
      <c r="Z337" s="61"/>
    </row>
    <row r="338" spans="1:26" ht="96">
      <c r="A338" s="20" t="str">
        <f>CONCATENATE("T",ROW(A338)-1)</f>
        <v>T337</v>
      </c>
      <c r="B338" s="20" t="s">
        <v>1151</v>
      </c>
      <c r="C338" s="20" t="s">
        <v>274</v>
      </c>
      <c r="D338" s="20" t="s">
        <v>275</v>
      </c>
      <c r="E338" s="20" t="s">
        <v>126</v>
      </c>
      <c r="F338" s="20" t="s">
        <v>160</v>
      </c>
      <c r="G338" s="20" t="s">
        <v>23</v>
      </c>
      <c r="H338" s="20" t="s">
        <v>23</v>
      </c>
      <c r="I338" s="20" t="s">
        <v>23</v>
      </c>
      <c r="J338" s="20" t="s">
        <v>181</v>
      </c>
      <c r="K338" s="20" t="s">
        <v>84</v>
      </c>
      <c r="L338" s="20" t="s">
        <v>84</v>
      </c>
      <c r="M338" s="20" t="s">
        <v>23</v>
      </c>
      <c r="N338" s="20" t="s">
        <v>91</v>
      </c>
      <c r="O338" s="24" t="s">
        <v>276</v>
      </c>
      <c r="P338" s="24" t="s">
        <v>277</v>
      </c>
      <c r="Q338" s="24" t="s">
        <v>278</v>
      </c>
      <c r="R338" s="24"/>
      <c r="S338" s="61"/>
      <c r="T338" s="61"/>
      <c r="U338" s="61"/>
      <c r="V338" s="61"/>
      <c r="W338" s="61"/>
      <c r="X338" s="61"/>
      <c r="Y338" s="61"/>
      <c r="Z338" s="61"/>
    </row>
    <row r="339" spans="1:26" ht="32">
      <c r="A339" s="20" t="str">
        <f t="shared" ref="A339:A341" si="65">CONCATENATE("T",ROW(A339)-1)</f>
        <v>T338</v>
      </c>
      <c r="B339" s="20" t="s">
        <v>1151</v>
      </c>
      <c r="C339" s="20" t="s">
        <v>665</v>
      </c>
      <c r="D339" s="20" t="s">
        <v>246</v>
      </c>
      <c r="E339" s="20" t="s">
        <v>72</v>
      </c>
      <c r="F339" s="20" t="s">
        <v>160</v>
      </c>
      <c r="G339" s="20" t="s">
        <v>23</v>
      </c>
      <c r="H339" s="20" t="s">
        <v>23</v>
      </c>
      <c r="I339" s="20" t="s">
        <v>23</v>
      </c>
      <c r="J339" s="20" t="s">
        <v>181</v>
      </c>
      <c r="K339" s="20" t="str">
        <f t="shared" ref="K339:K341" si="66">MID(N339,2,1)</f>
        <v>f</v>
      </c>
      <c r="L339" s="20" t="str">
        <f t="shared" ref="L339:L341" si="67">MID(N339,4,1)</f>
        <v>f</v>
      </c>
      <c r="M339" s="20" t="str">
        <f t="shared" ref="M339:M341" si="68">MID(N339,6,1)</f>
        <v>n</v>
      </c>
      <c r="N339" s="20" t="s">
        <v>247</v>
      </c>
      <c r="O339" s="24">
        <v>233</v>
      </c>
      <c r="P339" s="24" t="s">
        <v>249</v>
      </c>
      <c r="Q339" s="24" t="s">
        <v>250</v>
      </c>
      <c r="R339" s="24"/>
      <c r="S339" s="61"/>
      <c r="T339" s="61"/>
      <c r="U339" s="61"/>
      <c r="V339" s="61"/>
      <c r="W339" s="61"/>
      <c r="X339" s="61"/>
      <c r="Y339" s="61"/>
      <c r="Z339" s="61"/>
    </row>
    <row r="340" spans="1:26" ht="32">
      <c r="A340" s="20" t="str">
        <f>CONCATENATE("T",ROW(A340)-1)</f>
        <v>T339</v>
      </c>
      <c r="B340" s="20" t="s">
        <v>1151</v>
      </c>
      <c r="C340" s="56" t="s">
        <v>145</v>
      </c>
      <c r="D340" s="56" t="s">
        <v>146</v>
      </c>
      <c r="E340" s="56" t="s">
        <v>111</v>
      </c>
      <c r="F340" s="56" t="s">
        <v>22</v>
      </c>
      <c r="G340" s="56" t="s">
        <v>23</v>
      </c>
      <c r="H340" s="56" t="s">
        <v>23</v>
      </c>
      <c r="I340" s="56" t="s">
        <v>23</v>
      </c>
      <c r="J340" s="56" t="s">
        <v>181</v>
      </c>
      <c r="K340" s="56" t="s">
        <v>84</v>
      </c>
      <c r="L340" s="56" t="s">
        <v>84</v>
      </c>
      <c r="M340" s="56" t="s">
        <v>84</v>
      </c>
      <c r="N340" s="56" t="s">
        <v>73</v>
      </c>
      <c r="O340" s="57" t="s">
        <v>1297</v>
      </c>
      <c r="P340" s="57" t="s">
        <v>1295</v>
      </c>
      <c r="Q340" s="57" t="s">
        <v>1296</v>
      </c>
      <c r="R340" s="58"/>
      <c r="S340" s="61"/>
      <c r="T340" s="61"/>
      <c r="U340" s="61"/>
      <c r="V340" s="61"/>
      <c r="W340" s="61"/>
      <c r="X340" s="61"/>
      <c r="Y340" s="61"/>
      <c r="Z340" s="61"/>
    </row>
    <row r="341" spans="1:26" ht="96">
      <c r="A341" s="20" t="str">
        <f t="shared" si="65"/>
        <v>T340</v>
      </c>
      <c r="B341" s="20" t="s">
        <v>1151</v>
      </c>
      <c r="C341" s="20" t="s">
        <v>226</v>
      </c>
      <c r="D341" s="20" t="s">
        <v>1242</v>
      </c>
      <c r="E341" s="20" t="s">
        <v>43</v>
      </c>
      <c r="F341" s="20" t="s">
        <v>160</v>
      </c>
      <c r="G341" s="20" t="str">
        <f t="shared" ref="G341" si="69">MID(J341,2,1)</f>
        <v>n</v>
      </c>
      <c r="H341" s="20" t="str">
        <f t="shared" ref="H341" si="70">MID(J341,4,1)</f>
        <v>n</v>
      </c>
      <c r="I341" s="20" t="str">
        <f t="shared" ref="I341" si="71">MID(J341,6,1)</f>
        <v>n</v>
      </c>
      <c r="J341" s="20" t="s">
        <v>181</v>
      </c>
      <c r="K341" s="20" t="str">
        <f t="shared" si="66"/>
        <v>p</v>
      </c>
      <c r="L341" s="20" t="str">
        <f t="shared" si="67"/>
        <v>n</v>
      </c>
      <c r="M341" s="20" t="str">
        <f t="shared" si="68"/>
        <v>n</v>
      </c>
      <c r="N341" s="20" t="s">
        <v>80</v>
      </c>
      <c r="O341" s="25" t="s">
        <v>662</v>
      </c>
      <c r="P341" s="25" t="s">
        <v>663</v>
      </c>
      <c r="Q341" s="25" t="s">
        <v>664</v>
      </c>
      <c r="R341" s="24"/>
      <c r="S341" s="61"/>
      <c r="T341" s="61"/>
      <c r="U341" s="61"/>
      <c r="V341" s="61"/>
      <c r="W341" s="61"/>
      <c r="X341" s="61"/>
      <c r="Y341" s="61"/>
      <c r="Z341" s="61"/>
    </row>
    <row r="342" spans="1:26" ht="48">
      <c r="A342" s="20" t="str">
        <f>CONCATENATE("T",ROW(A342)-1)</f>
        <v>T341</v>
      </c>
      <c r="B342" s="20" t="s">
        <v>1197</v>
      </c>
      <c r="C342" s="20" t="s">
        <v>613</v>
      </c>
      <c r="D342" s="20" t="s">
        <v>1198</v>
      </c>
      <c r="E342" s="20" t="s">
        <v>1169</v>
      </c>
      <c r="F342" s="20" t="s">
        <v>22</v>
      </c>
      <c r="G342" s="20"/>
      <c r="H342" s="20"/>
      <c r="I342" s="20"/>
      <c r="J342" s="20"/>
      <c r="K342" s="20" t="str">
        <f>MID(N342,2,1)</f>
        <v/>
      </c>
      <c r="L342" s="20" t="str">
        <f>MID(N342,4,1)</f>
        <v/>
      </c>
      <c r="M342" s="20" t="str">
        <f>MID(N342,6,1)</f>
        <v/>
      </c>
      <c r="N342" s="20"/>
      <c r="O342" s="24"/>
      <c r="P342" s="24"/>
      <c r="Q342" s="24"/>
      <c r="R342" s="24"/>
      <c r="S342" s="61"/>
      <c r="T342" s="61"/>
      <c r="U342" s="61"/>
      <c r="V342" s="61"/>
      <c r="W342" s="61"/>
      <c r="X342" s="61"/>
      <c r="Y342" s="61"/>
      <c r="Z342" s="61"/>
    </row>
    <row r="343" spans="1:26" ht="48">
      <c r="A343" s="20" t="str">
        <f t="shared" ref="A343:A355" si="72">CONCATENATE("T",ROW(A343)-1)</f>
        <v>T342</v>
      </c>
      <c r="B343" s="20" t="s">
        <v>1197</v>
      </c>
      <c r="C343" s="20" t="s">
        <v>1199</v>
      </c>
      <c r="D343" s="20" t="s">
        <v>1200</v>
      </c>
      <c r="E343" s="20" t="s">
        <v>37</v>
      </c>
      <c r="F343" s="20" t="s">
        <v>22</v>
      </c>
      <c r="G343" s="20"/>
      <c r="H343" s="20"/>
      <c r="I343" s="20"/>
      <c r="J343" s="20"/>
      <c r="K343" s="20" t="str">
        <f t="shared" ref="K343:K350" si="73">MID(N343,2,1)</f>
        <v/>
      </c>
      <c r="L343" s="20" t="str">
        <f t="shared" ref="L343:L350" si="74">MID(N343,4,1)</f>
        <v/>
      </c>
      <c r="M343" s="20" t="str">
        <f t="shared" ref="M343:M350" si="75">MID(N343,6,1)</f>
        <v/>
      </c>
      <c r="N343" s="20"/>
      <c r="O343" s="24"/>
      <c r="P343" s="24"/>
      <c r="Q343" s="24"/>
      <c r="R343" s="24"/>
      <c r="S343" s="61"/>
      <c r="T343" s="61"/>
      <c r="U343" s="61"/>
      <c r="V343" s="61"/>
      <c r="W343" s="61"/>
      <c r="X343" s="61"/>
      <c r="Y343" s="61"/>
      <c r="Z343" s="61"/>
    </row>
    <row r="344" spans="1:26" ht="48">
      <c r="A344" s="20" t="str">
        <f t="shared" si="72"/>
        <v>T343</v>
      </c>
      <c r="B344" s="20" t="s">
        <v>1197</v>
      </c>
      <c r="C344" s="20" t="s">
        <v>382</v>
      </c>
      <c r="D344" s="20" t="s">
        <v>1201</v>
      </c>
      <c r="E344" s="20" t="s">
        <v>21</v>
      </c>
      <c r="F344" s="20" t="s">
        <v>22</v>
      </c>
      <c r="G344" s="20"/>
      <c r="H344" s="20"/>
      <c r="I344" s="20"/>
      <c r="J344" s="20"/>
      <c r="K344" s="20" t="str">
        <f t="shared" si="73"/>
        <v/>
      </c>
      <c r="L344" s="20" t="str">
        <f t="shared" si="74"/>
        <v/>
      </c>
      <c r="M344" s="20" t="str">
        <f t="shared" si="75"/>
        <v/>
      </c>
      <c r="N344" s="20"/>
      <c r="O344" s="24"/>
      <c r="P344" s="24"/>
      <c r="Q344" s="24"/>
      <c r="R344" s="24"/>
      <c r="S344" s="61"/>
      <c r="T344" s="61"/>
      <c r="U344" s="61"/>
      <c r="V344" s="61"/>
      <c r="W344" s="61"/>
      <c r="X344" s="61"/>
      <c r="Y344" s="61"/>
      <c r="Z344" s="61"/>
    </row>
    <row r="345" spans="1:26" ht="48">
      <c r="A345" s="20" t="str">
        <f t="shared" si="72"/>
        <v>T344</v>
      </c>
      <c r="B345" s="20" t="s">
        <v>1197</v>
      </c>
      <c r="C345" s="20" t="s">
        <v>499</v>
      </c>
      <c r="D345" s="20" t="s">
        <v>1202</v>
      </c>
      <c r="E345" s="20" t="s">
        <v>43</v>
      </c>
      <c r="F345" s="20" t="s">
        <v>22</v>
      </c>
      <c r="G345" s="20"/>
      <c r="H345" s="20"/>
      <c r="I345" s="20"/>
      <c r="J345" s="20"/>
      <c r="K345" s="20" t="str">
        <f t="shared" si="73"/>
        <v/>
      </c>
      <c r="L345" s="20" t="str">
        <f t="shared" si="74"/>
        <v/>
      </c>
      <c r="M345" s="20" t="str">
        <f t="shared" si="75"/>
        <v/>
      </c>
      <c r="N345" s="20"/>
      <c r="O345" s="24"/>
      <c r="P345" s="24"/>
      <c r="Q345" s="24"/>
      <c r="R345" s="24"/>
      <c r="S345" s="61"/>
      <c r="T345" s="61"/>
      <c r="U345" s="61"/>
      <c r="V345" s="61"/>
      <c r="W345" s="61"/>
      <c r="X345" s="61"/>
      <c r="Y345" s="61"/>
      <c r="Z345" s="61"/>
    </row>
    <row r="346" spans="1:26" ht="48">
      <c r="A346" s="20" t="str">
        <f t="shared" si="72"/>
        <v>T345</v>
      </c>
      <c r="B346" s="20" t="s">
        <v>1197</v>
      </c>
      <c r="C346" s="20" t="s">
        <v>293</v>
      </c>
      <c r="D346" s="20" t="s">
        <v>1203</v>
      </c>
      <c r="E346" s="20" t="s">
        <v>27</v>
      </c>
      <c r="F346" s="20" t="s">
        <v>22</v>
      </c>
      <c r="G346" s="20"/>
      <c r="H346" s="20"/>
      <c r="I346" s="20"/>
      <c r="J346" s="20"/>
      <c r="K346" s="20" t="str">
        <f t="shared" si="73"/>
        <v/>
      </c>
      <c r="L346" s="20" t="str">
        <f t="shared" si="74"/>
        <v/>
      </c>
      <c r="M346" s="20" t="str">
        <f t="shared" si="75"/>
        <v/>
      </c>
      <c r="N346" s="20"/>
      <c r="O346" s="24"/>
      <c r="P346" s="24"/>
      <c r="Q346" s="24"/>
      <c r="R346" s="24"/>
      <c r="S346" s="61"/>
      <c r="T346" s="61"/>
      <c r="U346" s="61"/>
      <c r="V346" s="61"/>
      <c r="W346" s="61"/>
      <c r="X346" s="61"/>
      <c r="Y346" s="61"/>
      <c r="Z346" s="61"/>
    </row>
    <row r="347" spans="1:26" ht="48">
      <c r="A347" s="20" t="str">
        <f t="shared" si="72"/>
        <v>T346</v>
      </c>
      <c r="B347" s="20" t="s">
        <v>1197</v>
      </c>
      <c r="C347" s="20" t="s">
        <v>1190</v>
      </c>
      <c r="D347" s="20" t="s">
        <v>1204</v>
      </c>
      <c r="E347" s="20" t="s">
        <v>43</v>
      </c>
      <c r="F347" s="20" t="s">
        <v>22</v>
      </c>
      <c r="G347" s="20"/>
      <c r="H347" s="20"/>
      <c r="I347" s="20"/>
      <c r="J347" s="20"/>
      <c r="K347" s="20" t="str">
        <f t="shared" si="73"/>
        <v/>
      </c>
      <c r="L347" s="20" t="str">
        <f t="shared" si="74"/>
        <v/>
      </c>
      <c r="M347" s="20" t="str">
        <f t="shared" si="75"/>
        <v/>
      </c>
      <c r="N347" s="20"/>
      <c r="O347" s="24"/>
      <c r="P347" s="24"/>
      <c r="Q347" s="24"/>
      <c r="R347" s="24"/>
      <c r="S347" s="61"/>
      <c r="T347" s="61"/>
      <c r="U347" s="61"/>
      <c r="V347" s="61"/>
      <c r="W347" s="61"/>
      <c r="X347" s="61"/>
      <c r="Y347" s="61"/>
      <c r="Z347" s="61"/>
    </row>
    <row r="348" spans="1:26" ht="64">
      <c r="A348" s="20" t="str">
        <f t="shared" si="72"/>
        <v>T347</v>
      </c>
      <c r="B348" s="20" t="s">
        <v>1197</v>
      </c>
      <c r="C348" s="20" t="s">
        <v>1192</v>
      </c>
      <c r="D348" s="20" t="s">
        <v>1205</v>
      </c>
      <c r="E348" s="20" t="s">
        <v>1194</v>
      </c>
      <c r="F348" s="20" t="s">
        <v>22</v>
      </c>
      <c r="G348" s="20"/>
      <c r="H348" s="20"/>
      <c r="I348" s="20"/>
      <c r="J348" s="20"/>
      <c r="K348" s="20" t="str">
        <f t="shared" si="73"/>
        <v/>
      </c>
      <c r="L348" s="20" t="str">
        <f t="shared" si="74"/>
        <v/>
      </c>
      <c r="M348" s="20" t="str">
        <f t="shared" si="75"/>
        <v/>
      </c>
      <c r="N348" s="20"/>
      <c r="O348" s="24"/>
      <c r="P348" s="24"/>
      <c r="Q348" s="24"/>
      <c r="R348" s="24"/>
      <c r="S348" s="61"/>
      <c r="T348" s="61"/>
      <c r="U348" s="61"/>
      <c r="V348" s="61"/>
      <c r="W348" s="61"/>
      <c r="X348" s="61"/>
      <c r="Y348" s="61"/>
      <c r="Z348" s="61"/>
    </row>
    <row r="349" spans="1:26" ht="48">
      <c r="A349" s="20" t="str">
        <f t="shared" si="72"/>
        <v>T348</v>
      </c>
      <c r="B349" s="20" t="s">
        <v>1197</v>
      </c>
      <c r="C349" s="20" t="s">
        <v>1195</v>
      </c>
      <c r="D349" s="20" t="s">
        <v>1206</v>
      </c>
      <c r="E349" s="20" t="s">
        <v>1169</v>
      </c>
      <c r="F349" s="20" t="s">
        <v>22</v>
      </c>
      <c r="G349" s="20"/>
      <c r="H349" s="20"/>
      <c r="I349" s="20"/>
      <c r="J349" s="20"/>
      <c r="K349" s="20" t="str">
        <f t="shared" si="73"/>
        <v/>
      </c>
      <c r="L349" s="20" t="str">
        <f t="shared" si="74"/>
        <v/>
      </c>
      <c r="M349" s="20" t="str">
        <f t="shared" si="75"/>
        <v/>
      </c>
      <c r="N349" s="20"/>
      <c r="O349" s="24"/>
      <c r="P349" s="24"/>
      <c r="Q349" s="24"/>
      <c r="R349" s="24"/>
      <c r="S349" s="61"/>
      <c r="T349" s="61"/>
      <c r="U349" s="61"/>
      <c r="V349" s="61"/>
      <c r="W349" s="61"/>
      <c r="X349" s="61"/>
      <c r="Y349" s="61"/>
      <c r="Z349" s="61"/>
    </row>
    <row r="350" spans="1:26" ht="48">
      <c r="A350" s="20" t="str">
        <f t="shared" si="72"/>
        <v>T349</v>
      </c>
      <c r="B350" s="20" t="s">
        <v>1197</v>
      </c>
      <c r="C350" s="20" t="s">
        <v>1207</v>
      </c>
      <c r="D350" s="20" t="s">
        <v>1208</v>
      </c>
      <c r="E350" s="20" t="s">
        <v>116</v>
      </c>
      <c r="F350" s="20" t="s">
        <v>22</v>
      </c>
      <c r="G350" s="20"/>
      <c r="H350" s="20"/>
      <c r="I350" s="20"/>
      <c r="J350" s="20"/>
      <c r="K350" s="20" t="str">
        <f t="shared" si="73"/>
        <v/>
      </c>
      <c r="L350" s="20" t="str">
        <f t="shared" si="74"/>
        <v/>
      </c>
      <c r="M350" s="20" t="str">
        <f t="shared" si="75"/>
        <v/>
      </c>
      <c r="N350" s="20"/>
      <c r="O350" s="24"/>
      <c r="P350" s="24"/>
      <c r="Q350" s="24"/>
      <c r="R350" s="24"/>
      <c r="S350" s="61"/>
      <c r="T350" s="61"/>
      <c r="U350" s="61"/>
      <c r="V350" s="61"/>
      <c r="W350" s="61"/>
      <c r="X350" s="61"/>
      <c r="Y350" s="61"/>
      <c r="Z350" s="61"/>
    </row>
    <row r="351" spans="1:26" ht="48">
      <c r="A351" s="20" t="str">
        <f t="shared" si="72"/>
        <v>T350</v>
      </c>
      <c r="B351" s="20" t="s">
        <v>1197</v>
      </c>
      <c r="C351" s="20" t="s">
        <v>1209</v>
      </c>
      <c r="D351" s="20" t="s">
        <v>1210</v>
      </c>
      <c r="E351" s="20" t="s">
        <v>1175</v>
      </c>
      <c r="F351" s="20" t="s">
        <v>22</v>
      </c>
      <c r="G351" s="20"/>
      <c r="H351" s="20"/>
      <c r="I351" s="20"/>
      <c r="J351" s="20"/>
      <c r="K351" s="20" t="str">
        <f>MID(N351,2,1)</f>
        <v/>
      </c>
      <c r="L351" s="20" t="str">
        <f>MID(N351,4,1)</f>
        <v/>
      </c>
      <c r="M351" s="20" t="str">
        <f>MID(N351,6,1)</f>
        <v/>
      </c>
      <c r="N351" s="20"/>
      <c r="O351" s="24"/>
      <c r="P351" s="24"/>
      <c r="Q351" s="24"/>
      <c r="R351" s="24"/>
      <c r="S351" s="61"/>
      <c r="T351" s="61"/>
      <c r="U351" s="61"/>
      <c r="V351" s="61"/>
      <c r="W351" s="61"/>
      <c r="X351" s="61"/>
      <c r="Y351" s="61"/>
      <c r="Z351" s="61"/>
    </row>
    <row r="352" spans="1:26" ht="48">
      <c r="A352" s="20" t="str">
        <f t="shared" si="72"/>
        <v>T351</v>
      </c>
      <c r="B352" s="20" t="s">
        <v>1197</v>
      </c>
      <c r="C352" s="20" t="s">
        <v>1211</v>
      </c>
      <c r="D352" s="20" t="s">
        <v>1212</v>
      </c>
      <c r="E352" s="20" t="s">
        <v>1213</v>
      </c>
      <c r="F352" s="20" t="s">
        <v>22</v>
      </c>
      <c r="G352" s="20"/>
      <c r="H352" s="20"/>
      <c r="I352" s="20"/>
      <c r="J352" s="20"/>
      <c r="K352" s="20" t="str">
        <f t="shared" ref="K352:K354" si="76">MID(N352,2,1)</f>
        <v/>
      </c>
      <c r="L352" s="20" t="str">
        <f t="shared" ref="L352:L354" si="77">MID(N352,4,1)</f>
        <v/>
      </c>
      <c r="M352" s="20" t="str">
        <f t="shared" ref="M352:M354" si="78">MID(N352,6,1)</f>
        <v/>
      </c>
      <c r="N352" s="20"/>
      <c r="O352" s="24"/>
      <c r="P352" s="24"/>
      <c r="Q352" s="24"/>
      <c r="R352" s="24"/>
      <c r="S352" s="61"/>
      <c r="T352" s="61"/>
      <c r="U352" s="61"/>
      <c r="V352" s="61"/>
      <c r="W352" s="61"/>
      <c r="X352" s="61"/>
      <c r="Y352" s="61"/>
      <c r="Z352" s="61"/>
    </row>
    <row r="353" spans="1:26" ht="48">
      <c r="A353" s="20" t="str">
        <f t="shared" si="72"/>
        <v>T352</v>
      </c>
      <c r="B353" s="20" t="s">
        <v>1197</v>
      </c>
      <c r="C353" s="20" t="s">
        <v>1214</v>
      </c>
      <c r="D353" s="20" t="s">
        <v>1215</v>
      </c>
      <c r="E353" s="20" t="s">
        <v>102</v>
      </c>
      <c r="F353" s="20" t="s">
        <v>22</v>
      </c>
      <c r="G353" s="20"/>
      <c r="H353" s="20"/>
      <c r="I353" s="20"/>
      <c r="J353" s="20"/>
      <c r="K353" s="20" t="str">
        <f t="shared" si="76"/>
        <v/>
      </c>
      <c r="L353" s="20" t="str">
        <f t="shared" si="77"/>
        <v/>
      </c>
      <c r="M353" s="20" t="str">
        <f t="shared" si="78"/>
        <v/>
      </c>
      <c r="N353" s="20"/>
      <c r="O353" s="24"/>
      <c r="P353" s="24"/>
      <c r="Q353" s="24"/>
      <c r="R353" s="24"/>
      <c r="S353" s="61"/>
      <c r="T353" s="61"/>
      <c r="U353" s="61"/>
      <c r="V353" s="61"/>
      <c r="W353" s="61"/>
      <c r="X353" s="61"/>
      <c r="Y353" s="61"/>
      <c r="Z353" s="61"/>
    </row>
    <row r="354" spans="1:26" ht="48">
      <c r="A354" s="20" t="str">
        <f t="shared" si="72"/>
        <v>T353</v>
      </c>
      <c r="B354" s="20" t="s">
        <v>1197</v>
      </c>
      <c r="C354" s="20" t="s">
        <v>1179</v>
      </c>
      <c r="D354" s="20" t="s">
        <v>1216</v>
      </c>
      <c r="E354" s="20" t="s">
        <v>116</v>
      </c>
      <c r="F354" s="20" t="s">
        <v>22</v>
      </c>
      <c r="G354" s="20"/>
      <c r="H354" s="20"/>
      <c r="I354" s="20"/>
      <c r="J354" s="20"/>
      <c r="K354" s="20" t="str">
        <f t="shared" si="76"/>
        <v/>
      </c>
      <c r="L354" s="20" t="str">
        <f t="shared" si="77"/>
        <v/>
      </c>
      <c r="M354" s="20" t="str">
        <f t="shared" si="78"/>
        <v/>
      </c>
      <c r="N354" s="20"/>
      <c r="O354" s="24"/>
      <c r="P354" s="24"/>
      <c r="Q354" s="24"/>
      <c r="R354" s="24"/>
      <c r="S354" s="61"/>
      <c r="T354" s="61"/>
      <c r="U354" s="61"/>
      <c r="V354" s="61"/>
      <c r="W354" s="61"/>
      <c r="X354" s="61"/>
      <c r="Y354" s="61"/>
      <c r="Z354" s="61"/>
    </row>
    <row r="355" spans="1:26" ht="48">
      <c r="A355" s="20" t="str">
        <f t="shared" si="72"/>
        <v>T354</v>
      </c>
      <c r="B355" s="20" t="s">
        <v>1197</v>
      </c>
      <c r="C355" s="20" t="s">
        <v>1181</v>
      </c>
      <c r="D355" s="20" t="s">
        <v>1217</v>
      </c>
      <c r="E355" s="20" t="s">
        <v>72</v>
      </c>
      <c r="F355" s="20" t="s">
        <v>22</v>
      </c>
      <c r="G355" s="20"/>
      <c r="H355" s="20"/>
      <c r="I355" s="20"/>
      <c r="J355" s="20"/>
      <c r="K355" s="20" t="str">
        <f t="shared" ref="K355:K375" si="79">MID(N355,2,1)</f>
        <v/>
      </c>
      <c r="L355" s="20" t="str">
        <f t="shared" ref="L355:L375" si="80">MID(N355,4,1)</f>
        <v/>
      </c>
      <c r="M355" s="20" t="str">
        <f t="shared" ref="M355:M375" si="81">MID(N355,6,1)</f>
        <v/>
      </c>
      <c r="N355" s="20"/>
      <c r="O355" s="24"/>
      <c r="P355" s="24"/>
      <c r="Q355" s="24"/>
      <c r="R355" s="24"/>
      <c r="S355" s="61"/>
      <c r="T355" s="61"/>
      <c r="U355" s="61"/>
      <c r="V355" s="61"/>
      <c r="W355" s="61"/>
      <c r="X355" s="61"/>
      <c r="Y355" s="61"/>
      <c r="Z355" s="61"/>
    </row>
    <row r="356" spans="1:26" ht="48">
      <c r="A356" s="20" t="str">
        <f t="shared" ref="A356:A382" si="82">CONCATENATE("T",ROW(A356)-1)</f>
        <v>T355</v>
      </c>
      <c r="B356" s="20" t="s">
        <v>1163</v>
      </c>
      <c r="C356" s="20" t="s">
        <v>1243</v>
      </c>
      <c r="D356" s="20" t="s">
        <v>1244</v>
      </c>
      <c r="E356" s="20" t="s">
        <v>37</v>
      </c>
      <c r="F356" s="20" t="s">
        <v>22</v>
      </c>
      <c r="G356" s="20"/>
      <c r="H356" s="20"/>
      <c r="I356" s="20"/>
      <c r="J356" s="20"/>
      <c r="K356" s="20" t="str">
        <f t="shared" si="79"/>
        <v/>
      </c>
      <c r="L356" s="20" t="str">
        <f t="shared" si="80"/>
        <v/>
      </c>
      <c r="M356" s="20" t="str">
        <f t="shared" si="81"/>
        <v/>
      </c>
      <c r="N356" s="20"/>
      <c r="O356" s="24"/>
      <c r="P356" s="24"/>
      <c r="Q356" s="24"/>
      <c r="R356" s="24"/>
      <c r="S356" s="61"/>
      <c r="T356" s="61"/>
      <c r="U356" s="61"/>
      <c r="V356" s="61"/>
      <c r="W356" s="61"/>
      <c r="X356" s="61"/>
      <c r="Y356" s="61"/>
      <c r="Z356" s="61"/>
    </row>
    <row r="357" spans="1:26" ht="48">
      <c r="A357" s="20" t="str">
        <f t="shared" si="82"/>
        <v>T356</v>
      </c>
      <c r="B357" s="20" t="s">
        <v>1163</v>
      </c>
      <c r="C357" s="20" t="s">
        <v>1190</v>
      </c>
      <c r="D357" s="20" t="s">
        <v>1245</v>
      </c>
      <c r="E357" s="20" t="s">
        <v>43</v>
      </c>
      <c r="F357" s="20" t="s">
        <v>22</v>
      </c>
      <c r="G357" s="20"/>
      <c r="H357" s="20"/>
      <c r="I357" s="20"/>
      <c r="J357" s="20"/>
      <c r="K357" s="20" t="str">
        <f t="shared" si="79"/>
        <v/>
      </c>
      <c r="L357" s="20" t="str">
        <f t="shared" si="80"/>
        <v/>
      </c>
      <c r="M357" s="20" t="str">
        <f t="shared" si="81"/>
        <v/>
      </c>
      <c r="N357" s="20"/>
      <c r="O357" s="24"/>
      <c r="P357" s="24"/>
      <c r="Q357" s="24"/>
      <c r="R357" s="24"/>
      <c r="S357" s="61"/>
      <c r="T357" s="61"/>
      <c r="U357" s="61"/>
      <c r="V357" s="61"/>
      <c r="W357" s="61"/>
      <c r="X357" s="61"/>
      <c r="Y357" s="61"/>
      <c r="Z357" s="61"/>
    </row>
    <row r="358" spans="1:26" ht="32">
      <c r="A358" s="20" t="str">
        <f t="shared" si="82"/>
        <v>T357</v>
      </c>
      <c r="B358" s="20" t="s">
        <v>1163</v>
      </c>
      <c r="C358" s="20" t="s">
        <v>1209</v>
      </c>
      <c r="D358" s="20" t="s">
        <v>1246</v>
      </c>
      <c r="E358" s="20" t="s">
        <v>1175</v>
      </c>
      <c r="F358" s="20" t="s">
        <v>22</v>
      </c>
      <c r="G358" s="20"/>
      <c r="H358" s="20"/>
      <c r="I358" s="20"/>
      <c r="J358" s="20"/>
      <c r="K358" s="20" t="str">
        <f t="shared" si="79"/>
        <v/>
      </c>
      <c r="L358" s="20" t="str">
        <f t="shared" si="80"/>
        <v/>
      </c>
      <c r="M358" s="20" t="str">
        <f t="shared" si="81"/>
        <v/>
      </c>
      <c r="N358" s="20"/>
      <c r="O358" s="24"/>
      <c r="P358" s="24"/>
      <c r="Q358" s="24"/>
      <c r="R358" s="24"/>
      <c r="S358" s="61"/>
      <c r="T358" s="61"/>
      <c r="U358" s="61"/>
      <c r="V358" s="61"/>
      <c r="W358" s="61"/>
      <c r="X358" s="61"/>
      <c r="Y358" s="61"/>
      <c r="Z358" s="61"/>
    </row>
    <row r="359" spans="1:26" ht="48">
      <c r="A359" s="20" t="str">
        <f t="shared" si="82"/>
        <v>T358</v>
      </c>
      <c r="B359" s="20" t="s">
        <v>1163</v>
      </c>
      <c r="C359" s="20" t="s">
        <v>1247</v>
      </c>
      <c r="D359" s="20" t="s">
        <v>1248</v>
      </c>
      <c r="E359" s="20" t="s">
        <v>1169</v>
      </c>
      <c r="F359" s="20" t="s">
        <v>22</v>
      </c>
      <c r="G359" s="20"/>
      <c r="H359" s="20"/>
      <c r="I359" s="20"/>
      <c r="J359" s="20"/>
      <c r="K359" s="20" t="str">
        <f t="shared" si="79"/>
        <v/>
      </c>
      <c r="L359" s="20" t="str">
        <f t="shared" si="80"/>
        <v/>
      </c>
      <c r="M359" s="20" t="str">
        <f t="shared" si="81"/>
        <v/>
      </c>
      <c r="N359" s="20"/>
      <c r="O359" s="24"/>
      <c r="P359" s="24"/>
      <c r="Q359" s="24"/>
      <c r="R359" s="24"/>
      <c r="S359" s="61"/>
      <c r="T359" s="61"/>
      <c r="U359" s="61"/>
      <c r="V359" s="61"/>
      <c r="W359" s="61"/>
      <c r="X359" s="61"/>
      <c r="Y359" s="61"/>
      <c r="Z359" s="61"/>
    </row>
    <row r="360" spans="1:26" ht="32">
      <c r="A360" s="20" t="str">
        <f t="shared" si="82"/>
        <v>T359</v>
      </c>
      <c r="B360" s="20" t="s">
        <v>1163</v>
      </c>
      <c r="C360" s="20" t="s">
        <v>1179</v>
      </c>
      <c r="D360" s="20" t="s">
        <v>1249</v>
      </c>
      <c r="E360" s="20" t="s">
        <v>116</v>
      </c>
      <c r="F360" s="20" t="s">
        <v>22</v>
      </c>
      <c r="G360" s="20"/>
      <c r="H360" s="20"/>
      <c r="I360" s="20"/>
      <c r="J360" s="20"/>
      <c r="K360" s="20" t="str">
        <f t="shared" si="79"/>
        <v/>
      </c>
      <c r="L360" s="20" t="str">
        <f t="shared" si="80"/>
        <v/>
      </c>
      <c r="M360" s="20" t="str">
        <f t="shared" si="81"/>
        <v/>
      </c>
      <c r="N360" s="20"/>
      <c r="O360" s="24"/>
      <c r="P360" s="24"/>
      <c r="Q360" s="24"/>
      <c r="R360" s="24"/>
      <c r="S360" s="61"/>
      <c r="T360" s="61"/>
      <c r="U360" s="61"/>
      <c r="V360" s="61"/>
      <c r="W360" s="61"/>
      <c r="X360" s="61"/>
      <c r="Y360" s="61"/>
      <c r="Z360" s="61"/>
    </row>
    <row r="361" spans="1:26" ht="32">
      <c r="A361" s="20" t="str">
        <f t="shared" si="82"/>
        <v>T360</v>
      </c>
      <c r="B361" s="20" t="s">
        <v>1163</v>
      </c>
      <c r="C361" s="20" t="s">
        <v>1181</v>
      </c>
      <c r="D361" s="20" t="s">
        <v>1250</v>
      </c>
      <c r="E361" s="20" t="s">
        <v>72</v>
      </c>
      <c r="F361" s="20" t="s">
        <v>22</v>
      </c>
      <c r="G361" s="20"/>
      <c r="H361" s="20"/>
      <c r="I361" s="20"/>
      <c r="J361" s="20"/>
      <c r="K361" s="20" t="str">
        <f t="shared" si="79"/>
        <v/>
      </c>
      <c r="L361" s="20" t="str">
        <f t="shared" si="80"/>
        <v/>
      </c>
      <c r="M361" s="20" t="str">
        <f t="shared" si="81"/>
        <v/>
      </c>
      <c r="N361" s="20"/>
      <c r="O361" s="24"/>
      <c r="P361" s="24"/>
      <c r="Q361" s="24"/>
      <c r="R361" s="24"/>
      <c r="S361" s="61"/>
      <c r="T361" s="61"/>
      <c r="U361" s="61"/>
      <c r="V361" s="61"/>
      <c r="W361" s="61"/>
      <c r="X361" s="61"/>
      <c r="Y361" s="61"/>
      <c r="Z361" s="61"/>
    </row>
    <row r="362" spans="1:26" ht="32">
      <c r="A362" s="20" t="str">
        <f t="shared" si="82"/>
        <v>T361</v>
      </c>
      <c r="B362" s="20" t="s">
        <v>1163</v>
      </c>
      <c r="C362" s="20" t="s">
        <v>1251</v>
      </c>
      <c r="D362" s="20" t="s">
        <v>1252</v>
      </c>
      <c r="E362" s="20" t="s">
        <v>43</v>
      </c>
      <c r="F362" s="20" t="s">
        <v>22</v>
      </c>
      <c r="G362" s="20"/>
      <c r="H362" s="20"/>
      <c r="I362" s="20"/>
      <c r="J362" s="20"/>
      <c r="K362" s="20" t="str">
        <f t="shared" si="79"/>
        <v/>
      </c>
      <c r="L362" s="20" t="str">
        <f t="shared" si="80"/>
        <v/>
      </c>
      <c r="M362" s="20" t="str">
        <f t="shared" si="81"/>
        <v/>
      </c>
      <c r="N362" s="20"/>
      <c r="O362" s="24"/>
      <c r="P362" s="24"/>
      <c r="Q362" s="24"/>
      <c r="R362" s="24"/>
      <c r="S362" s="61"/>
      <c r="T362" s="61"/>
      <c r="U362" s="61"/>
      <c r="V362" s="61"/>
      <c r="W362" s="61"/>
      <c r="X362" s="61"/>
      <c r="Y362" s="61"/>
      <c r="Z362" s="61"/>
    </row>
    <row r="363" spans="1:26" ht="32">
      <c r="A363" s="20" t="str">
        <f t="shared" si="82"/>
        <v>T362</v>
      </c>
      <c r="B363" s="20" t="s">
        <v>1163</v>
      </c>
      <c r="C363" s="20" t="s">
        <v>1253</v>
      </c>
      <c r="D363" s="20" t="s">
        <v>1254</v>
      </c>
      <c r="E363" s="20" t="s">
        <v>43</v>
      </c>
      <c r="F363" s="20" t="s">
        <v>22</v>
      </c>
      <c r="G363" s="20"/>
      <c r="H363" s="20"/>
      <c r="I363" s="20"/>
      <c r="J363" s="20"/>
      <c r="K363" s="20" t="str">
        <f t="shared" si="79"/>
        <v/>
      </c>
      <c r="L363" s="20" t="str">
        <f t="shared" si="80"/>
        <v/>
      </c>
      <c r="M363" s="20" t="str">
        <f t="shared" si="81"/>
        <v/>
      </c>
      <c r="N363" s="20"/>
      <c r="O363" s="24"/>
      <c r="P363" s="24"/>
      <c r="Q363" s="24"/>
      <c r="R363" s="24"/>
      <c r="S363" s="61"/>
      <c r="T363" s="61"/>
      <c r="U363" s="61"/>
      <c r="V363" s="61"/>
      <c r="W363" s="61"/>
      <c r="X363" s="61"/>
      <c r="Y363" s="61"/>
      <c r="Z363" s="61"/>
    </row>
    <row r="364" spans="1:26" ht="32">
      <c r="A364" s="20" t="str">
        <f t="shared" si="82"/>
        <v>T363</v>
      </c>
      <c r="B364" s="20" t="s">
        <v>1163</v>
      </c>
      <c r="C364" s="20" t="s">
        <v>1255</v>
      </c>
      <c r="D364" s="20" t="s">
        <v>1256</v>
      </c>
      <c r="E364" s="20" t="s">
        <v>43</v>
      </c>
      <c r="F364" s="20" t="s">
        <v>22</v>
      </c>
      <c r="G364" s="20"/>
      <c r="H364" s="20"/>
      <c r="I364" s="20"/>
      <c r="J364" s="20"/>
      <c r="K364" s="20" t="str">
        <f t="shared" si="79"/>
        <v/>
      </c>
      <c r="L364" s="20" t="str">
        <f t="shared" si="80"/>
        <v/>
      </c>
      <c r="M364" s="20" t="str">
        <f t="shared" si="81"/>
        <v/>
      </c>
      <c r="N364" s="20"/>
      <c r="O364" s="24"/>
      <c r="P364" s="24"/>
      <c r="Q364" s="24"/>
      <c r="R364" s="24"/>
      <c r="S364" s="61"/>
      <c r="T364" s="61"/>
      <c r="U364" s="61"/>
      <c r="V364" s="61"/>
      <c r="W364" s="61"/>
      <c r="X364" s="61"/>
      <c r="Y364" s="61"/>
      <c r="Z364" s="61"/>
    </row>
    <row r="365" spans="1:26" ht="32">
      <c r="A365" s="20" t="str">
        <f t="shared" si="82"/>
        <v>T364</v>
      </c>
      <c r="B365" s="20" t="s">
        <v>1163</v>
      </c>
      <c r="C365" s="20" t="s">
        <v>1257</v>
      </c>
      <c r="D365" s="20" t="s">
        <v>1258</v>
      </c>
      <c r="E365" s="20" t="s">
        <v>43</v>
      </c>
      <c r="F365" s="20" t="s">
        <v>22</v>
      </c>
      <c r="G365" s="20"/>
      <c r="H365" s="20"/>
      <c r="I365" s="20"/>
      <c r="J365" s="20"/>
      <c r="K365" s="20" t="str">
        <f t="shared" si="79"/>
        <v/>
      </c>
      <c r="L365" s="20" t="str">
        <f t="shared" si="80"/>
        <v/>
      </c>
      <c r="M365" s="20" t="str">
        <f t="shared" si="81"/>
        <v/>
      </c>
      <c r="N365" s="20"/>
      <c r="O365" s="24"/>
      <c r="P365" s="24"/>
      <c r="Q365" s="24"/>
      <c r="R365" s="24"/>
      <c r="S365" s="61"/>
      <c r="T365" s="61"/>
      <c r="U365" s="61"/>
      <c r="V365" s="61"/>
      <c r="W365" s="61"/>
      <c r="X365" s="61"/>
      <c r="Y365" s="61"/>
      <c r="Z365" s="61"/>
    </row>
    <row r="366" spans="1:26" ht="32">
      <c r="A366" s="20" t="str">
        <f t="shared" si="82"/>
        <v>T365</v>
      </c>
      <c r="B366" s="20" t="s">
        <v>1163</v>
      </c>
      <c r="C366" s="20" t="s">
        <v>1259</v>
      </c>
      <c r="D366" s="20" t="s">
        <v>1260</v>
      </c>
      <c r="E366" s="20" t="s">
        <v>43</v>
      </c>
      <c r="F366" s="20" t="s">
        <v>22</v>
      </c>
      <c r="G366" s="20"/>
      <c r="H366" s="20"/>
      <c r="I366" s="20"/>
      <c r="J366" s="20"/>
      <c r="K366" s="20" t="str">
        <f t="shared" si="79"/>
        <v/>
      </c>
      <c r="L366" s="20" t="str">
        <f t="shared" si="80"/>
        <v/>
      </c>
      <c r="M366" s="20" t="str">
        <f t="shared" si="81"/>
        <v/>
      </c>
      <c r="N366" s="20"/>
      <c r="O366" s="24"/>
      <c r="P366" s="24"/>
      <c r="Q366" s="24"/>
      <c r="R366" s="24"/>
      <c r="S366" s="61"/>
      <c r="T366" s="61"/>
      <c r="U366" s="61"/>
      <c r="V366" s="61"/>
      <c r="W366" s="61"/>
      <c r="X366" s="61"/>
      <c r="Y366" s="61"/>
      <c r="Z366" s="61"/>
    </row>
    <row r="367" spans="1:26" ht="32">
      <c r="A367" s="20" t="str">
        <f t="shared" si="82"/>
        <v>T366</v>
      </c>
      <c r="B367" s="20" t="s">
        <v>1163</v>
      </c>
      <c r="C367" s="20" t="s">
        <v>1261</v>
      </c>
      <c r="D367" s="20" t="s">
        <v>1262</v>
      </c>
      <c r="E367" s="20" t="s">
        <v>43</v>
      </c>
      <c r="F367" s="20" t="s">
        <v>22</v>
      </c>
      <c r="G367" s="20"/>
      <c r="H367" s="20"/>
      <c r="I367" s="20"/>
      <c r="J367" s="20"/>
      <c r="K367" s="20" t="str">
        <f t="shared" si="79"/>
        <v/>
      </c>
      <c r="L367" s="20" t="str">
        <f t="shared" si="80"/>
        <v/>
      </c>
      <c r="M367" s="20" t="str">
        <f t="shared" si="81"/>
        <v/>
      </c>
      <c r="N367" s="20"/>
      <c r="O367" s="24"/>
      <c r="P367" s="24"/>
      <c r="Q367" s="24"/>
      <c r="R367" s="24"/>
      <c r="S367" s="61"/>
      <c r="T367" s="61"/>
      <c r="U367" s="61"/>
      <c r="V367" s="61"/>
      <c r="W367" s="61"/>
      <c r="X367" s="61"/>
      <c r="Y367" s="61"/>
      <c r="Z367" s="61"/>
    </row>
    <row r="368" spans="1:26" ht="32">
      <c r="A368" s="20" t="str">
        <f t="shared" si="82"/>
        <v>T367</v>
      </c>
      <c r="B368" s="20" t="s">
        <v>1163</v>
      </c>
      <c r="C368" s="20" t="s">
        <v>1263</v>
      </c>
      <c r="D368" s="20" t="s">
        <v>1264</v>
      </c>
      <c r="E368" s="20" t="s">
        <v>116</v>
      </c>
      <c r="F368" s="20" t="s">
        <v>22</v>
      </c>
      <c r="G368" s="20"/>
      <c r="H368" s="20"/>
      <c r="I368" s="20"/>
      <c r="J368" s="20"/>
      <c r="K368" s="20" t="str">
        <f t="shared" si="79"/>
        <v/>
      </c>
      <c r="L368" s="20" t="str">
        <f t="shared" si="80"/>
        <v/>
      </c>
      <c r="M368" s="20" t="str">
        <f t="shared" si="81"/>
        <v/>
      </c>
      <c r="N368" s="20"/>
      <c r="O368" s="24"/>
      <c r="P368" s="24"/>
      <c r="Q368" s="24"/>
      <c r="R368" s="24"/>
      <c r="S368" s="61"/>
      <c r="T368" s="61"/>
      <c r="U368" s="61"/>
      <c r="V368" s="61"/>
      <c r="W368" s="61"/>
      <c r="X368" s="61"/>
      <c r="Y368" s="61"/>
      <c r="Z368" s="61"/>
    </row>
    <row r="369" spans="1:26" ht="48">
      <c r="A369" s="20" t="str">
        <f t="shared" si="82"/>
        <v>T368</v>
      </c>
      <c r="B369" s="20" t="s">
        <v>1163</v>
      </c>
      <c r="C369" s="20" t="s">
        <v>1153</v>
      </c>
      <c r="D369" s="20" t="s">
        <v>1265</v>
      </c>
      <c r="E369" s="20" t="s">
        <v>116</v>
      </c>
      <c r="F369" s="20" t="s">
        <v>22</v>
      </c>
      <c r="G369" s="20"/>
      <c r="H369" s="20"/>
      <c r="I369" s="20"/>
      <c r="J369" s="20"/>
      <c r="K369" s="20" t="str">
        <f t="shared" si="79"/>
        <v/>
      </c>
      <c r="L369" s="20" t="str">
        <f t="shared" si="80"/>
        <v/>
      </c>
      <c r="M369" s="20" t="str">
        <f t="shared" si="81"/>
        <v/>
      </c>
      <c r="N369" s="20"/>
      <c r="O369" s="24"/>
      <c r="P369" s="24"/>
      <c r="Q369" s="24"/>
      <c r="R369" s="24"/>
      <c r="S369" s="61"/>
      <c r="T369" s="61"/>
      <c r="U369" s="61"/>
      <c r="V369" s="61"/>
      <c r="W369" s="61"/>
      <c r="X369" s="61"/>
      <c r="Y369" s="61"/>
      <c r="Z369" s="61"/>
    </row>
    <row r="370" spans="1:26" ht="48">
      <c r="A370" s="20" t="str">
        <f t="shared" si="82"/>
        <v>T369</v>
      </c>
      <c r="B370" s="20" t="s">
        <v>1163</v>
      </c>
      <c r="C370" s="20" t="s">
        <v>1154</v>
      </c>
      <c r="D370" s="20" t="s">
        <v>1266</v>
      </c>
      <c r="E370" s="20" t="s">
        <v>43</v>
      </c>
      <c r="F370" s="20" t="s">
        <v>22</v>
      </c>
      <c r="G370" s="20"/>
      <c r="H370" s="20"/>
      <c r="I370" s="20"/>
      <c r="J370" s="20"/>
      <c r="K370" s="20" t="str">
        <f t="shared" si="79"/>
        <v/>
      </c>
      <c r="L370" s="20" t="str">
        <f t="shared" si="80"/>
        <v/>
      </c>
      <c r="M370" s="20" t="str">
        <f t="shared" si="81"/>
        <v/>
      </c>
      <c r="N370" s="20"/>
      <c r="O370" s="24"/>
      <c r="P370" s="24"/>
      <c r="Q370" s="24" t="s">
        <v>1267</v>
      </c>
      <c r="R370" s="24"/>
      <c r="S370" s="61"/>
      <c r="T370" s="61"/>
      <c r="U370" s="61"/>
      <c r="V370" s="61"/>
      <c r="W370" s="61"/>
      <c r="X370" s="61"/>
      <c r="Y370" s="61"/>
      <c r="Z370" s="61"/>
    </row>
    <row r="371" spans="1:26" ht="48">
      <c r="A371" s="20" t="str">
        <f t="shared" si="82"/>
        <v>T370</v>
      </c>
      <c r="B371" s="20" t="s">
        <v>1163</v>
      </c>
      <c r="C371" s="20" t="s">
        <v>1184</v>
      </c>
      <c r="D371" s="20" t="s">
        <v>1185</v>
      </c>
      <c r="E371" s="20" t="s">
        <v>1175</v>
      </c>
      <c r="F371" s="20" t="s">
        <v>22</v>
      </c>
      <c r="G371" s="20"/>
      <c r="H371" s="20"/>
      <c r="I371" s="20"/>
      <c r="J371" s="20"/>
      <c r="K371" s="20" t="str">
        <f t="shared" si="79"/>
        <v/>
      </c>
      <c r="L371" s="20" t="str">
        <f t="shared" si="80"/>
        <v/>
      </c>
      <c r="M371" s="20" t="str">
        <f t="shared" si="81"/>
        <v/>
      </c>
      <c r="N371" s="20"/>
      <c r="O371" s="24"/>
      <c r="P371" s="24"/>
      <c r="Q371" s="24"/>
      <c r="R371" s="24"/>
      <c r="S371" s="61"/>
      <c r="T371" s="61"/>
      <c r="U371" s="61"/>
      <c r="V371" s="61"/>
      <c r="W371" s="61"/>
      <c r="X371" s="61"/>
      <c r="Y371" s="61"/>
      <c r="Z371" s="61"/>
    </row>
    <row r="372" spans="1:26" ht="48">
      <c r="A372" s="20" t="str">
        <f t="shared" si="82"/>
        <v>T371</v>
      </c>
      <c r="B372" s="20" t="s">
        <v>1163</v>
      </c>
      <c r="C372" s="20" t="s">
        <v>1186</v>
      </c>
      <c r="D372" s="20" t="s">
        <v>1187</v>
      </c>
      <c r="E372" s="20" t="s">
        <v>116</v>
      </c>
      <c r="F372" s="20" t="s">
        <v>22</v>
      </c>
      <c r="G372" s="20"/>
      <c r="H372" s="20"/>
      <c r="I372" s="20"/>
      <c r="J372" s="20"/>
      <c r="K372" s="20" t="str">
        <f t="shared" si="79"/>
        <v/>
      </c>
      <c r="L372" s="20" t="str">
        <f t="shared" si="80"/>
        <v/>
      </c>
      <c r="M372" s="20" t="str">
        <f t="shared" si="81"/>
        <v/>
      </c>
      <c r="N372" s="20"/>
      <c r="O372" s="24"/>
      <c r="P372" s="24"/>
      <c r="Q372" s="24"/>
      <c r="R372" s="24"/>
      <c r="S372" s="61"/>
      <c r="T372" s="61"/>
      <c r="U372" s="61"/>
      <c r="V372" s="61"/>
      <c r="W372" s="61"/>
      <c r="X372" s="61"/>
      <c r="Y372" s="61"/>
      <c r="Z372" s="61"/>
    </row>
    <row r="373" spans="1:26" ht="48">
      <c r="A373" s="20" t="str">
        <f t="shared" si="82"/>
        <v>T372</v>
      </c>
      <c r="B373" s="20" t="s">
        <v>1163</v>
      </c>
      <c r="C373" s="20" t="s">
        <v>1190</v>
      </c>
      <c r="D373" s="20" t="s">
        <v>1191</v>
      </c>
      <c r="E373" s="20" t="s">
        <v>43</v>
      </c>
      <c r="F373" s="20" t="s">
        <v>22</v>
      </c>
      <c r="G373" s="20"/>
      <c r="H373" s="20"/>
      <c r="I373" s="20"/>
      <c r="J373" s="20"/>
      <c r="K373" s="20" t="str">
        <f t="shared" si="79"/>
        <v/>
      </c>
      <c r="L373" s="20" t="str">
        <f t="shared" si="80"/>
        <v/>
      </c>
      <c r="M373" s="20" t="str">
        <f t="shared" si="81"/>
        <v/>
      </c>
      <c r="N373" s="20"/>
      <c r="O373" s="24"/>
      <c r="P373" s="24"/>
      <c r="Q373" s="24"/>
      <c r="R373" s="24"/>
      <c r="S373" s="61"/>
      <c r="T373" s="61"/>
      <c r="U373" s="61"/>
      <c r="V373" s="61"/>
      <c r="W373" s="61"/>
      <c r="X373" s="61"/>
      <c r="Y373" s="61"/>
      <c r="Z373" s="61"/>
    </row>
    <row r="374" spans="1:26" ht="48">
      <c r="A374" s="20" t="str">
        <f t="shared" si="82"/>
        <v>T373</v>
      </c>
      <c r="B374" s="20" t="s">
        <v>1163</v>
      </c>
      <c r="C374" s="20" t="s">
        <v>1195</v>
      </c>
      <c r="D374" s="20" t="s">
        <v>1196</v>
      </c>
      <c r="E374" s="20" t="s">
        <v>1169</v>
      </c>
      <c r="F374" s="20" t="s">
        <v>22</v>
      </c>
      <c r="G374" s="20"/>
      <c r="H374" s="20"/>
      <c r="I374" s="20"/>
      <c r="J374" s="20"/>
      <c r="K374" s="20" t="str">
        <f t="shared" si="79"/>
        <v/>
      </c>
      <c r="L374" s="20" t="str">
        <f t="shared" si="80"/>
        <v/>
      </c>
      <c r="M374" s="20" t="str">
        <f t="shared" si="81"/>
        <v/>
      </c>
      <c r="N374" s="20"/>
      <c r="O374" s="24"/>
      <c r="P374" s="24"/>
      <c r="Q374" s="24"/>
      <c r="R374" s="24"/>
      <c r="S374" s="61"/>
      <c r="T374" s="61"/>
      <c r="U374" s="61"/>
      <c r="V374" s="61"/>
      <c r="W374" s="61"/>
      <c r="X374" s="61"/>
      <c r="Y374" s="61"/>
      <c r="Z374" s="61"/>
    </row>
    <row r="375" spans="1:26" ht="80">
      <c r="A375" s="20" t="str">
        <f t="shared" si="82"/>
        <v>T374</v>
      </c>
      <c r="B375" s="20" t="s">
        <v>1163</v>
      </c>
      <c r="C375" s="20" t="s">
        <v>251</v>
      </c>
      <c r="D375" s="20" t="s">
        <v>1268</v>
      </c>
      <c r="E375" s="20" t="s">
        <v>27</v>
      </c>
      <c r="F375" s="20" t="s">
        <v>160</v>
      </c>
      <c r="G375" s="20" t="s">
        <v>84</v>
      </c>
      <c r="H375" s="20" t="s">
        <v>84</v>
      </c>
      <c r="I375" s="20" t="s">
        <v>23</v>
      </c>
      <c r="J375" s="20" t="s">
        <v>91</v>
      </c>
      <c r="K375" s="20" t="str">
        <f t="shared" si="79"/>
        <v>,</v>
      </c>
      <c r="L375" s="20" t="str">
        <f t="shared" si="80"/>
        <v>,</v>
      </c>
      <c r="M375" s="20" t="str">
        <f t="shared" si="81"/>
        <v>]</v>
      </c>
      <c r="N375" s="20" t="s">
        <v>666</v>
      </c>
      <c r="O375" s="24" t="s">
        <v>253</v>
      </c>
      <c r="P375" s="24" t="s">
        <v>254</v>
      </c>
      <c r="Q375" s="24"/>
      <c r="R375" s="24"/>
      <c r="S375" s="61"/>
      <c r="T375" s="61"/>
      <c r="U375" s="61"/>
      <c r="V375" s="61"/>
      <c r="W375" s="61"/>
      <c r="X375" s="61"/>
      <c r="Y375" s="61"/>
      <c r="Z375" s="61"/>
    </row>
    <row r="376" spans="1:26" ht="32">
      <c r="A376" s="20" t="str">
        <f t="shared" si="82"/>
        <v>T375</v>
      </c>
      <c r="B376" s="20" t="s">
        <v>1275</v>
      </c>
      <c r="C376" s="20" t="s">
        <v>1276</v>
      </c>
      <c r="D376" s="20" t="s">
        <v>1283</v>
      </c>
      <c r="E376" s="20" t="s">
        <v>116</v>
      </c>
      <c r="F376" s="20"/>
      <c r="G376" s="20"/>
      <c r="H376" s="20"/>
      <c r="I376" s="20"/>
      <c r="J376" s="20"/>
      <c r="K376" s="20" t="str">
        <f>MID(N376,2,1)</f>
        <v/>
      </c>
      <c r="L376" s="20" t="str">
        <f>MID(N376,4,1)</f>
        <v/>
      </c>
      <c r="M376" s="20" t="str">
        <f>MID(N376,6,1)</f>
        <v/>
      </c>
      <c r="N376" s="20"/>
      <c r="O376" s="24" t="s">
        <v>1290</v>
      </c>
      <c r="P376" s="24" t="s">
        <v>1273</v>
      </c>
      <c r="Q376" s="24" t="s">
        <v>1291</v>
      </c>
      <c r="R376" s="24"/>
      <c r="S376" s="61"/>
      <c r="T376" s="61"/>
      <c r="U376" s="61"/>
      <c r="V376" s="61"/>
      <c r="W376" s="61"/>
      <c r="X376" s="61"/>
      <c r="Y376" s="61"/>
      <c r="Z376" s="61"/>
    </row>
    <row r="377" spans="1:26" ht="32">
      <c r="A377" s="20" t="str">
        <f t="shared" si="82"/>
        <v>T376</v>
      </c>
      <c r="B377" s="20" t="s">
        <v>1275</v>
      </c>
      <c r="C377" s="55" t="s">
        <v>1277</v>
      </c>
      <c r="D377" s="20" t="s">
        <v>1284</v>
      </c>
      <c r="E377" s="20" t="s">
        <v>43</v>
      </c>
      <c r="F377" s="20"/>
      <c r="G377" s="20"/>
      <c r="H377" s="20"/>
      <c r="I377" s="20"/>
      <c r="J377" s="20"/>
      <c r="K377" s="20" t="str">
        <f>MID(N377,2,1)</f>
        <v/>
      </c>
      <c r="L377" s="20" t="str">
        <f>MID(N377,4,1)</f>
        <v/>
      </c>
      <c r="M377" s="20" t="str">
        <f>MID(N377,6,1)</f>
        <v/>
      </c>
      <c r="N377" s="20"/>
      <c r="O377" s="24" t="s">
        <v>1290</v>
      </c>
      <c r="P377" s="24" t="s">
        <v>1273</v>
      </c>
      <c r="Q377" s="24" t="s">
        <v>1292</v>
      </c>
      <c r="R377" s="24"/>
      <c r="S377" s="61"/>
      <c r="T377" s="61"/>
      <c r="U377" s="61"/>
      <c r="V377" s="61"/>
      <c r="W377" s="61"/>
      <c r="X377" s="61"/>
      <c r="Y377" s="61"/>
      <c r="Z377" s="61"/>
    </row>
    <row r="378" spans="1:26" ht="32">
      <c r="A378" s="20" t="str">
        <f t="shared" si="82"/>
        <v>T377</v>
      </c>
      <c r="B378" s="20" t="s">
        <v>1275</v>
      </c>
      <c r="C378" s="20" t="s">
        <v>1278</v>
      </c>
      <c r="D378" s="20" t="s">
        <v>1285</v>
      </c>
      <c r="E378" s="20" t="s">
        <v>43</v>
      </c>
      <c r="F378" s="20"/>
      <c r="G378" s="20"/>
      <c r="H378" s="20"/>
      <c r="I378" s="20"/>
      <c r="J378" s="20"/>
      <c r="K378" s="20" t="str">
        <f t="shared" ref="K378:K382" si="83">MID(N378,2,1)</f>
        <v/>
      </c>
      <c r="L378" s="20" t="str">
        <f t="shared" ref="L378:L382" si="84">MID(N378,4,1)</f>
        <v/>
      </c>
      <c r="M378" s="20" t="str">
        <f t="shared" ref="M378:M382" si="85">MID(N378,6,1)</f>
        <v/>
      </c>
      <c r="N378" s="20"/>
      <c r="O378" s="24" t="s">
        <v>1290</v>
      </c>
      <c r="P378" s="24" t="s">
        <v>1273</v>
      </c>
      <c r="Q378" s="24" t="s">
        <v>1293</v>
      </c>
      <c r="R378" s="24"/>
      <c r="S378" s="61"/>
      <c r="T378" s="61"/>
      <c r="U378" s="61"/>
      <c r="V378" s="61"/>
      <c r="W378" s="61"/>
      <c r="X378" s="61"/>
      <c r="Y378" s="61"/>
      <c r="Z378" s="61"/>
    </row>
    <row r="379" spans="1:26" ht="32">
      <c r="A379" s="20" t="str">
        <f t="shared" si="82"/>
        <v>T378</v>
      </c>
      <c r="B379" s="20" t="s">
        <v>1275</v>
      </c>
      <c r="C379" s="20" t="s">
        <v>1279</v>
      </c>
      <c r="D379" s="20" t="s">
        <v>1286</v>
      </c>
      <c r="E379" s="20" t="s">
        <v>116</v>
      </c>
      <c r="F379" s="20"/>
      <c r="G379" s="20"/>
      <c r="H379" s="20"/>
      <c r="I379" s="20"/>
      <c r="J379" s="20"/>
      <c r="K379" s="20" t="str">
        <f t="shared" si="83"/>
        <v/>
      </c>
      <c r="L379" s="20" t="str">
        <f t="shared" si="84"/>
        <v/>
      </c>
      <c r="M379" s="20" t="str">
        <f t="shared" si="85"/>
        <v/>
      </c>
      <c r="N379" s="20"/>
      <c r="O379" s="24" t="s">
        <v>1290</v>
      </c>
      <c r="P379" s="24" t="s">
        <v>1273</v>
      </c>
      <c r="Q379" s="24"/>
      <c r="R379" s="24"/>
      <c r="S379" s="61"/>
      <c r="T379" s="61"/>
      <c r="U379" s="61"/>
      <c r="V379" s="61"/>
      <c r="W379" s="61"/>
      <c r="X379" s="61"/>
      <c r="Y379" s="61"/>
      <c r="Z379" s="61"/>
    </row>
    <row r="380" spans="1:26" ht="32">
      <c r="A380" s="20" t="str">
        <f t="shared" si="82"/>
        <v>T379</v>
      </c>
      <c r="B380" s="20" t="s">
        <v>1275</v>
      </c>
      <c r="C380" s="20" t="s">
        <v>1280</v>
      </c>
      <c r="D380" s="20" t="s">
        <v>1287</v>
      </c>
      <c r="E380" s="20" t="s">
        <v>116</v>
      </c>
      <c r="F380" s="20"/>
      <c r="G380" s="20"/>
      <c r="H380" s="20"/>
      <c r="I380" s="20"/>
      <c r="J380" s="20"/>
      <c r="K380" s="20" t="str">
        <f t="shared" si="83"/>
        <v/>
      </c>
      <c r="L380" s="20" t="str">
        <f t="shared" si="84"/>
        <v/>
      </c>
      <c r="M380" s="20" t="str">
        <f t="shared" si="85"/>
        <v/>
      </c>
      <c r="N380" s="20"/>
      <c r="O380" s="24" t="s">
        <v>1290</v>
      </c>
      <c r="P380" s="24" t="s">
        <v>1273</v>
      </c>
      <c r="Q380" s="24"/>
      <c r="R380" s="24"/>
      <c r="S380" s="61"/>
      <c r="T380" s="61"/>
      <c r="U380" s="61"/>
      <c r="V380" s="61"/>
      <c r="W380" s="61"/>
      <c r="X380" s="61"/>
      <c r="Y380" s="61"/>
      <c r="Z380" s="61"/>
    </row>
    <row r="381" spans="1:26" ht="32">
      <c r="A381" s="20" t="str">
        <f t="shared" si="82"/>
        <v>T380</v>
      </c>
      <c r="B381" s="20" t="s">
        <v>1275</v>
      </c>
      <c r="C381" s="20" t="s">
        <v>1281</v>
      </c>
      <c r="D381" s="20" t="s">
        <v>1288</v>
      </c>
      <c r="E381" s="20" t="s">
        <v>116</v>
      </c>
      <c r="F381" s="20"/>
      <c r="G381" s="20"/>
      <c r="H381" s="20"/>
      <c r="I381" s="20"/>
      <c r="J381" s="20"/>
      <c r="K381" s="20" t="str">
        <f t="shared" si="83"/>
        <v/>
      </c>
      <c r="L381" s="20" t="str">
        <f t="shared" si="84"/>
        <v/>
      </c>
      <c r="M381" s="20" t="str">
        <f t="shared" si="85"/>
        <v/>
      </c>
      <c r="N381" s="20"/>
      <c r="O381" s="24" t="s">
        <v>1290</v>
      </c>
      <c r="P381" s="24" t="s">
        <v>1273</v>
      </c>
      <c r="Q381" s="24"/>
      <c r="R381" s="24"/>
      <c r="S381" s="61"/>
      <c r="T381" s="61"/>
      <c r="U381" s="61"/>
      <c r="V381" s="61"/>
      <c r="W381" s="61"/>
      <c r="X381" s="61"/>
      <c r="Y381" s="61"/>
      <c r="Z381" s="61"/>
    </row>
    <row r="382" spans="1:26" ht="32">
      <c r="A382" s="20" t="str">
        <f t="shared" si="82"/>
        <v>T381</v>
      </c>
      <c r="B382" s="20" t="s">
        <v>1275</v>
      </c>
      <c r="C382" s="20" t="s">
        <v>1282</v>
      </c>
      <c r="D382" s="20" t="s">
        <v>1289</v>
      </c>
      <c r="E382" s="20" t="s">
        <v>116</v>
      </c>
      <c r="F382" s="20"/>
      <c r="G382" s="20"/>
      <c r="H382" s="20"/>
      <c r="I382" s="20"/>
      <c r="J382" s="20"/>
      <c r="K382" s="20" t="str">
        <f t="shared" si="83"/>
        <v/>
      </c>
      <c r="L382" s="20" t="str">
        <f t="shared" si="84"/>
        <v/>
      </c>
      <c r="M382" s="20" t="str">
        <f t="shared" si="85"/>
        <v/>
      </c>
      <c r="N382" s="20"/>
      <c r="O382" s="24" t="s">
        <v>1290</v>
      </c>
      <c r="P382" s="24" t="s">
        <v>1273</v>
      </c>
      <c r="Q382" s="24"/>
      <c r="R382" s="24"/>
      <c r="S382" s="61"/>
      <c r="T382" s="61"/>
      <c r="U382" s="61"/>
      <c r="V382" s="61"/>
      <c r="W382" s="61"/>
      <c r="X382" s="61"/>
      <c r="Y382" s="61"/>
      <c r="Z382" s="61"/>
    </row>
    <row r="383" spans="1:26" ht="32">
      <c r="A383" s="20" t="str">
        <f>CONCATENATE("T",ROW(A383)-1)</f>
        <v>T382</v>
      </c>
      <c r="B383" s="20" t="s">
        <v>1298</v>
      </c>
      <c r="C383" s="20" t="s">
        <v>145</v>
      </c>
      <c r="D383" s="20" t="s">
        <v>146</v>
      </c>
      <c r="E383" s="20" t="s">
        <v>111</v>
      </c>
      <c r="F383" s="20" t="s">
        <v>22</v>
      </c>
      <c r="G383" s="20" t="s">
        <v>23</v>
      </c>
      <c r="H383" s="20" t="s">
        <v>23</v>
      </c>
      <c r="I383" s="20" t="s">
        <v>23</v>
      </c>
      <c r="J383" s="20" t="str">
        <f t="shared" ref="J383" si="86">CONCATENATE("[",G383,",",H383,",",I383,"]")</f>
        <v>[n,n,n]</v>
      </c>
      <c r="K383" s="20" t="s">
        <v>84</v>
      </c>
      <c r="L383" s="20" t="s">
        <v>84</v>
      </c>
      <c r="M383" s="20" t="s">
        <v>84</v>
      </c>
      <c r="N383" s="20" t="s">
        <v>73</v>
      </c>
      <c r="O383" s="57" t="s">
        <v>1297</v>
      </c>
      <c r="P383" s="57" t="s">
        <v>1295</v>
      </c>
      <c r="Q383" s="57" t="s">
        <v>1296</v>
      </c>
      <c r="R383" s="24"/>
      <c r="S383" s="61"/>
      <c r="T383" s="61"/>
      <c r="U383" s="61"/>
      <c r="V383" s="61"/>
      <c r="W383" s="61"/>
      <c r="X383" s="61"/>
      <c r="Y383" s="61"/>
      <c r="Z383" s="61"/>
    </row>
    <row r="384" spans="1:26" ht="96">
      <c r="A384" s="20" t="str">
        <f>CONCATENATE("T",ROW(A384)-1)</f>
        <v>T383</v>
      </c>
      <c r="B384" s="20" t="s">
        <v>1298</v>
      </c>
      <c r="C384" s="20" t="s">
        <v>226</v>
      </c>
      <c r="D384" s="20" t="s">
        <v>227</v>
      </c>
      <c r="E384" s="20" t="s">
        <v>43</v>
      </c>
      <c r="F384" s="20" t="s">
        <v>160</v>
      </c>
      <c r="G384" s="20" t="str">
        <f t="shared" ref="G384:G393" si="87">MID(J384,2,1)</f>
        <v>n</v>
      </c>
      <c r="H384" s="20" t="str">
        <f t="shared" ref="H384:H393" si="88">MID(J384,4,1)</f>
        <v>n</v>
      </c>
      <c r="I384" s="20" t="str">
        <f t="shared" ref="I384:I393" si="89">MID(J384,6,1)</f>
        <v>n</v>
      </c>
      <c r="J384" s="20" t="s">
        <v>181</v>
      </c>
      <c r="K384" s="20" t="str">
        <f t="shared" ref="K384:K393" si="90">MID(N384,2,1)</f>
        <v>,</v>
      </c>
      <c r="L384" s="20" t="str">
        <f t="shared" ref="L384:L393" si="91">MID(N384,4,1)</f>
        <v>,</v>
      </c>
      <c r="M384" s="20" t="str">
        <f t="shared" ref="M384:M393" si="92">MID(N384,6,1)</f>
        <v>]</v>
      </c>
      <c r="N384" s="20" t="s">
        <v>661</v>
      </c>
      <c r="O384" s="25" t="s">
        <v>662</v>
      </c>
      <c r="P384" s="25" t="s">
        <v>663</v>
      </c>
      <c r="Q384" s="25" t="s">
        <v>664</v>
      </c>
      <c r="R384" s="24"/>
      <c r="S384" s="61"/>
      <c r="T384" s="61"/>
      <c r="U384" s="61"/>
      <c r="V384" s="61"/>
      <c r="W384" s="61"/>
      <c r="X384" s="61"/>
      <c r="Y384" s="61"/>
      <c r="Z384" s="61"/>
    </row>
    <row r="385" spans="1:26" ht="48">
      <c r="A385" s="20" t="str">
        <f t="shared" ref="A385:A388" si="93">CONCATENATE("T",ROW(A385)-1)</f>
        <v>T384</v>
      </c>
      <c r="B385" s="20" t="s">
        <v>1298</v>
      </c>
      <c r="C385" s="20" t="s">
        <v>231</v>
      </c>
      <c r="D385" s="20" t="s">
        <v>1299</v>
      </c>
      <c r="E385" s="20" t="s">
        <v>27</v>
      </c>
      <c r="F385" s="20" t="s">
        <v>160</v>
      </c>
      <c r="G385" s="20" t="str">
        <f t="shared" si="87"/>
        <v>n</v>
      </c>
      <c r="H385" s="20" t="str">
        <f t="shared" si="88"/>
        <v>n</v>
      </c>
      <c r="I385" s="20" t="str">
        <f t="shared" si="89"/>
        <v>n</v>
      </c>
      <c r="J385" s="20" t="s">
        <v>181</v>
      </c>
      <c r="K385" s="20" t="str">
        <f t="shared" si="90"/>
        <v>n</v>
      </c>
      <c r="L385" s="20" t="str">
        <f t="shared" si="91"/>
        <v>p</v>
      </c>
      <c r="M385" s="20" t="str">
        <f t="shared" si="92"/>
        <v>f</v>
      </c>
      <c r="N385" s="20" t="s">
        <v>233</v>
      </c>
      <c r="O385" s="25"/>
      <c r="P385" s="25"/>
      <c r="Q385" s="25"/>
      <c r="R385" s="24" t="s">
        <v>234</v>
      </c>
      <c r="S385" s="61"/>
      <c r="T385" s="61"/>
      <c r="U385" s="61"/>
      <c r="V385" s="61"/>
      <c r="W385" s="61"/>
      <c r="X385" s="61"/>
      <c r="Y385" s="61"/>
      <c r="Z385" s="61"/>
    </row>
    <row r="386" spans="1:26" ht="48">
      <c r="A386" s="20" t="str">
        <f t="shared" si="93"/>
        <v>T385</v>
      </c>
      <c r="B386" s="20" t="s">
        <v>1298</v>
      </c>
      <c r="C386" s="20" t="s">
        <v>235</v>
      </c>
      <c r="D386" s="20" t="s">
        <v>1300</v>
      </c>
      <c r="E386" s="20" t="s">
        <v>21</v>
      </c>
      <c r="F386" s="20" t="s">
        <v>160</v>
      </c>
      <c r="G386" s="20" t="str">
        <f t="shared" si="87"/>
        <v>n</v>
      </c>
      <c r="H386" s="20" t="str">
        <f t="shared" si="88"/>
        <v>n</v>
      </c>
      <c r="I386" s="20" t="str">
        <f t="shared" si="89"/>
        <v>n</v>
      </c>
      <c r="J386" s="20" t="s">
        <v>181</v>
      </c>
      <c r="K386" s="20" t="str">
        <f t="shared" si="90"/>
        <v>p</v>
      </c>
      <c r="L386" s="20" t="str">
        <f t="shared" si="91"/>
        <v>p</v>
      </c>
      <c r="M386" s="20" t="str">
        <f t="shared" si="92"/>
        <v>n</v>
      </c>
      <c r="N386" s="20" t="s">
        <v>91</v>
      </c>
      <c r="O386" s="24" t="s">
        <v>237</v>
      </c>
      <c r="P386" s="24" t="s">
        <v>238</v>
      </c>
      <c r="Q386" s="24" t="s">
        <v>239</v>
      </c>
      <c r="R386" s="24"/>
      <c r="S386" s="61"/>
      <c r="T386" s="61"/>
      <c r="U386" s="61"/>
      <c r="V386" s="61"/>
      <c r="W386" s="61"/>
      <c r="X386" s="61"/>
      <c r="Y386" s="61"/>
      <c r="Z386" s="61"/>
    </row>
    <row r="387" spans="1:26" ht="48">
      <c r="A387" s="20" t="str">
        <f t="shared" si="93"/>
        <v>T386</v>
      </c>
      <c r="B387" s="20" t="s">
        <v>1298</v>
      </c>
      <c r="C387" s="20" t="s">
        <v>240</v>
      </c>
      <c r="D387" s="20" t="s">
        <v>1302</v>
      </c>
      <c r="E387" s="20" t="s">
        <v>21</v>
      </c>
      <c r="F387" s="20" t="s">
        <v>160</v>
      </c>
      <c r="G387" s="20" t="str">
        <f t="shared" si="87"/>
        <v>n</v>
      </c>
      <c r="H387" s="20" t="str">
        <f t="shared" si="88"/>
        <v>n</v>
      </c>
      <c r="I387" s="20" t="str">
        <f t="shared" si="89"/>
        <v>n</v>
      </c>
      <c r="J387" s="20" t="s">
        <v>181</v>
      </c>
      <c r="K387" s="20" t="str">
        <f t="shared" si="90"/>
        <v>p</v>
      </c>
      <c r="L387" s="20" t="str">
        <f t="shared" si="91"/>
        <v>p</v>
      </c>
      <c r="M387" s="20" t="str">
        <f t="shared" si="92"/>
        <v>n</v>
      </c>
      <c r="N387" s="20" t="s">
        <v>91</v>
      </c>
      <c r="O387" s="24">
        <v>122</v>
      </c>
      <c r="P387" s="24" t="s">
        <v>243</v>
      </c>
      <c r="Q387" s="24" t="s">
        <v>244</v>
      </c>
      <c r="R387" s="24"/>
      <c r="S387" s="61"/>
      <c r="T387" s="61"/>
      <c r="U387" s="61"/>
      <c r="V387" s="61"/>
      <c r="W387" s="61"/>
      <c r="X387" s="61"/>
      <c r="Y387" s="61"/>
      <c r="Z387" s="61"/>
    </row>
    <row r="388" spans="1:26" ht="32">
      <c r="A388" s="20" t="str">
        <f t="shared" si="93"/>
        <v>T387</v>
      </c>
      <c r="B388" s="20" t="s">
        <v>1298</v>
      </c>
      <c r="C388" s="20" t="s">
        <v>665</v>
      </c>
      <c r="D388" s="20" t="s">
        <v>246</v>
      </c>
      <c r="E388" s="20" t="s">
        <v>72</v>
      </c>
      <c r="F388" s="20" t="s">
        <v>160</v>
      </c>
      <c r="G388" s="20" t="str">
        <f t="shared" si="87"/>
        <v>n</v>
      </c>
      <c r="H388" s="20" t="str">
        <f t="shared" si="88"/>
        <v>n</v>
      </c>
      <c r="I388" s="20" t="str">
        <f t="shared" si="89"/>
        <v>n</v>
      </c>
      <c r="J388" s="20" t="s">
        <v>181</v>
      </c>
      <c r="K388" s="20" t="str">
        <f t="shared" si="90"/>
        <v>f</v>
      </c>
      <c r="L388" s="20" t="str">
        <f t="shared" si="91"/>
        <v>f</v>
      </c>
      <c r="M388" s="20" t="str">
        <f t="shared" si="92"/>
        <v>n</v>
      </c>
      <c r="N388" s="20" t="s">
        <v>247</v>
      </c>
      <c r="O388" s="24">
        <v>233</v>
      </c>
      <c r="P388" s="24" t="s">
        <v>249</v>
      </c>
      <c r="Q388" s="24" t="s">
        <v>250</v>
      </c>
      <c r="R388" s="24"/>
      <c r="S388" s="61"/>
      <c r="T388" s="61"/>
      <c r="U388" s="61"/>
      <c r="V388" s="61"/>
      <c r="W388" s="61"/>
      <c r="X388" s="61"/>
      <c r="Y388" s="61"/>
      <c r="Z388" s="61"/>
    </row>
    <row r="389" spans="1:26" ht="160">
      <c r="A389" s="20" t="str">
        <f t="shared" ref="A389:A393" si="94">CONCATENATE("T",ROW(A389)-1)</f>
        <v>T388</v>
      </c>
      <c r="B389" s="20" t="s">
        <v>1298</v>
      </c>
      <c r="C389" s="20" t="s">
        <v>255</v>
      </c>
      <c r="D389" s="20" t="s">
        <v>256</v>
      </c>
      <c r="E389" s="20" t="s">
        <v>21</v>
      </c>
      <c r="F389" s="20" t="s">
        <v>160</v>
      </c>
      <c r="G389" s="20" t="str">
        <f t="shared" si="87"/>
        <v>n</v>
      </c>
      <c r="H389" s="20" t="str">
        <f t="shared" si="88"/>
        <v>n</v>
      </c>
      <c r="I389" s="20" t="str">
        <f t="shared" si="89"/>
        <v>n</v>
      </c>
      <c r="J389" s="20" t="s">
        <v>181</v>
      </c>
      <c r="K389" s="20" t="str">
        <f t="shared" si="90"/>
        <v>p</v>
      </c>
      <c r="L389" s="20" t="str">
        <f t="shared" si="91"/>
        <v>p</v>
      </c>
      <c r="M389" s="20" t="str">
        <f t="shared" si="92"/>
        <v>n</v>
      </c>
      <c r="N389" s="20" t="s">
        <v>91</v>
      </c>
      <c r="O389" s="24" t="s">
        <v>257</v>
      </c>
      <c r="P389" s="24" t="s">
        <v>258</v>
      </c>
      <c r="Q389" s="24" t="s">
        <v>259</v>
      </c>
      <c r="R389" s="24"/>
      <c r="S389" s="61"/>
      <c r="T389" s="61"/>
      <c r="U389" s="61"/>
      <c r="V389" s="61"/>
      <c r="W389" s="61"/>
      <c r="X389" s="61"/>
      <c r="Y389" s="61"/>
      <c r="Z389" s="61"/>
    </row>
    <row r="390" spans="1:26" ht="128">
      <c r="A390" s="20" t="str">
        <f t="shared" si="94"/>
        <v>T389</v>
      </c>
      <c r="B390" s="20" t="s">
        <v>1298</v>
      </c>
      <c r="C390" s="20" t="s">
        <v>260</v>
      </c>
      <c r="D390" s="20" t="s">
        <v>261</v>
      </c>
      <c r="E390" s="20" t="s">
        <v>21</v>
      </c>
      <c r="F390" s="20" t="s">
        <v>160</v>
      </c>
      <c r="G390" s="20" t="str">
        <f t="shared" si="87"/>
        <v>,</v>
      </c>
      <c r="H390" s="20" t="str">
        <f t="shared" si="88"/>
        <v>,</v>
      </c>
      <c r="I390" s="20" t="str">
        <f t="shared" si="89"/>
        <v>]</v>
      </c>
      <c r="J390" s="20" t="s">
        <v>667</v>
      </c>
      <c r="K390" s="20" t="str">
        <f t="shared" si="90"/>
        <v>p</v>
      </c>
      <c r="L390" s="20" t="str">
        <f t="shared" si="91"/>
        <v>p</v>
      </c>
      <c r="M390" s="20" t="str">
        <f t="shared" si="92"/>
        <v>n</v>
      </c>
      <c r="N390" s="20" t="s">
        <v>91</v>
      </c>
      <c r="O390" s="25" t="s">
        <v>668</v>
      </c>
      <c r="P390" s="25" t="s">
        <v>669</v>
      </c>
      <c r="Q390" s="25" t="s">
        <v>670</v>
      </c>
      <c r="R390" s="24"/>
      <c r="S390" s="61"/>
      <c r="T390" s="61"/>
      <c r="U390" s="61"/>
      <c r="V390" s="61"/>
      <c r="W390" s="61"/>
      <c r="X390" s="61"/>
      <c r="Y390" s="61"/>
      <c r="Z390" s="61"/>
    </row>
    <row r="391" spans="1:26" ht="96">
      <c r="A391" s="20" t="str">
        <f t="shared" si="94"/>
        <v>T390</v>
      </c>
      <c r="B391" s="20" t="s">
        <v>1298</v>
      </c>
      <c r="C391" s="20" t="s">
        <v>269</v>
      </c>
      <c r="D391" s="20" t="s">
        <v>270</v>
      </c>
      <c r="E391" s="20" t="s">
        <v>27</v>
      </c>
      <c r="F391" s="20" t="s">
        <v>160</v>
      </c>
      <c r="G391" s="20" t="str">
        <f t="shared" si="87"/>
        <v>n</v>
      </c>
      <c r="H391" s="20" t="str">
        <f t="shared" si="88"/>
        <v>n</v>
      </c>
      <c r="I391" s="20" t="str">
        <f t="shared" si="89"/>
        <v>n</v>
      </c>
      <c r="J391" s="20" t="s">
        <v>181</v>
      </c>
      <c r="K391" s="20" t="str">
        <f t="shared" si="90"/>
        <v>n</v>
      </c>
      <c r="L391" s="20" t="str">
        <f t="shared" si="91"/>
        <v>p</v>
      </c>
      <c r="M391" s="20" t="str">
        <f t="shared" si="92"/>
        <v>p</v>
      </c>
      <c r="N391" s="20" t="s">
        <v>38</v>
      </c>
      <c r="O391" s="25" t="s">
        <v>242</v>
      </c>
      <c r="P391" s="25" t="s">
        <v>674</v>
      </c>
      <c r="Q391" s="25" t="s">
        <v>675</v>
      </c>
      <c r="R391" s="24"/>
      <c r="S391" s="61"/>
      <c r="T391" s="61"/>
      <c r="U391" s="61"/>
      <c r="V391" s="61"/>
      <c r="W391" s="61"/>
      <c r="X391" s="61"/>
      <c r="Y391" s="61"/>
      <c r="Z391" s="61"/>
    </row>
    <row r="392" spans="1:26" ht="96">
      <c r="A392" s="20" t="str">
        <f t="shared" si="94"/>
        <v>T391</v>
      </c>
      <c r="B392" s="20" t="s">
        <v>1298</v>
      </c>
      <c r="C392" s="20" t="s">
        <v>274</v>
      </c>
      <c r="D392" s="20" t="s">
        <v>275</v>
      </c>
      <c r="E392" s="20" t="s">
        <v>126</v>
      </c>
      <c r="F392" s="20" t="s">
        <v>160</v>
      </c>
      <c r="G392" s="20" t="str">
        <f t="shared" si="87"/>
        <v>n</v>
      </c>
      <c r="H392" s="20" t="str">
        <f t="shared" si="88"/>
        <v>n</v>
      </c>
      <c r="I392" s="20" t="str">
        <f t="shared" si="89"/>
        <v>n</v>
      </c>
      <c r="J392" s="20" t="s">
        <v>181</v>
      </c>
      <c r="K392" s="20" t="str">
        <f t="shared" si="90"/>
        <v>p</v>
      </c>
      <c r="L392" s="20" t="str">
        <f t="shared" si="91"/>
        <v>p</v>
      </c>
      <c r="M392" s="20" t="str">
        <f t="shared" si="92"/>
        <v>n</v>
      </c>
      <c r="N392" s="20" t="s">
        <v>91</v>
      </c>
      <c r="O392" s="24" t="s">
        <v>276</v>
      </c>
      <c r="P392" s="24" t="s">
        <v>277</v>
      </c>
      <c r="Q392" s="24" t="s">
        <v>278</v>
      </c>
      <c r="R392" s="24"/>
      <c r="S392" s="61"/>
      <c r="T392" s="61"/>
      <c r="U392" s="61"/>
      <c r="V392" s="61"/>
      <c r="W392" s="61"/>
      <c r="X392" s="61"/>
      <c r="Y392" s="61"/>
      <c r="Z392" s="61"/>
    </row>
    <row r="393" spans="1:26" ht="240">
      <c r="A393" s="20" t="str">
        <f t="shared" si="94"/>
        <v>T392</v>
      </c>
      <c r="B393" s="20" t="s">
        <v>1298</v>
      </c>
      <c r="C393" s="20" t="s">
        <v>279</v>
      </c>
      <c r="D393" s="20" t="s">
        <v>280</v>
      </c>
      <c r="E393" s="20" t="s">
        <v>43</v>
      </c>
      <c r="F393" s="20" t="s">
        <v>160</v>
      </c>
      <c r="G393" s="20" t="str">
        <f t="shared" si="87"/>
        <v>p</v>
      </c>
      <c r="H393" s="20" t="str">
        <f t="shared" si="88"/>
        <v>p</v>
      </c>
      <c r="I393" s="20" t="str">
        <f t="shared" si="89"/>
        <v>n</v>
      </c>
      <c r="J393" s="20" t="s">
        <v>91</v>
      </c>
      <c r="K393" s="20" t="str">
        <f t="shared" si="90"/>
        <v>n</v>
      </c>
      <c r="L393" s="20" t="str">
        <f t="shared" si="91"/>
        <v>n</v>
      </c>
      <c r="M393" s="20" t="str">
        <f t="shared" si="92"/>
        <v>n</v>
      </c>
      <c r="N393" s="20" t="s">
        <v>181</v>
      </c>
      <c r="O393" s="24" t="s">
        <v>281</v>
      </c>
      <c r="P393" s="24" t="s">
        <v>282</v>
      </c>
      <c r="Q393" s="24" t="s">
        <v>283</v>
      </c>
      <c r="R393" s="24"/>
      <c r="S393" s="61"/>
      <c r="T393" s="61"/>
      <c r="U393" s="61"/>
      <c r="V393" s="61"/>
      <c r="W393" s="61"/>
      <c r="X393" s="61"/>
      <c r="Y393" s="61"/>
      <c r="Z393" s="61"/>
    </row>
  </sheetData>
  <phoneticPr fontId="11" type="noConversion"/>
  <conditionalFormatting sqref="O1:Q46 O48:Q339 O341:Q382">
    <cfRule type="containsBlanks" dxfId="1" priority="11" stopIfTrue="1">
      <formula>LEN(TRIM(O1))=0</formula>
    </cfRule>
  </conditionalFormatting>
  <conditionalFormatting sqref="O384:Q393">
    <cfRule type="containsBlanks" dxfId="0" priority="1" stopIfTrue="1">
      <formula>LEN(TRIM(O384))=0</formula>
    </cfRule>
  </conditionalFormatting>
  <pageMargins left="0.7" right="0.7" top="0.75" bottom="0.75" header="0.3" footer="0.3"/>
  <pageSetup paperSize="9" orientation="portrait" horizontalDpi="0" verticalDpi="0"/>
  <ignoredErrors>
    <ignoredError sqref="O376" numberStoredAsText="1"/>
  </ignoredErrors>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F4181-4BF6-4FB2-875D-8C65281B7663}">
  <sheetPr>
    <tabColor rgb="FFFF0000"/>
  </sheetPr>
  <dimension ref="A1:F22"/>
  <sheetViews>
    <sheetView workbookViewId="0">
      <selection activeCell="F2" sqref="F2"/>
    </sheetView>
  </sheetViews>
  <sheetFormatPr baseColWidth="10" defaultColWidth="9.1640625" defaultRowHeight="15"/>
  <cols>
    <col min="1" max="1" width="9.1640625" style="32"/>
    <col min="2" max="2" width="26.5" style="32" customWidth="1"/>
    <col min="3" max="3" width="39.5" style="32" customWidth="1"/>
    <col min="4" max="4" width="38.5" style="35" customWidth="1"/>
    <col min="5" max="5" width="31.5" style="32" customWidth="1"/>
    <col min="6" max="6" width="30.33203125" style="32" customWidth="1"/>
    <col min="7" max="16384" width="9.1640625" style="32"/>
  </cols>
  <sheetData>
    <row r="1" spans="1:6" ht="16">
      <c r="A1" s="29" t="s">
        <v>986</v>
      </c>
      <c r="B1" s="29" t="s">
        <v>1003</v>
      </c>
      <c r="C1" s="29" t="s">
        <v>3</v>
      </c>
      <c r="D1" s="37" t="s">
        <v>1004</v>
      </c>
      <c r="E1" s="40" t="s">
        <v>987</v>
      </c>
      <c r="F1" s="29" t="s">
        <v>1005</v>
      </c>
    </row>
    <row r="2" spans="1:6" ht="29">
      <c r="A2" s="30">
        <v>1</v>
      </c>
      <c r="B2" s="30" t="s">
        <v>1006</v>
      </c>
      <c r="C2" s="30" t="s">
        <v>1007</v>
      </c>
      <c r="D2" s="38" t="s">
        <v>1008</v>
      </c>
      <c r="E2" s="41" t="s">
        <v>1321</v>
      </c>
      <c r="F2" s="36" t="s">
        <v>1322</v>
      </c>
    </row>
    <row r="3" spans="1:6" ht="29">
      <c r="A3" s="30">
        <v>2</v>
      </c>
      <c r="B3" s="30" t="s">
        <v>1009</v>
      </c>
      <c r="C3" s="30" t="s">
        <v>1010</v>
      </c>
      <c r="D3" s="38" t="s">
        <v>1011</v>
      </c>
      <c r="E3" s="41" t="s">
        <v>1321</v>
      </c>
      <c r="F3" s="36" t="s">
        <v>1323</v>
      </c>
    </row>
    <row r="4" spans="1:6" ht="29">
      <c r="A4" s="30">
        <v>3</v>
      </c>
      <c r="B4" s="30" t="s">
        <v>1012</v>
      </c>
      <c r="C4" s="30" t="s">
        <v>1013</v>
      </c>
      <c r="D4" s="38" t="s">
        <v>1014</v>
      </c>
      <c r="E4" s="41" t="s">
        <v>1321</v>
      </c>
      <c r="F4" s="36" t="s">
        <v>1324</v>
      </c>
    </row>
    <row r="5" spans="1:6" ht="29">
      <c r="A5" s="30">
        <v>4</v>
      </c>
      <c r="B5" s="30" t="s">
        <v>1015</v>
      </c>
      <c r="C5" s="30" t="s">
        <v>1016</v>
      </c>
      <c r="D5" s="38" t="s">
        <v>1017</v>
      </c>
      <c r="E5" s="41" t="s">
        <v>1325</v>
      </c>
      <c r="F5" s="36" t="s">
        <v>1326</v>
      </c>
    </row>
    <row r="6" spans="1:6" ht="29">
      <c r="A6" s="30">
        <v>5</v>
      </c>
      <c r="B6" s="30" t="s">
        <v>1018</v>
      </c>
      <c r="C6" s="30" t="s">
        <v>1019</v>
      </c>
      <c r="D6" s="38" t="s">
        <v>1020</v>
      </c>
      <c r="E6" s="41" t="s">
        <v>1327</v>
      </c>
      <c r="F6" s="36" t="s">
        <v>1328</v>
      </c>
    </row>
    <row r="7" spans="1:6">
      <c r="A7" s="30">
        <v>6</v>
      </c>
      <c r="B7" s="30" t="s">
        <v>1021</v>
      </c>
      <c r="C7" s="30" t="s">
        <v>1022</v>
      </c>
      <c r="D7" s="38" t="s">
        <v>1023</v>
      </c>
      <c r="E7" s="41" t="s">
        <v>1329</v>
      </c>
      <c r="F7" s="36" t="s">
        <v>1330</v>
      </c>
    </row>
    <row r="8" spans="1:6" ht="29">
      <c r="A8" s="30">
        <v>7</v>
      </c>
      <c r="B8" s="30" t="s">
        <v>1024</v>
      </c>
      <c r="C8" s="30" t="s">
        <v>1025</v>
      </c>
      <c r="D8" s="38" t="s">
        <v>1026</v>
      </c>
      <c r="E8" s="41" t="s">
        <v>1331</v>
      </c>
      <c r="F8" s="36" t="s">
        <v>1332</v>
      </c>
    </row>
    <row r="9" spans="1:6">
      <c r="A9" s="30">
        <v>8</v>
      </c>
      <c r="B9" s="30" t="s">
        <v>1027</v>
      </c>
      <c r="C9" s="30" t="s">
        <v>1028</v>
      </c>
      <c r="D9" s="38" t="s">
        <v>1029</v>
      </c>
      <c r="E9" s="41" t="s">
        <v>1333</v>
      </c>
      <c r="F9" s="36" t="s">
        <v>1334</v>
      </c>
    </row>
    <row r="10" spans="1:6" ht="29">
      <c r="A10" s="30">
        <v>9</v>
      </c>
      <c r="B10" s="30" t="s">
        <v>1030</v>
      </c>
      <c r="C10" s="30" t="s">
        <v>1031</v>
      </c>
      <c r="D10" s="38" t="s">
        <v>1032</v>
      </c>
      <c r="E10" s="41" t="s">
        <v>1335</v>
      </c>
      <c r="F10" s="36" t="s">
        <v>1336</v>
      </c>
    </row>
    <row r="11" spans="1:6" ht="57">
      <c r="A11" s="30">
        <v>10</v>
      </c>
      <c r="B11" s="30" t="s">
        <v>1033</v>
      </c>
      <c r="C11" s="30" t="s">
        <v>1034</v>
      </c>
      <c r="D11" s="38" t="s">
        <v>1035</v>
      </c>
      <c r="E11" s="41" t="s">
        <v>1337</v>
      </c>
      <c r="F11" s="36" t="s">
        <v>1338</v>
      </c>
    </row>
    <row r="12" spans="1:6">
      <c r="A12" s="30">
        <v>11</v>
      </c>
      <c r="B12" s="30" t="s">
        <v>1036</v>
      </c>
      <c r="C12" s="30" t="s">
        <v>1037</v>
      </c>
      <c r="D12" s="38" t="s">
        <v>1023</v>
      </c>
      <c r="E12" s="41" t="s">
        <v>1339</v>
      </c>
      <c r="F12" s="36" t="s">
        <v>1340</v>
      </c>
    </row>
    <row r="13" spans="1:6">
      <c r="A13" s="30">
        <v>12</v>
      </c>
      <c r="B13" s="30" t="s">
        <v>1038</v>
      </c>
      <c r="C13" s="30" t="s">
        <v>1039</v>
      </c>
      <c r="D13" s="38" t="s">
        <v>1029</v>
      </c>
      <c r="E13" s="41" t="s">
        <v>1341</v>
      </c>
      <c r="F13" s="36" t="s">
        <v>1342</v>
      </c>
    </row>
    <row r="14" spans="1:6" ht="29">
      <c r="A14" s="30">
        <v>13</v>
      </c>
      <c r="B14" s="30" t="s">
        <v>1040</v>
      </c>
      <c r="C14" s="30" t="s">
        <v>1041</v>
      </c>
      <c r="D14" s="38" t="s">
        <v>1042</v>
      </c>
      <c r="E14" s="41" t="s">
        <v>1343</v>
      </c>
      <c r="F14" s="36" t="s">
        <v>1344</v>
      </c>
    </row>
    <row r="15" spans="1:6" ht="29">
      <c r="A15" s="30">
        <v>14</v>
      </c>
      <c r="B15" s="30" t="s">
        <v>1043</v>
      </c>
      <c r="C15" s="30" t="s">
        <v>1044</v>
      </c>
      <c r="D15" s="38" t="s">
        <v>1045</v>
      </c>
      <c r="E15" s="41" t="s">
        <v>1345</v>
      </c>
      <c r="F15" s="36" t="s">
        <v>1346</v>
      </c>
    </row>
    <row r="16" spans="1:6">
      <c r="A16" s="30">
        <v>15</v>
      </c>
      <c r="B16" s="30" t="s">
        <v>1046</v>
      </c>
      <c r="C16" s="30" t="s">
        <v>1047</v>
      </c>
      <c r="D16" s="38" t="s">
        <v>1048</v>
      </c>
      <c r="E16" s="41" t="s">
        <v>1347</v>
      </c>
      <c r="F16" s="36" t="s">
        <v>1348</v>
      </c>
    </row>
    <row r="17" spans="1:6" ht="29">
      <c r="A17" s="30">
        <v>16</v>
      </c>
      <c r="B17" s="30" t="s">
        <v>1049</v>
      </c>
      <c r="C17" s="30" t="s">
        <v>1050</v>
      </c>
      <c r="D17" s="38" t="s">
        <v>1051</v>
      </c>
      <c r="E17" s="41" t="s">
        <v>1349</v>
      </c>
      <c r="F17" s="36" t="s">
        <v>1350</v>
      </c>
    </row>
    <row r="18" spans="1:6" ht="29">
      <c r="A18" s="30">
        <v>17</v>
      </c>
      <c r="B18" s="30" t="s">
        <v>1052</v>
      </c>
      <c r="C18" s="30" t="s">
        <v>1053</v>
      </c>
      <c r="D18" s="38" t="s">
        <v>1054</v>
      </c>
      <c r="E18" s="41" t="s">
        <v>1343</v>
      </c>
      <c r="F18" s="36" t="s">
        <v>1351</v>
      </c>
    </row>
    <row r="19" spans="1:6" ht="29">
      <c r="A19" s="30">
        <v>18</v>
      </c>
      <c r="B19" s="30" t="s">
        <v>1055</v>
      </c>
      <c r="C19" s="30" t="s">
        <v>1056</v>
      </c>
      <c r="D19" s="38" t="s">
        <v>1057</v>
      </c>
      <c r="E19" s="41" t="s">
        <v>1352</v>
      </c>
      <c r="F19" s="36" t="s">
        <v>1058</v>
      </c>
    </row>
    <row r="20" spans="1:6" ht="29">
      <c r="A20" s="30">
        <v>19</v>
      </c>
      <c r="B20" s="30" t="s">
        <v>1059</v>
      </c>
      <c r="C20" s="30" t="s">
        <v>1060</v>
      </c>
      <c r="D20" s="38" t="s">
        <v>1353</v>
      </c>
      <c r="E20" s="41" t="s">
        <v>1354</v>
      </c>
      <c r="F20" s="36" t="s">
        <v>1355</v>
      </c>
    </row>
    <row r="21" spans="1:6" ht="29">
      <c r="A21" s="30">
        <v>20</v>
      </c>
      <c r="B21" s="30" t="s">
        <v>1061</v>
      </c>
      <c r="C21" s="30" t="s">
        <v>1062</v>
      </c>
      <c r="D21" s="38" t="s">
        <v>1063</v>
      </c>
      <c r="E21" s="41" t="s">
        <v>1343</v>
      </c>
      <c r="F21" s="36" t="s">
        <v>1356</v>
      </c>
    </row>
    <row r="22" spans="1:6">
      <c r="A22" s="30">
        <v>21</v>
      </c>
      <c r="B22" s="30" t="s">
        <v>1064</v>
      </c>
      <c r="C22" s="30" t="s">
        <v>1065</v>
      </c>
      <c r="D22" s="38" t="s">
        <v>1023</v>
      </c>
      <c r="E22" s="41" t="s">
        <v>1357</v>
      </c>
      <c r="F22" s="36" t="s">
        <v>1358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5981-D162-4E30-B88F-BB8439796E51}">
  <sheetPr>
    <tabColor rgb="FFFF0000"/>
  </sheetPr>
  <dimension ref="A1:E34"/>
  <sheetViews>
    <sheetView workbookViewId="0">
      <selection activeCell="D2" sqref="D2"/>
    </sheetView>
  </sheetViews>
  <sheetFormatPr baseColWidth="10" defaultColWidth="8.83203125" defaultRowHeight="15"/>
  <cols>
    <col min="2" max="2" width="14" customWidth="1"/>
    <col min="3" max="3" width="13.6640625" customWidth="1"/>
    <col min="4" max="4" width="67.1640625" style="39" customWidth="1"/>
  </cols>
  <sheetData>
    <row r="1" spans="1:5" ht="16">
      <c r="A1" s="29" t="s">
        <v>986</v>
      </c>
      <c r="B1" s="29" t="s">
        <v>1005</v>
      </c>
      <c r="C1" s="29" t="s">
        <v>1066</v>
      </c>
      <c r="D1" s="33" t="s">
        <v>3</v>
      </c>
      <c r="E1" s="29" t="s">
        <v>1067</v>
      </c>
    </row>
    <row r="2" spans="1:5" ht="29">
      <c r="A2" s="30">
        <v>1</v>
      </c>
      <c r="B2" s="30" t="s">
        <v>1068</v>
      </c>
      <c r="C2" s="30" t="s">
        <v>1069</v>
      </c>
      <c r="D2" s="34" t="s">
        <v>1070</v>
      </c>
      <c r="E2" s="30">
        <v>1</v>
      </c>
    </row>
    <row r="3" spans="1:5" ht="29">
      <c r="A3" s="30">
        <v>2</v>
      </c>
      <c r="B3" s="30" t="s">
        <v>1068</v>
      </c>
      <c r="C3" s="30" t="s">
        <v>1071</v>
      </c>
      <c r="D3" s="34" t="s">
        <v>1072</v>
      </c>
      <c r="E3" s="30">
        <v>2</v>
      </c>
    </row>
    <row r="4" spans="1:5">
      <c r="A4" s="30">
        <v>3</v>
      </c>
      <c r="B4" s="30" t="s">
        <v>1073</v>
      </c>
      <c r="C4" s="30" t="s">
        <v>1074</v>
      </c>
      <c r="D4" s="34" t="s">
        <v>1075</v>
      </c>
      <c r="E4" s="30">
        <v>1</v>
      </c>
    </row>
    <row r="5" spans="1:5">
      <c r="A5" s="30">
        <v>4</v>
      </c>
      <c r="B5" s="30" t="s">
        <v>1073</v>
      </c>
      <c r="C5" s="30" t="s">
        <v>1076</v>
      </c>
      <c r="D5" s="34" t="s">
        <v>1077</v>
      </c>
      <c r="E5" s="30">
        <v>2</v>
      </c>
    </row>
    <row r="6" spans="1:5">
      <c r="A6" s="30">
        <v>5</v>
      </c>
      <c r="B6" s="30" t="s">
        <v>1078</v>
      </c>
      <c r="C6" s="30" t="s">
        <v>1079</v>
      </c>
      <c r="D6" s="34" t="s">
        <v>1080</v>
      </c>
      <c r="E6" s="30">
        <v>1</v>
      </c>
    </row>
    <row r="7" spans="1:5" ht="29">
      <c r="A7" s="30">
        <v>6</v>
      </c>
      <c r="B7" s="30" t="s">
        <v>1078</v>
      </c>
      <c r="C7" s="30" t="s">
        <v>1081</v>
      </c>
      <c r="D7" s="34" t="s">
        <v>1082</v>
      </c>
      <c r="E7" s="30">
        <v>2</v>
      </c>
    </row>
    <row r="8" spans="1:5" ht="29">
      <c r="A8" s="30">
        <v>7</v>
      </c>
      <c r="B8" s="30" t="s">
        <v>1078</v>
      </c>
      <c r="C8" s="30" t="s">
        <v>1083</v>
      </c>
      <c r="D8" s="34" t="s">
        <v>1084</v>
      </c>
      <c r="E8" s="30">
        <v>3</v>
      </c>
    </row>
    <row r="9" spans="1:5" ht="29">
      <c r="A9" s="30">
        <v>8</v>
      </c>
      <c r="B9" s="30" t="s">
        <v>1078</v>
      </c>
      <c r="C9" s="30" t="s">
        <v>988</v>
      </c>
      <c r="D9" s="34" t="s">
        <v>1085</v>
      </c>
      <c r="E9" s="30">
        <v>4</v>
      </c>
    </row>
    <row r="10" spans="1:5" ht="29">
      <c r="A10" s="30">
        <v>9</v>
      </c>
      <c r="B10" s="30" t="s">
        <v>1086</v>
      </c>
      <c r="C10" s="30" t="s">
        <v>1087</v>
      </c>
      <c r="D10" s="34" t="s">
        <v>1088</v>
      </c>
      <c r="E10" s="30">
        <v>1</v>
      </c>
    </row>
    <row r="11" spans="1:5" ht="29">
      <c r="A11" s="30">
        <v>10</v>
      </c>
      <c r="B11" s="30" t="s">
        <v>1086</v>
      </c>
      <c r="C11" s="30" t="s">
        <v>1089</v>
      </c>
      <c r="D11" s="34" t="s">
        <v>1090</v>
      </c>
      <c r="E11" s="30">
        <v>2</v>
      </c>
    </row>
    <row r="12" spans="1:5" ht="29">
      <c r="A12" s="30">
        <v>11</v>
      </c>
      <c r="B12" s="30" t="s">
        <v>1086</v>
      </c>
      <c r="C12" s="30" t="s">
        <v>1091</v>
      </c>
      <c r="D12" s="34" t="s">
        <v>1092</v>
      </c>
      <c r="E12" s="30">
        <v>3</v>
      </c>
    </row>
    <row r="13" spans="1:5" ht="43">
      <c r="A13" s="30">
        <v>12</v>
      </c>
      <c r="B13" s="30" t="s">
        <v>1086</v>
      </c>
      <c r="C13" s="30" t="s">
        <v>1093</v>
      </c>
      <c r="D13" s="34" t="s">
        <v>1094</v>
      </c>
      <c r="E13" s="30">
        <v>4</v>
      </c>
    </row>
    <row r="14" spans="1:5" ht="43">
      <c r="A14" s="30">
        <v>13</v>
      </c>
      <c r="B14" s="30" t="s">
        <v>1086</v>
      </c>
      <c r="C14" s="30" t="s">
        <v>1095</v>
      </c>
      <c r="D14" s="34" t="s">
        <v>1096</v>
      </c>
      <c r="E14" s="30">
        <v>5</v>
      </c>
    </row>
    <row r="15" spans="1:5" ht="29">
      <c r="A15" s="30">
        <v>14</v>
      </c>
      <c r="B15" s="30" t="s">
        <v>1086</v>
      </c>
      <c r="C15" s="30" t="s">
        <v>1097</v>
      </c>
      <c r="D15" s="34" t="s">
        <v>1098</v>
      </c>
      <c r="E15" s="30">
        <v>6</v>
      </c>
    </row>
    <row r="16" spans="1:5" ht="29">
      <c r="A16" s="30">
        <v>15</v>
      </c>
      <c r="B16" s="30" t="s">
        <v>1099</v>
      </c>
      <c r="C16" s="30" t="s">
        <v>1100</v>
      </c>
      <c r="D16" s="34" t="s">
        <v>1101</v>
      </c>
      <c r="E16" s="30">
        <v>1</v>
      </c>
    </row>
    <row r="17" spans="1:5">
      <c r="A17" s="30">
        <v>16</v>
      </c>
      <c r="B17" s="30" t="s">
        <v>1099</v>
      </c>
      <c r="C17" s="30" t="s">
        <v>1102</v>
      </c>
      <c r="D17" s="34" t="s">
        <v>1103</v>
      </c>
      <c r="E17" s="30">
        <v>2</v>
      </c>
    </row>
    <row r="18" spans="1:5" ht="29">
      <c r="A18" s="30">
        <v>17</v>
      </c>
      <c r="B18" s="30" t="s">
        <v>1099</v>
      </c>
      <c r="C18" s="30" t="s">
        <v>1104</v>
      </c>
      <c r="D18" s="34" t="s">
        <v>1105</v>
      </c>
      <c r="E18" s="30">
        <v>3</v>
      </c>
    </row>
    <row r="19" spans="1:5" ht="29">
      <c r="A19" s="30">
        <v>18</v>
      </c>
      <c r="B19" s="30" t="s">
        <v>1099</v>
      </c>
      <c r="C19" s="30" t="s">
        <v>1106</v>
      </c>
      <c r="D19" s="34" t="s">
        <v>1107</v>
      </c>
      <c r="E19" s="30">
        <v>4</v>
      </c>
    </row>
    <row r="20" spans="1:5" ht="29">
      <c r="A20" s="30">
        <v>19</v>
      </c>
      <c r="B20" s="30" t="s">
        <v>1108</v>
      </c>
      <c r="C20" s="30" t="s">
        <v>1109</v>
      </c>
      <c r="D20" s="34" t="s">
        <v>1110</v>
      </c>
      <c r="E20" s="30">
        <v>1</v>
      </c>
    </row>
    <row r="21" spans="1:5">
      <c r="A21" s="30">
        <v>20</v>
      </c>
      <c r="B21" s="30" t="s">
        <v>1108</v>
      </c>
      <c r="C21" s="30" t="s">
        <v>1111</v>
      </c>
      <c r="D21" s="34" t="s">
        <v>1112</v>
      </c>
      <c r="E21" s="30">
        <v>2</v>
      </c>
    </row>
    <row r="22" spans="1:5" ht="29">
      <c r="A22" s="30">
        <v>21</v>
      </c>
      <c r="B22" s="30" t="s">
        <v>1108</v>
      </c>
      <c r="C22" s="30" t="s">
        <v>1113</v>
      </c>
      <c r="D22" s="34" t="s">
        <v>1114</v>
      </c>
      <c r="E22" s="30">
        <v>3</v>
      </c>
    </row>
    <row r="23" spans="1:5" ht="29">
      <c r="A23" s="30">
        <v>22</v>
      </c>
      <c r="B23" s="30" t="s">
        <v>1108</v>
      </c>
      <c r="C23" s="30" t="s">
        <v>1115</v>
      </c>
      <c r="D23" s="34" t="s">
        <v>1116</v>
      </c>
      <c r="E23" s="30">
        <v>4</v>
      </c>
    </row>
    <row r="24" spans="1:5">
      <c r="A24" s="30">
        <v>23</v>
      </c>
      <c r="B24" s="30" t="s">
        <v>1117</v>
      </c>
      <c r="C24" s="30" t="s">
        <v>993</v>
      </c>
      <c r="D24" s="34" t="s">
        <v>1118</v>
      </c>
      <c r="E24" s="30">
        <v>1</v>
      </c>
    </row>
    <row r="25" spans="1:5">
      <c r="A25" s="30">
        <v>24</v>
      </c>
      <c r="B25" s="30" t="s">
        <v>1117</v>
      </c>
      <c r="C25" s="30" t="s">
        <v>994</v>
      </c>
      <c r="D25" s="34" t="s">
        <v>1119</v>
      </c>
      <c r="E25" s="30">
        <v>2</v>
      </c>
    </row>
    <row r="26" spans="1:5">
      <c r="A26" s="30">
        <v>25</v>
      </c>
      <c r="B26" s="30" t="s">
        <v>1117</v>
      </c>
      <c r="C26" s="30" t="s">
        <v>996</v>
      </c>
      <c r="D26" s="34" t="s">
        <v>1120</v>
      </c>
      <c r="E26" s="30">
        <v>3</v>
      </c>
    </row>
    <row r="27" spans="1:5" ht="29">
      <c r="A27" s="30">
        <v>26</v>
      </c>
      <c r="B27" s="30" t="s">
        <v>1117</v>
      </c>
      <c r="C27" s="30" t="s">
        <v>140</v>
      </c>
      <c r="D27" s="34" t="s">
        <v>1121</v>
      </c>
      <c r="E27" s="30">
        <v>4</v>
      </c>
    </row>
    <row r="28" spans="1:5">
      <c r="A28" s="30">
        <v>27</v>
      </c>
      <c r="B28" s="30" t="s">
        <v>1117</v>
      </c>
      <c r="C28" s="30" t="s">
        <v>997</v>
      </c>
      <c r="D28" s="34" t="s">
        <v>1122</v>
      </c>
      <c r="E28" s="30">
        <v>5</v>
      </c>
    </row>
    <row r="29" spans="1:5" ht="29">
      <c r="A29" s="30">
        <v>28</v>
      </c>
      <c r="B29" s="30" t="s">
        <v>1117</v>
      </c>
      <c r="C29" s="30" t="s">
        <v>995</v>
      </c>
      <c r="D29" s="34" t="s">
        <v>1123</v>
      </c>
      <c r="E29" s="30">
        <v>6</v>
      </c>
    </row>
    <row r="30" spans="1:5" ht="29">
      <c r="A30" s="30">
        <v>29</v>
      </c>
      <c r="B30" s="30" t="s">
        <v>1124</v>
      </c>
      <c r="C30" s="30" t="s">
        <v>1125</v>
      </c>
      <c r="D30" s="34" t="s">
        <v>1126</v>
      </c>
      <c r="E30" s="30">
        <v>1</v>
      </c>
    </row>
    <row r="31" spans="1:5" ht="29">
      <c r="A31" s="30">
        <v>30</v>
      </c>
      <c r="B31" s="30" t="s">
        <v>1124</v>
      </c>
      <c r="C31" s="30" t="s">
        <v>1002</v>
      </c>
      <c r="D31" s="34" t="s">
        <v>1127</v>
      </c>
      <c r="E31" s="30">
        <v>2</v>
      </c>
    </row>
    <row r="32" spans="1:5">
      <c r="A32" s="30">
        <v>31</v>
      </c>
      <c r="B32" s="30" t="s">
        <v>1124</v>
      </c>
      <c r="C32" s="30" t="s">
        <v>1128</v>
      </c>
      <c r="D32" s="34" t="s">
        <v>1129</v>
      </c>
      <c r="E32" s="30">
        <v>3</v>
      </c>
    </row>
    <row r="33" spans="1:5" ht="29">
      <c r="A33" s="30">
        <v>32</v>
      </c>
      <c r="B33" s="30" t="s">
        <v>1124</v>
      </c>
      <c r="C33" s="30" t="s">
        <v>1000</v>
      </c>
      <c r="D33" s="34" t="s">
        <v>1130</v>
      </c>
      <c r="E33" s="30">
        <v>4</v>
      </c>
    </row>
    <row r="34" spans="1:5" ht="43">
      <c r="A34" s="30">
        <v>33</v>
      </c>
      <c r="B34" s="30" t="s">
        <v>1124</v>
      </c>
      <c r="C34" s="30" t="s">
        <v>1001</v>
      </c>
      <c r="D34" s="34" t="s">
        <v>1131</v>
      </c>
      <c r="E34" s="30">
        <v>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D7861-F32F-3D4B-826A-283A347DA542}">
  <sheetPr>
    <tabColor theme="5" tint="-0.249977111117893"/>
  </sheetPr>
  <dimension ref="A1:F34"/>
  <sheetViews>
    <sheetView tabSelected="1" workbookViewId="0">
      <selection activeCell="F32" sqref="F32"/>
    </sheetView>
  </sheetViews>
  <sheetFormatPr baseColWidth="10" defaultRowHeight="15"/>
  <cols>
    <col min="2" max="2" width="13.83203125" customWidth="1"/>
    <col min="3" max="3" width="15.6640625" customWidth="1"/>
    <col min="4" max="4" width="16.83203125" bestFit="1" customWidth="1"/>
    <col min="5" max="5" width="17.5" bestFit="1" customWidth="1"/>
  </cols>
  <sheetData>
    <row r="1" spans="1:6">
      <c r="A1" t="s">
        <v>986</v>
      </c>
      <c r="B1" t="s">
        <v>1367</v>
      </c>
      <c r="C1" t="s">
        <v>1368</v>
      </c>
      <c r="D1" t="s">
        <v>932</v>
      </c>
      <c r="E1" t="s">
        <v>3</v>
      </c>
      <c r="F1" t="s">
        <v>1369</v>
      </c>
    </row>
    <row r="2" spans="1:6">
      <c r="A2">
        <f>ROW()-1</f>
        <v>1</v>
      </c>
      <c r="D2" t="s">
        <v>1373</v>
      </c>
      <c r="F2" t="s">
        <v>1374</v>
      </c>
    </row>
    <row r="3" spans="1:6">
      <c r="A3">
        <f>ROW()-1</f>
        <v>2</v>
      </c>
      <c r="D3" t="s">
        <v>1405</v>
      </c>
      <c r="F3" t="s">
        <v>1406</v>
      </c>
    </row>
    <row r="4" spans="1:6">
      <c r="A4">
        <f t="shared" ref="A4:A34" si="0">ROW()-1</f>
        <v>3</v>
      </c>
      <c r="D4" s="22" t="s">
        <v>18</v>
      </c>
      <c r="F4" t="s">
        <v>1375</v>
      </c>
    </row>
    <row r="5" spans="1:6">
      <c r="A5">
        <f t="shared" si="0"/>
        <v>4</v>
      </c>
      <c r="D5" s="22" t="s">
        <v>81</v>
      </c>
      <c r="F5" t="s">
        <v>1376</v>
      </c>
    </row>
    <row r="6" spans="1:6">
      <c r="A6">
        <f t="shared" si="0"/>
        <v>5</v>
      </c>
      <c r="D6" s="22" t="s">
        <v>158</v>
      </c>
      <c r="F6" t="s">
        <v>1377</v>
      </c>
    </row>
    <row r="7" spans="1:6">
      <c r="A7">
        <f t="shared" si="0"/>
        <v>6</v>
      </c>
      <c r="D7" s="22" t="s">
        <v>173</v>
      </c>
      <c r="F7" t="s">
        <v>1378</v>
      </c>
    </row>
    <row r="8" spans="1:6">
      <c r="A8">
        <f>ROW()-1</f>
        <v>7</v>
      </c>
      <c r="D8" s="22" t="s">
        <v>1372</v>
      </c>
      <c r="F8" t="s">
        <v>1379</v>
      </c>
    </row>
    <row r="9" spans="1:6">
      <c r="A9">
        <f t="shared" si="0"/>
        <v>8</v>
      </c>
      <c r="D9" s="22" t="s">
        <v>220</v>
      </c>
      <c r="F9" t="s">
        <v>1380</v>
      </c>
    </row>
    <row r="10" spans="1:6">
      <c r="A10">
        <f>ROW()-1</f>
        <v>9</v>
      </c>
      <c r="D10" s="22" t="s">
        <v>1370</v>
      </c>
      <c r="F10" t="s">
        <v>1381</v>
      </c>
    </row>
    <row r="11" spans="1:6">
      <c r="A11">
        <f t="shared" si="0"/>
        <v>10</v>
      </c>
      <c r="D11" s="22" t="s">
        <v>284</v>
      </c>
      <c r="F11" t="s">
        <v>1382</v>
      </c>
    </row>
    <row r="12" spans="1:6">
      <c r="A12">
        <f t="shared" si="0"/>
        <v>11</v>
      </c>
      <c r="D12" s="22" t="s">
        <v>330</v>
      </c>
      <c r="F12" t="s">
        <v>1393</v>
      </c>
    </row>
    <row r="13" spans="1:6">
      <c r="A13">
        <f t="shared" si="0"/>
        <v>12</v>
      </c>
      <c r="D13" s="22" t="s">
        <v>369</v>
      </c>
      <c r="F13" t="s">
        <v>1394</v>
      </c>
    </row>
    <row r="14" spans="1:6">
      <c r="A14">
        <f>ROW()-1</f>
        <v>13</v>
      </c>
      <c r="D14" s="22" t="s">
        <v>1371</v>
      </c>
      <c r="F14" t="s">
        <v>1396</v>
      </c>
    </row>
    <row r="15" spans="1:6">
      <c r="A15">
        <f t="shared" si="0"/>
        <v>14</v>
      </c>
      <c r="D15" s="22" t="s">
        <v>426</v>
      </c>
      <c r="F15" t="s">
        <v>1395</v>
      </c>
    </row>
    <row r="16" spans="1:6">
      <c r="A16">
        <f t="shared" si="0"/>
        <v>15</v>
      </c>
      <c r="D16" s="22" t="s">
        <v>430</v>
      </c>
      <c r="F16" t="s">
        <v>1383</v>
      </c>
    </row>
    <row r="17" spans="1:6">
      <c r="A17">
        <f t="shared" si="0"/>
        <v>16</v>
      </c>
      <c r="D17" s="22" t="s">
        <v>509</v>
      </c>
      <c r="F17" t="s">
        <v>1385</v>
      </c>
    </row>
    <row r="18" spans="1:6">
      <c r="A18">
        <f t="shared" si="0"/>
        <v>17</v>
      </c>
      <c r="D18" s="22" t="s">
        <v>510</v>
      </c>
      <c r="F18" t="s">
        <v>1386</v>
      </c>
    </row>
    <row r="19" spans="1:6">
      <c r="A19">
        <f t="shared" si="0"/>
        <v>18</v>
      </c>
      <c r="D19" s="22" t="s">
        <v>517</v>
      </c>
      <c r="F19" t="s">
        <v>1387</v>
      </c>
    </row>
    <row r="20" spans="1:6">
      <c r="A20">
        <f t="shared" si="0"/>
        <v>19</v>
      </c>
      <c r="D20" s="22" t="s">
        <v>524</v>
      </c>
      <c r="F20" t="s">
        <v>1388</v>
      </c>
    </row>
    <row r="21" spans="1:6">
      <c r="A21">
        <f t="shared" si="0"/>
        <v>20</v>
      </c>
      <c r="D21" s="22" t="s">
        <v>529</v>
      </c>
      <c r="F21" t="s">
        <v>1389</v>
      </c>
    </row>
    <row r="22" spans="1:6">
      <c r="A22">
        <f t="shared" si="0"/>
        <v>21</v>
      </c>
      <c r="D22" s="22" t="s">
        <v>553</v>
      </c>
      <c r="F22" t="s">
        <v>1390</v>
      </c>
    </row>
    <row r="23" spans="1:6">
      <c r="A23">
        <f t="shared" si="0"/>
        <v>22</v>
      </c>
      <c r="D23" s="22" t="s">
        <v>554</v>
      </c>
      <c r="F23" t="s">
        <v>1397</v>
      </c>
    </row>
    <row r="24" spans="1:6">
      <c r="A24">
        <f t="shared" si="0"/>
        <v>23</v>
      </c>
      <c r="D24" s="22" t="s">
        <v>561</v>
      </c>
      <c r="F24" t="s">
        <v>1398</v>
      </c>
    </row>
    <row r="25" spans="1:6">
      <c r="A25">
        <f t="shared" si="0"/>
        <v>24</v>
      </c>
      <c r="D25" s="22" t="s">
        <v>567</v>
      </c>
      <c r="F25" t="s">
        <v>1384</v>
      </c>
    </row>
    <row r="26" spans="1:6">
      <c r="A26">
        <f t="shared" si="0"/>
        <v>25</v>
      </c>
      <c r="D26" s="22" t="s">
        <v>618</v>
      </c>
      <c r="F26" t="s">
        <v>1391</v>
      </c>
    </row>
    <row r="27" spans="1:6">
      <c r="A27">
        <f t="shared" si="0"/>
        <v>26</v>
      </c>
      <c r="D27" s="22" t="s">
        <v>644</v>
      </c>
      <c r="F27" t="s">
        <v>1400</v>
      </c>
    </row>
    <row r="28" spans="1:6">
      <c r="A28">
        <f t="shared" si="0"/>
        <v>27</v>
      </c>
      <c r="D28" s="22" t="s">
        <v>676</v>
      </c>
      <c r="F28" t="s">
        <v>1399</v>
      </c>
    </row>
    <row r="29" spans="1:6">
      <c r="A29">
        <f t="shared" si="0"/>
        <v>28</v>
      </c>
      <c r="D29" s="22" t="s">
        <v>722</v>
      </c>
      <c r="F29" t="s">
        <v>1402</v>
      </c>
    </row>
    <row r="30" spans="1:6">
      <c r="A30">
        <f t="shared" si="0"/>
        <v>29</v>
      </c>
      <c r="D30" s="22" t="s">
        <v>1151</v>
      </c>
      <c r="F30" t="s">
        <v>1403</v>
      </c>
    </row>
    <row r="31" spans="1:6">
      <c r="A31">
        <f t="shared" si="0"/>
        <v>30</v>
      </c>
      <c r="D31" s="22" t="s">
        <v>1197</v>
      </c>
      <c r="F31" t="s">
        <v>1392</v>
      </c>
    </row>
    <row r="32" spans="1:6">
      <c r="A32">
        <f t="shared" si="0"/>
        <v>31</v>
      </c>
      <c r="D32" s="22" t="s">
        <v>1163</v>
      </c>
      <c r="F32" t="s">
        <v>1407</v>
      </c>
    </row>
    <row r="33" spans="1:6">
      <c r="A33">
        <f t="shared" si="0"/>
        <v>32</v>
      </c>
      <c r="D33" s="22" t="s">
        <v>1275</v>
      </c>
      <c r="F33" t="s">
        <v>1404</v>
      </c>
    </row>
    <row r="34" spans="1:6">
      <c r="A34">
        <f t="shared" si="0"/>
        <v>33</v>
      </c>
      <c r="D34" s="22" t="s">
        <v>1298</v>
      </c>
      <c r="F34" t="s">
        <v>1401</v>
      </c>
    </row>
  </sheetData>
  <phoneticPr fontId="1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1B9EE-67F1-4840-BF11-417278E68DBE}">
  <dimension ref="A1:E2"/>
  <sheetViews>
    <sheetView workbookViewId="0">
      <selection activeCell="C2" sqref="C2"/>
    </sheetView>
  </sheetViews>
  <sheetFormatPr baseColWidth="10" defaultRowHeight="15"/>
  <cols>
    <col min="2" max="2" width="37.83203125" bestFit="1" customWidth="1"/>
    <col min="3" max="3" width="14.5" bestFit="1" customWidth="1"/>
    <col min="4" max="5" width="35.33203125" bestFit="1" customWidth="1"/>
  </cols>
  <sheetData>
    <row r="1" spans="1:5">
      <c r="A1" t="s">
        <v>1156</v>
      </c>
      <c r="B1" t="s">
        <v>932</v>
      </c>
      <c r="C1" t="s">
        <v>1308</v>
      </c>
      <c r="D1" t="s">
        <v>3</v>
      </c>
      <c r="E1" t="s">
        <v>1157</v>
      </c>
    </row>
    <row r="2" spans="1:5">
      <c r="A2">
        <v>1</v>
      </c>
      <c r="B2" t="s">
        <v>1159</v>
      </c>
      <c r="C2" t="s">
        <v>1151</v>
      </c>
      <c r="E2" t="s">
        <v>1158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C70" sqref="C70"/>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744</v>
      </c>
      <c r="B1" s="9" t="s">
        <v>2</v>
      </c>
      <c r="C1" s="9" t="s">
        <v>3</v>
      </c>
      <c r="D1" s="9" t="s">
        <v>4</v>
      </c>
      <c r="E1" s="9" t="s">
        <v>5</v>
      </c>
      <c r="F1" s="9" t="s">
        <v>6</v>
      </c>
      <c r="G1" s="9" t="s">
        <v>7</v>
      </c>
      <c r="H1" s="9" t="s">
        <v>8</v>
      </c>
      <c r="I1" s="9" t="s">
        <v>9</v>
      </c>
      <c r="J1" s="10" t="s">
        <v>10</v>
      </c>
      <c r="K1" s="10" t="s">
        <v>11</v>
      </c>
      <c r="L1" s="10" t="s">
        <v>12</v>
      </c>
      <c r="M1" s="10" t="s">
        <v>13</v>
      </c>
      <c r="O1" s="1" t="s">
        <v>745</v>
      </c>
    </row>
    <row r="2" spans="1:15" ht="90" customHeight="1">
      <c r="A2" s="62" t="s">
        <v>746</v>
      </c>
      <c r="B2" s="5" t="s">
        <v>747</v>
      </c>
      <c r="C2" s="11" t="s">
        <v>748</v>
      </c>
      <c r="D2" s="7" t="s">
        <v>307</v>
      </c>
      <c r="E2" s="5" t="s">
        <v>475</v>
      </c>
      <c r="F2" s="5" t="s">
        <v>23</v>
      </c>
      <c r="G2" s="5" t="s">
        <v>23</v>
      </c>
      <c r="H2" s="5" t="s">
        <v>23</v>
      </c>
      <c r="I2" s="5" t="str">
        <f>CONCATENATE("[",F2,",",G2,",",H2,"]")</f>
        <v>[n,n,n]</v>
      </c>
      <c r="J2" s="5" t="s">
        <v>84</v>
      </c>
      <c r="K2" s="5" t="s">
        <v>23</v>
      </c>
      <c r="L2" s="5" t="s">
        <v>23</v>
      </c>
      <c r="M2" s="5" t="str">
        <f t="shared" ref="M2:M36" si="0">CONCATENATE("[",J2,",",K2,",",L2,"]")</f>
        <v>[p,n,n]</v>
      </c>
      <c r="O2" s="2" t="s">
        <v>749</v>
      </c>
    </row>
    <row r="3" spans="1:15" ht="65" customHeight="1">
      <c r="A3" s="62"/>
      <c r="B3" s="5" t="s">
        <v>750</v>
      </c>
      <c r="C3" s="11" t="s">
        <v>751</v>
      </c>
      <c r="D3" s="7" t="s">
        <v>323</v>
      </c>
      <c r="E3" s="5" t="s">
        <v>475</v>
      </c>
      <c r="F3" s="5" t="s">
        <v>23</v>
      </c>
      <c r="G3" s="5" t="s">
        <v>23</v>
      </c>
      <c r="H3" s="5" t="s">
        <v>23</v>
      </c>
      <c r="I3" s="5" t="str">
        <f t="shared" ref="I3:I56" si="1">CONCATENATE("[",F3,",",G3,",",H3,"]")</f>
        <v>[n,n,n]</v>
      </c>
      <c r="J3" s="5" t="s">
        <v>84</v>
      </c>
      <c r="K3" s="5" t="s">
        <v>23</v>
      </c>
      <c r="L3" s="5" t="s">
        <v>23</v>
      </c>
      <c r="M3" s="5" t="str">
        <f t="shared" si="0"/>
        <v>[p,n,n]</v>
      </c>
      <c r="O3" s="2" t="s">
        <v>752</v>
      </c>
    </row>
    <row r="4" spans="1:15" ht="64">
      <c r="A4" s="62"/>
      <c r="B4" s="5" t="s">
        <v>753</v>
      </c>
      <c r="C4" s="11" t="s">
        <v>754</v>
      </c>
      <c r="D4" s="7" t="s">
        <v>323</v>
      </c>
      <c r="E4" s="5" t="s">
        <v>755</v>
      </c>
      <c r="F4" s="5" t="s">
        <v>23</v>
      </c>
      <c r="G4" s="5" t="s">
        <v>23</v>
      </c>
      <c r="H4" s="5" t="s">
        <v>23</v>
      </c>
      <c r="I4" s="5" t="str">
        <f t="shared" si="1"/>
        <v>[n,n,n]</v>
      </c>
      <c r="J4" s="5" t="s">
        <v>84</v>
      </c>
      <c r="K4" s="5" t="s">
        <v>23</v>
      </c>
      <c r="L4" s="5" t="s">
        <v>23</v>
      </c>
      <c r="M4" s="5" t="str">
        <f t="shared" si="0"/>
        <v>[p,n,n]</v>
      </c>
    </row>
    <row r="5" spans="1:15" ht="80">
      <c r="A5" s="62"/>
      <c r="B5" s="5" t="s">
        <v>756</v>
      </c>
      <c r="C5" s="11" t="s">
        <v>757</v>
      </c>
      <c r="D5" s="7" t="s">
        <v>323</v>
      </c>
      <c r="E5" s="5" t="s">
        <v>297</v>
      </c>
      <c r="F5" s="5" t="s">
        <v>23</v>
      </c>
      <c r="G5" s="5" t="s">
        <v>23</v>
      </c>
      <c r="H5" s="5" t="s">
        <v>23</v>
      </c>
      <c r="I5" s="5" t="str">
        <f t="shared" si="1"/>
        <v>[n,n,n]</v>
      </c>
      <c r="J5" s="5" t="s">
        <v>84</v>
      </c>
      <c r="K5" s="5" t="s">
        <v>23</v>
      </c>
      <c r="L5" s="5" t="s">
        <v>23</v>
      </c>
      <c r="M5" s="5" t="str">
        <f t="shared" si="0"/>
        <v>[p,n,n]</v>
      </c>
    </row>
    <row r="6" spans="1:15" ht="48">
      <c r="A6" s="62"/>
      <c r="B6" s="5" t="s">
        <v>758</v>
      </c>
      <c r="C6" s="11" t="s">
        <v>759</v>
      </c>
      <c r="D6" s="7" t="s">
        <v>307</v>
      </c>
      <c r="E6" s="11" t="s">
        <v>760</v>
      </c>
      <c r="F6" s="11" t="s">
        <v>23</v>
      </c>
      <c r="G6" s="11" t="s">
        <v>23</v>
      </c>
      <c r="H6" s="11" t="s">
        <v>23</v>
      </c>
      <c r="I6" s="5" t="str">
        <f t="shared" si="1"/>
        <v>[n,n,n]</v>
      </c>
      <c r="J6" s="5" t="s">
        <v>107</v>
      </c>
      <c r="K6" s="5" t="s">
        <v>23</v>
      </c>
      <c r="L6" s="5" t="s">
        <v>23</v>
      </c>
      <c r="M6" s="5" t="str">
        <f t="shared" si="0"/>
        <v>[f,n,n]</v>
      </c>
    </row>
    <row r="7" spans="1:15" ht="48">
      <c r="A7" s="62"/>
      <c r="B7" s="5" t="s">
        <v>478</v>
      </c>
      <c r="C7" s="11" t="s">
        <v>761</v>
      </c>
      <c r="D7" s="6" t="s">
        <v>307</v>
      </c>
      <c r="E7" s="11" t="s">
        <v>475</v>
      </c>
      <c r="F7" s="11" t="s">
        <v>23</v>
      </c>
      <c r="G7" s="11" t="s">
        <v>23</v>
      </c>
      <c r="H7" s="11" t="s">
        <v>23</v>
      </c>
      <c r="I7" s="5" t="str">
        <f t="shared" si="1"/>
        <v>[n,n,n]</v>
      </c>
      <c r="J7" s="5" t="s">
        <v>84</v>
      </c>
      <c r="K7" s="5" t="s">
        <v>23</v>
      </c>
      <c r="L7" s="5" t="s">
        <v>23</v>
      </c>
      <c r="M7" s="5" t="str">
        <f t="shared" si="0"/>
        <v>[p,n,n]</v>
      </c>
    </row>
    <row r="8" spans="1:15" ht="32">
      <c r="A8" s="62" t="s">
        <v>762</v>
      </c>
      <c r="B8" s="5" t="s">
        <v>763</v>
      </c>
      <c r="C8" s="11" t="s">
        <v>764</v>
      </c>
      <c r="D8" s="7" t="s">
        <v>323</v>
      </c>
      <c r="E8" s="5" t="s">
        <v>475</v>
      </c>
      <c r="F8" s="5" t="s">
        <v>23</v>
      </c>
      <c r="G8" s="5" t="s">
        <v>23</v>
      </c>
      <c r="H8" s="5" t="s">
        <v>23</v>
      </c>
      <c r="I8" s="5" t="str">
        <f t="shared" si="1"/>
        <v>[n,n,n]</v>
      </c>
      <c r="J8" s="5" t="s">
        <v>84</v>
      </c>
      <c r="K8" s="5" t="s">
        <v>23</v>
      </c>
      <c r="L8" s="5" t="s">
        <v>23</v>
      </c>
      <c r="M8" s="5" t="str">
        <f t="shared" si="0"/>
        <v>[p,n,n]</v>
      </c>
    </row>
    <row r="9" spans="1:15" ht="88" customHeight="1">
      <c r="A9" s="62"/>
      <c r="B9" s="5" t="s">
        <v>201</v>
      </c>
      <c r="C9" s="6" t="s">
        <v>438</v>
      </c>
      <c r="D9" s="7" t="s">
        <v>394</v>
      </c>
      <c r="E9" s="5" t="s">
        <v>765</v>
      </c>
      <c r="F9" s="5" t="s">
        <v>23</v>
      </c>
      <c r="G9" s="5" t="s">
        <v>23</v>
      </c>
      <c r="H9" s="5" t="s">
        <v>23</v>
      </c>
      <c r="I9" s="5" t="str">
        <f t="shared" si="1"/>
        <v>[n,n,n]</v>
      </c>
      <c r="J9" s="5" t="s">
        <v>84</v>
      </c>
      <c r="K9" s="5" t="s">
        <v>23</v>
      </c>
      <c r="L9" s="5" t="s">
        <v>23</v>
      </c>
      <c r="M9" s="5" t="str">
        <f t="shared" si="0"/>
        <v>[p,n,n]</v>
      </c>
    </row>
    <row r="10" spans="1:15" ht="26" customHeight="1">
      <c r="A10" s="62"/>
      <c r="B10" s="5" t="s">
        <v>82</v>
      </c>
      <c r="C10" s="11" t="s">
        <v>321</v>
      </c>
      <c r="D10" s="7" t="s">
        <v>394</v>
      </c>
      <c r="E10" s="5" t="s">
        <v>766</v>
      </c>
      <c r="F10" s="5" t="s">
        <v>84</v>
      </c>
      <c r="G10" s="5" t="s">
        <v>23</v>
      </c>
      <c r="H10" s="5" t="s">
        <v>23</v>
      </c>
      <c r="I10" s="5" t="str">
        <f t="shared" si="1"/>
        <v>[p,n,n]</v>
      </c>
      <c r="J10" s="5" t="s">
        <v>84</v>
      </c>
      <c r="K10" s="5" t="s">
        <v>23</v>
      </c>
      <c r="L10" s="5" t="s">
        <v>84</v>
      </c>
      <c r="M10" s="5" t="str">
        <f t="shared" si="0"/>
        <v>[p,n,p]</v>
      </c>
    </row>
    <row r="11" spans="1:15" ht="211" customHeight="1">
      <c r="A11" s="62"/>
      <c r="B11" s="5" t="s">
        <v>767</v>
      </c>
      <c r="C11" s="11" t="s">
        <v>768</v>
      </c>
      <c r="D11" s="7" t="s">
        <v>307</v>
      </c>
      <c r="E11" s="5" t="s">
        <v>475</v>
      </c>
      <c r="F11" s="5" t="s">
        <v>23</v>
      </c>
      <c r="G11" s="5" t="s">
        <v>23</v>
      </c>
      <c r="H11" s="5" t="s">
        <v>23</v>
      </c>
      <c r="I11" s="5" t="str">
        <f t="shared" si="1"/>
        <v>[n,n,n]</v>
      </c>
      <c r="J11" s="5" t="s">
        <v>84</v>
      </c>
      <c r="K11" s="5" t="s">
        <v>23</v>
      </c>
      <c r="L11" s="5" t="s">
        <v>23</v>
      </c>
      <c r="M11" s="5" t="str">
        <f t="shared" si="0"/>
        <v>[p,n,n]</v>
      </c>
    </row>
    <row r="12" spans="1:15" ht="130" customHeight="1">
      <c r="A12" s="62"/>
      <c r="B12" s="5" t="s">
        <v>769</v>
      </c>
      <c r="C12" s="11" t="s">
        <v>770</v>
      </c>
      <c r="D12" s="7" t="s">
        <v>394</v>
      </c>
      <c r="E12" s="5" t="s">
        <v>771</v>
      </c>
      <c r="F12" s="5" t="s">
        <v>23</v>
      </c>
      <c r="G12" s="5" t="s">
        <v>23</v>
      </c>
      <c r="H12" s="5" t="s">
        <v>23</v>
      </c>
      <c r="I12" s="5" t="str">
        <f t="shared" si="1"/>
        <v>[n,n,n]</v>
      </c>
      <c r="J12" s="5" t="s">
        <v>23</v>
      </c>
      <c r="K12" s="5" t="s">
        <v>23</v>
      </c>
      <c r="L12" s="5" t="s">
        <v>84</v>
      </c>
      <c r="M12" s="5" t="str">
        <f t="shared" si="0"/>
        <v>[n,n,p]</v>
      </c>
    </row>
    <row r="13" spans="1:15" ht="64">
      <c r="A13" s="62"/>
      <c r="B13" s="5" t="s">
        <v>772</v>
      </c>
      <c r="C13" s="11" t="s">
        <v>773</v>
      </c>
      <c r="D13" s="7" t="s">
        <v>307</v>
      </c>
      <c r="E13" s="5" t="s">
        <v>475</v>
      </c>
      <c r="F13" s="5" t="s">
        <v>84</v>
      </c>
      <c r="G13" s="5" t="s">
        <v>23</v>
      </c>
      <c r="H13" s="5" t="s">
        <v>23</v>
      </c>
      <c r="I13" s="5" t="str">
        <f t="shared" si="1"/>
        <v>[p,n,n]</v>
      </c>
      <c r="J13" s="5" t="s">
        <v>107</v>
      </c>
      <c r="K13" s="5" t="s">
        <v>23</v>
      </c>
      <c r="L13" s="5" t="s">
        <v>23</v>
      </c>
      <c r="M13" s="5" t="str">
        <f t="shared" si="0"/>
        <v>[f,n,n]</v>
      </c>
    </row>
    <row r="14" spans="1:15" ht="32">
      <c r="A14" s="62"/>
      <c r="B14" s="5" t="s">
        <v>774</v>
      </c>
      <c r="C14" s="11" t="s">
        <v>775</v>
      </c>
      <c r="D14" s="7" t="s">
        <v>323</v>
      </c>
      <c r="E14" s="5" t="s">
        <v>776</v>
      </c>
      <c r="F14" s="5" t="s">
        <v>23</v>
      </c>
      <c r="G14" s="5" t="s">
        <v>23</v>
      </c>
      <c r="H14" s="5" t="s">
        <v>23</v>
      </c>
      <c r="I14" s="5" t="str">
        <f t="shared" si="1"/>
        <v>[n,n,n]</v>
      </c>
      <c r="J14" s="5" t="s">
        <v>84</v>
      </c>
      <c r="K14" s="5" t="s">
        <v>23</v>
      </c>
      <c r="L14" s="5" t="s">
        <v>23</v>
      </c>
      <c r="M14" s="5" t="str">
        <f t="shared" si="0"/>
        <v>[p,n,n]</v>
      </c>
    </row>
    <row r="15" spans="1:15" ht="176">
      <c r="A15" s="62" t="s">
        <v>777</v>
      </c>
      <c r="B15" s="5" t="s">
        <v>778</v>
      </c>
      <c r="C15" s="11" t="s">
        <v>779</v>
      </c>
      <c r="D15" s="7" t="s">
        <v>433</v>
      </c>
      <c r="E15" s="5" t="s">
        <v>475</v>
      </c>
      <c r="F15" s="5" t="s">
        <v>23</v>
      </c>
      <c r="G15" s="5" t="s">
        <v>23</v>
      </c>
      <c r="H15" s="5" t="s">
        <v>23</v>
      </c>
      <c r="I15" s="5" t="str">
        <f t="shared" si="1"/>
        <v>[n,n,n]</v>
      </c>
      <c r="J15" s="5" t="s">
        <v>23</v>
      </c>
      <c r="K15" s="5" t="s">
        <v>84</v>
      </c>
      <c r="L15" s="5" t="s">
        <v>23</v>
      </c>
      <c r="M15" s="5" t="str">
        <f t="shared" si="0"/>
        <v>[n,p,n]</v>
      </c>
    </row>
    <row r="16" spans="1:15" ht="32">
      <c r="A16" s="62"/>
      <c r="B16" s="5" t="s">
        <v>780</v>
      </c>
      <c r="C16" s="11" t="s">
        <v>781</v>
      </c>
      <c r="D16" s="7" t="s">
        <v>383</v>
      </c>
      <c r="E16" s="5" t="s">
        <v>475</v>
      </c>
      <c r="F16" s="5" t="s">
        <v>23</v>
      </c>
      <c r="G16" s="5" t="s">
        <v>23</v>
      </c>
      <c r="H16" s="5" t="s">
        <v>23</v>
      </c>
      <c r="I16" s="5" t="str">
        <f t="shared" si="1"/>
        <v>[n,n,n]</v>
      </c>
      <c r="J16" s="5" t="s">
        <v>23</v>
      </c>
      <c r="K16" s="5" t="s">
        <v>84</v>
      </c>
      <c r="L16" s="5" t="s">
        <v>23</v>
      </c>
      <c r="M16" s="5" t="str">
        <f t="shared" si="0"/>
        <v>[n,p,n]</v>
      </c>
    </row>
    <row r="17" spans="1:13" ht="48">
      <c r="A17" s="62"/>
      <c r="B17" s="5" t="s">
        <v>100</v>
      </c>
      <c r="C17" s="11" t="s">
        <v>782</v>
      </c>
      <c r="D17" s="7" t="s">
        <v>383</v>
      </c>
      <c r="E17" s="11" t="s">
        <v>760</v>
      </c>
      <c r="F17" s="11" t="s">
        <v>23</v>
      </c>
      <c r="G17" s="11" t="s">
        <v>23</v>
      </c>
      <c r="H17" s="11" t="s">
        <v>23</v>
      </c>
      <c r="I17" s="5" t="str">
        <f t="shared" si="1"/>
        <v>[n,n,n]</v>
      </c>
      <c r="J17" s="5" t="s">
        <v>84</v>
      </c>
      <c r="K17" s="5" t="s">
        <v>23</v>
      </c>
      <c r="L17" s="5" t="s">
        <v>23</v>
      </c>
      <c r="M17" s="5" t="str">
        <f t="shared" si="0"/>
        <v>[p,n,n]</v>
      </c>
    </row>
    <row r="18" spans="1:13" ht="64">
      <c r="A18" s="62"/>
      <c r="B18" s="5" t="s">
        <v>783</v>
      </c>
      <c r="C18" s="11" t="s">
        <v>784</v>
      </c>
      <c r="D18" s="7" t="s">
        <v>323</v>
      </c>
      <c r="E18" s="5" t="s">
        <v>776</v>
      </c>
      <c r="F18" s="5" t="s">
        <v>23</v>
      </c>
      <c r="G18" s="5" t="s">
        <v>23</v>
      </c>
      <c r="H18" s="5" t="s">
        <v>23</v>
      </c>
      <c r="I18" s="5" t="str">
        <f t="shared" si="1"/>
        <v>[n,n,n]</v>
      </c>
      <c r="J18" s="5" t="s">
        <v>84</v>
      </c>
      <c r="K18" s="5" t="s">
        <v>23</v>
      </c>
      <c r="L18" s="5" t="s">
        <v>23</v>
      </c>
      <c r="M18" s="5" t="str">
        <f t="shared" si="0"/>
        <v>[p,n,n]</v>
      </c>
    </row>
    <row r="19" spans="1:13" ht="64">
      <c r="A19" s="62"/>
      <c r="B19" s="5" t="s">
        <v>785</v>
      </c>
      <c r="C19" s="11" t="s">
        <v>786</v>
      </c>
      <c r="D19" s="7" t="s">
        <v>323</v>
      </c>
      <c r="E19" s="5" t="s">
        <v>776</v>
      </c>
      <c r="F19" s="5" t="s">
        <v>23</v>
      </c>
      <c r="G19" s="5" t="s">
        <v>23</v>
      </c>
      <c r="H19" s="5" t="s">
        <v>23</v>
      </c>
      <c r="I19" s="5" t="str">
        <f t="shared" si="1"/>
        <v>[n,n,n]</v>
      </c>
      <c r="J19" s="5" t="s">
        <v>84</v>
      </c>
      <c r="K19" s="5" t="s">
        <v>23</v>
      </c>
      <c r="L19" s="5" t="s">
        <v>23</v>
      </c>
      <c r="M19" s="5" t="str">
        <f t="shared" si="0"/>
        <v>[p,n,n]</v>
      </c>
    </row>
    <row r="20" spans="1:13" ht="48">
      <c r="A20" s="62"/>
      <c r="B20" s="5" t="s">
        <v>787</v>
      </c>
      <c r="C20" s="11" t="s">
        <v>788</v>
      </c>
      <c r="D20" s="7" t="s">
        <v>4</v>
      </c>
      <c r="E20" s="5" t="s">
        <v>475</v>
      </c>
      <c r="F20" s="5" t="s">
        <v>23</v>
      </c>
      <c r="G20" s="5" t="s">
        <v>23</v>
      </c>
      <c r="H20" s="5" t="s">
        <v>23</v>
      </c>
      <c r="I20" s="5" t="str">
        <f t="shared" si="1"/>
        <v>[n,n,n]</v>
      </c>
      <c r="J20" s="5" t="s">
        <v>23</v>
      </c>
      <c r="K20" s="5" t="s">
        <v>84</v>
      </c>
      <c r="L20" s="5" t="s">
        <v>23</v>
      </c>
      <c r="M20" s="5" t="str">
        <f t="shared" si="0"/>
        <v>[n,p,n]</v>
      </c>
    </row>
    <row r="21" spans="1:13" ht="48">
      <c r="A21" s="62"/>
      <c r="B21" s="5" t="s">
        <v>201</v>
      </c>
      <c r="C21" s="11" t="s">
        <v>789</v>
      </c>
      <c r="D21" s="7" t="s">
        <v>394</v>
      </c>
      <c r="E21" s="5" t="s">
        <v>790</v>
      </c>
      <c r="F21" s="5" t="s">
        <v>23</v>
      </c>
      <c r="G21" s="5" t="s">
        <v>23</v>
      </c>
      <c r="H21" s="5" t="s">
        <v>23</v>
      </c>
      <c r="I21" s="5" t="str">
        <f t="shared" si="1"/>
        <v>[n,n,n]</v>
      </c>
      <c r="J21" s="5" t="s">
        <v>23</v>
      </c>
      <c r="K21" s="5" t="s">
        <v>23</v>
      </c>
      <c r="L21" s="5" t="s">
        <v>84</v>
      </c>
      <c r="M21" s="5" t="str">
        <f t="shared" si="0"/>
        <v>[n,n,p]</v>
      </c>
    </row>
    <row r="22" spans="1:13">
      <c r="A22" s="62"/>
      <c r="B22" s="5" t="s">
        <v>791</v>
      </c>
      <c r="C22" s="5" t="s">
        <v>792</v>
      </c>
      <c r="D22" s="7" t="s">
        <v>394</v>
      </c>
      <c r="E22" s="5" t="s">
        <v>790</v>
      </c>
      <c r="F22" s="5" t="s">
        <v>23</v>
      </c>
      <c r="G22" s="5" t="s">
        <v>23</v>
      </c>
      <c r="H22" s="5" t="s">
        <v>23</v>
      </c>
      <c r="I22" s="5" t="str">
        <f t="shared" si="1"/>
        <v>[n,n,n]</v>
      </c>
      <c r="J22" s="5" t="s">
        <v>23</v>
      </c>
      <c r="K22" s="5" t="s">
        <v>23</v>
      </c>
      <c r="L22" s="5" t="s">
        <v>84</v>
      </c>
      <c r="M22" s="5" t="str">
        <f t="shared" si="0"/>
        <v>[n,n,p]</v>
      </c>
    </row>
    <row r="23" spans="1:13" ht="48">
      <c r="A23" s="62"/>
      <c r="B23" s="5" t="s">
        <v>793</v>
      </c>
      <c r="C23" s="11" t="s">
        <v>794</v>
      </c>
      <c r="D23" s="7" t="s">
        <v>416</v>
      </c>
      <c r="E23" s="5" t="s">
        <v>790</v>
      </c>
      <c r="F23" s="5" t="s">
        <v>23</v>
      </c>
      <c r="G23" s="5" t="s">
        <v>23</v>
      </c>
      <c r="H23" s="5" t="s">
        <v>23</v>
      </c>
      <c r="I23" s="5" t="str">
        <f t="shared" si="1"/>
        <v>[n,n,n]</v>
      </c>
      <c r="J23" s="5" t="s">
        <v>23</v>
      </c>
      <c r="K23" s="5" t="s">
        <v>84</v>
      </c>
      <c r="L23" s="5" t="s">
        <v>23</v>
      </c>
      <c r="M23" s="5" t="str">
        <f t="shared" si="0"/>
        <v>[n,p,n]</v>
      </c>
    </row>
    <row r="24" spans="1:13" ht="64">
      <c r="A24" s="62"/>
      <c r="B24" s="3" t="s">
        <v>795</v>
      </c>
      <c r="C24" s="11" t="s">
        <v>796</v>
      </c>
      <c r="D24" s="6" t="s">
        <v>797</v>
      </c>
      <c r="E24" s="5" t="s">
        <v>798</v>
      </c>
      <c r="F24" s="5" t="s">
        <v>23</v>
      </c>
      <c r="G24" s="5" t="s">
        <v>23</v>
      </c>
      <c r="H24" s="5" t="s">
        <v>23</v>
      </c>
      <c r="I24" s="5" t="str">
        <f t="shared" si="1"/>
        <v>[n,n,n]</v>
      </c>
      <c r="J24" s="5" t="s">
        <v>23</v>
      </c>
      <c r="K24" s="5" t="s">
        <v>84</v>
      </c>
      <c r="L24" s="5" t="s">
        <v>84</v>
      </c>
      <c r="M24" s="5" t="str">
        <f t="shared" si="0"/>
        <v>[n,p,p]</v>
      </c>
    </row>
    <row r="25" spans="1:13" ht="48">
      <c r="A25" s="62" t="s">
        <v>799</v>
      </c>
      <c r="B25" s="5" t="s">
        <v>800</v>
      </c>
      <c r="C25" s="11" t="s">
        <v>801</v>
      </c>
      <c r="D25" s="7" t="s">
        <v>394</v>
      </c>
      <c r="E25" s="5" t="s">
        <v>790</v>
      </c>
      <c r="F25" s="5" t="s">
        <v>23</v>
      </c>
      <c r="G25" s="5" t="s">
        <v>23</v>
      </c>
      <c r="H25" s="5" t="s">
        <v>23</v>
      </c>
      <c r="I25" s="5" t="str">
        <f t="shared" si="1"/>
        <v>[n,n,n]</v>
      </c>
      <c r="J25" s="5" t="s">
        <v>23</v>
      </c>
      <c r="K25" s="5" t="s">
        <v>23</v>
      </c>
      <c r="L25" s="5" t="s">
        <v>84</v>
      </c>
      <c r="M25" s="5" t="str">
        <f t="shared" si="0"/>
        <v>[n,n,p]</v>
      </c>
    </row>
    <row r="26" spans="1:13" ht="80">
      <c r="A26" s="62"/>
      <c r="B26" s="5" t="s">
        <v>802</v>
      </c>
      <c r="C26" s="11" t="s">
        <v>803</v>
      </c>
      <c r="D26" s="7" t="s">
        <v>323</v>
      </c>
      <c r="E26" s="5" t="s">
        <v>765</v>
      </c>
      <c r="F26" s="5" t="s">
        <v>23</v>
      </c>
      <c r="G26" s="5" t="s">
        <v>23</v>
      </c>
      <c r="H26" s="5" t="s">
        <v>23</v>
      </c>
      <c r="I26" s="5" t="str">
        <f t="shared" si="1"/>
        <v>[n,n,n]</v>
      </c>
      <c r="J26" s="5" t="s">
        <v>84</v>
      </c>
      <c r="K26" s="5" t="s">
        <v>23</v>
      </c>
      <c r="L26" s="5" t="s">
        <v>23</v>
      </c>
      <c r="M26" s="5" t="str">
        <f t="shared" si="0"/>
        <v>[p,n,n]</v>
      </c>
    </row>
    <row r="27" spans="1:13" ht="32">
      <c r="A27" s="62"/>
      <c r="B27" s="5" t="s">
        <v>804</v>
      </c>
      <c r="C27" s="12" t="s">
        <v>805</v>
      </c>
      <c r="D27" s="7" t="s">
        <v>323</v>
      </c>
      <c r="E27" s="5" t="s">
        <v>790</v>
      </c>
      <c r="F27" s="5" t="s">
        <v>23</v>
      </c>
      <c r="G27" s="5" t="s">
        <v>23</v>
      </c>
      <c r="H27" s="5" t="s">
        <v>23</v>
      </c>
      <c r="I27" s="5" t="str">
        <f t="shared" si="1"/>
        <v>[n,n,n]</v>
      </c>
      <c r="J27" s="5" t="s">
        <v>84</v>
      </c>
      <c r="K27" s="5" t="s">
        <v>23</v>
      </c>
      <c r="L27" s="5" t="s">
        <v>23</v>
      </c>
      <c r="M27" s="5" t="str">
        <f t="shared" si="0"/>
        <v>[p,n,n]</v>
      </c>
    </row>
    <row r="28" spans="1:13">
      <c r="A28" s="62"/>
      <c r="B28" s="5" t="s">
        <v>806</v>
      </c>
      <c r="C28" s="5" t="s">
        <v>807</v>
      </c>
      <c r="D28" s="7" t="s">
        <v>307</v>
      </c>
      <c r="E28" s="5" t="s">
        <v>475</v>
      </c>
      <c r="F28" s="5" t="s">
        <v>23</v>
      </c>
      <c r="G28" s="5" t="s">
        <v>23</v>
      </c>
      <c r="H28" s="5" t="s">
        <v>23</v>
      </c>
      <c r="I28" s="5" t="str">
        <f t="shared" si="1"/>
        <v>[n,n,n]</v>
      </c>
      <c r="J28" s="5" t="s">
        <v>84</v>
      </c>
      <c r="K28" s="5" t="s">
        <v>23</v>
      </c>
      <c r="L28" s="5" t="s">
        <v>23</v>
      </c>
      <c r="M28" s="5" t="str">
        <f t="shared" si="0"/>
        <v>[p,n,n]</v>
      </c>
    </row>
    <row r="29" spans="1:13" ht="96">
      <c r="A29" s="62"/>
      <c r="B29" s="5" t="s">
        <v>808</v>
      </c>
      <c r="C29" s="12" t="s">
        <v>809</v>
      </c>
      <c r="D29" s="7" t="s">
        <v>394</v>
      </c>
      <c r="E29" s="5" t="s">
        <v>810</v>
      </c>
      <c r="F29" s="5" t="s">
        <v>84</v>
      </c>
      <c r="G29" s="5" t="s">
        <v>23</v>
      </c>
      <c r="H29" s="5" t="s">
        <v>23</v>
      </c>
      <c r="I29" s="5" t="str">
        <f t="shared" si="1"/>
        <v>[p,n,n]</v>
      </c>
      <c r="J29" s="5" t="s">
        <v>84</v>
      </c>
      <c r="K29" s="5" t="s">
        <v>23</v>
      </c>
      <c r="L29" s="5" t="s">
        <v>84</v>
      </c>
      <c r="M29" s="5" t="str">
        <f t="shared" si="0"/>
        <v>[p,n,p]</v>
      </c>
    </row>
    <row r="30" spans="1:13" ht="48">
      <c r="A30" s="65" t="s">
        <v>811</v>
      </c>
      <c r="B30" s="5" t="s">
        <v>812</v>
      </c>
      <c r="C30" s="11" t="s">
        <v>813</v>
      </c>
      <c r="D30" s="7" t="s">
        <v>394</v>
      </c>
      <c r="E30" s="7" t="s">
        <v>475</v>
      </c>
      <c r="F30" s="7" t="s">
        <v>23</v>
      </c>
      <c r="G30" s="7" t="s">
        <v>23</v>
      </c>
      <c r="H30" s="7" t="s">
        <v>23</v>
      </c>
      <c r="I30" s="7" t="str">
        <f t="shared" si="1"/>
        <v>[n,n,n]</v>
      </c>
      <c r="J30" s="5" t="s">
        <v>23</v>
      </c>
      <c r="K30" s="5" t="s">
        <v>23</v>
      </c>
      <c r="L30" s="5" t="s">
        <v>84</v>
      </c>
      <c r="M30" s="5" t="str">
        <f t="shared" si="0"/>
        <v>[n,n,p]</v>
      </c>
    </row>
    <row r="31" spans="1:13" ht="48">
      <c r="A31" s="65"/>
      <c r="B31" s="5" t="s">
        <v>814</v>
      </c>
      <c r="C31" s="11" t="s">
        <v>815</v>
      </c>
      <c r="D31" s="7" t="s">
        <v>394</v>
      </c>
      <c r="E31" s="7" t="s">
        <v>475</v>
      </c>
      <c r="F31" s="7" t="s">
        <v>23</v>
      </c>
      <c r="G31" s="7" t="s">
        <v>23</v>
      </c>
      <c r="H31" s="7" t="s">
        <v>23</v>
      </c>
      <c r="I31" s="7" t="str">
        <f t="shared" si="1"/>
        <v>[n,n,n]</v>
      </c>
      <c r="J31" s="5" t="s">
        <v>23</v>
      </c>
      <c r="K31" s="5" t="s">
        <v>23</v>
      </c>
      <c r="L31" s="5" t="s">
        <v>84</v>
      </c>
      <c r="M31" s="5" t="str">
        <f t="shared" si="0"/>
        <v>[n,n,p]</v>
      </c>
    </row>
    <row r="32" spans="1:13" ht="32">
      <c r="A32" s="65"/>
      <c r="B32" s="5" t="s">
        <v>816</v>
      </c>
      <c r="C32" s="11" t="s">
        <v>817</v>
      </c>
      <c r="D32" s="7" t="s">
        <v>307</v>
      </c>
      <c r="E32" s="7" t="s">
        <v>475</v>
      </c>
      <c r="F32" s="7" t="s">
        <v>23</v>
      </c>
      <c r="G32" s="7" t="s">
        <v>23</v>
      </c>
      <c r="H32" s="7" t="s">
        <v>23</v>
      </c>
      <c r="I32" s="5" t="str">
        <f t="shared" si="1"/>
        <v>[n,n,n]</v>
      </c>
      <c r="J32" s="5" t="s">
        <v>84</v>
      </c>
      <c r="K32" s="5" t="s">
        <v>23</v>
      </c>
      <c r="L32" s="5" t="s">
        <v>84</v>
      </c>
      <c r="M32" s="5" t="str">
        <f t="shared" si="0"/>
        <v>[p,n,p]</v>
      </c>
    </row>
    <row r="33" spans="1:13" ht="96">
      <c r="A33" s="65"/>
      <c r="B33" s="5" t="s">
        <v>100</v>
      </c>
      <c r="C33" s="11" t="s">
        <v>818</v>
      </c>
      <c r="D33" s="7" t="s">
        <v>307</v>
      </c>
      <c r="E33" s="11" t="s">
        <v>760</v>
      </c>
      <c r="F33" s="11" t="s">
        <v>23</v>
      </c>
      <c r="G33" s="11" t="s">
        <v>23</v>
      </c>
      <c r="H33" s="11" t="s">
        <v>23</v>
      </c>
      <c r="I33" s="5" t="str">
        <f t="shared" si="1"/>
        <v>[n,n,n]</v>
      </c>
      <c r="J33" s="5" t="s">
        <v>84</v>
      </c>
      <c r="K33" s="5" t="s">
        <v>23</v>
      </c>
      <c r="L33" s="5" t="s">
        <v>23</v>
      </c>
      <c r="M33" s="5" t="str">
        <f t="shared" si="0"/>
        <v>[p,n,n]</v>
      </c>
    </row>
    <row r="34" spans="1:13" ht="32">
      <c r="A34" s="65"/>
      <c r="B34" s="5" t="s">
        <v>819</v>
      </c>
      <c r="C34" s="11" t="s">
        <v>820</v>
      </c>
      <c r="D34" s="7" t="s">
        <v>307</v>
      </c>
      <c r="E34" s="5" t="s">
        <v>475</v>
      </c>
      <c r="F34" s="5" t="s">
        <v>23</v>
      </c>
      <c r="G34" s="5" t="s">
        <v>23</v>
      </c>
      <c r="H34" s="5" t="s">
        <v>23</v>
      </c>
      <c r="I34" s="5" t="str">
        <f t="shared" si="1"/>
        <v>[n,n,n]</v>
      </c>
      <c r="J34" s="5" t="s">
        <v>84</v>
      </c>
      <c r="K34" s="5" t="s">
        <v>23</v>
      </c>
      <c r="L34" s="5" t="s">
        <v>23</v>
      </c>
      <c r="M34" s="5" t="str">
        <f t="shared" si="0"/>
        <v>[p,n,n]</v>
      </c>
    </row>
    <row r="35" spans="1:13" ht="32">
      <c r="A35" s="65"/>
      <c r="B35" s="5" t="s">
        <v>201</v>
      </c>
      <c r="C35" s="11" t="s">
        <v>821</v>
      </c>
      <c r="D35" s="7" t="s">
        <v>394</v>
      </c>
      <c r="E35" s="5" t="s">
        <v>790</v>
      </c>
      <c r="F35" s="5" t="s">
        <v>23</v>
      </c>
      <c r="G35" s="5" t="s">
        <v>23</v>
      </c>
      <c r="H35" s="5" t="s">
        <v>23</v>
      </c>
      <c r="I35" s="5" t="str">
        <f t="shared" si="1"/>
        <v>[n,n,n]</v>
      </c>
      <c r="J35" s="5" t="s">
        <v>23</v>
      </c>
      <c r="K35" s="5" t="s">
        <v>23</v>
      </c>
      <c r="L35" s="5" t="s">
        <v>84</v>
      </c>
      <c r="M35" s="5" t="str">
        <f t="shared" si="0"/>
        <v>[n,n,p]</v>
      </c>
    </row>
    <row r="36" spans="1:13" ht="80">
      <c r="A36" s="65"/>
      <c r="B36" s="5" t="s">
        <v>822</v>
      </c>
      <c r="C36" s="12" t="s">
        <v>823</v>
      </c>
      <c r="D36" s="7" t="s">
        <v>323</v>
      </c>
      <c r="E36" s="5" t="s">
        <v>765</v>
      </c>
      <c r="F36" s="5" t="s">
        <v>23</v>
      </c>
      <c r="G36" s="5" t="s">
        <v>23</v>
      </c>
      <c r="H36" s="5" t="s">
        <v>23</v>
      </c>
      <c r="I36" s="5" t="str">
        <f>CONCATENATE("[",F37,",",G37,",",H37,"]")</f>
        <v>[n,n,n]</v>
      </c>
      <c r="J36" s="5" t="s">
        <v>84</v>
      </c>
      <c r="K36" s="5" t="s">
        <v>23</v>
      </c>
      <c r="L36" s="5" t="s">
        <v>23</v>
      </c>
      <c r="M36" s="5" t="str">
        <f t="shared" si="0"/>
        <v>[p,n,n]</v>
      </c>
    </row>
    <row r="37" spans="1:13" ht="32">
      <c r="A37" s="62" t="s">
        <v>824</v>
      </c>
      <c r="B37" s="5" t="s">
        <v>201</v>
      </c>
      <c r="C37" s="11" t="s">
        <v>821</v>
      </c>
      <c r="D37" s="7" t="s">
        <v>394</v>
      </c>
      <c r="E37" s="5" t="s">
        <v>790</v>
      </c>
      <c r="F37" s="5" t="s">
        <v>23</v>
      </c>
      <c r="G37" s="5" t="s">
        <v>23</v>
      </c>
      <c r="H37" s="5" t="s">
        <v>23</v>
      </c>
      <c r="I37" s="5" t="str">
        <f>CONCATENATE("[",F37,",",G37,",",H37,"]")</f>
        <v>[n,n,n]</v>
      </c>
      <c r="J37" s="5" t="s">
        <v>23</v>
      </c>
      <c r="K37" s="5" t="s">
        <v>23</v>
      </c>
      <c r="L37" s="5" t="s">
        <v>84</v>
      </c>
      <c r="M37" s="5" t="str">
        <f t="shared" ref="M37:M68" si="2">CONCATENATE("[",J37,",",K37,",",L37,"]")</f>
        <v>[n,n,p]</v>
      </c>
    </row>
    <row r="38" spans="1:13" ht="96">
      <c r="A38" s="62"/>
      <c r="B38" s="5" t="s">
        <v>808</v>
      </c>
      <c r="C38" s="12" t="s">
        <v>809</v>
      </c>
      <c r="D38" s="13" t="s">
        <v>323</v>
      </c>
      <c r="E38" s="5" t="s">
        <v>810</v>
      </c>
      <c r="F38" s="5" t="s">
        <v>23</v>
      </c>
      <c r="G38" s="5" t="s">
        <v>23</v>
      </c>
      <c r="H38" s="5" t="s">
        <v>23</v>
      </c>
      <c r="I38" s="5" t="str">
        <f t="shared" si="1"/>
        <v>[n,n,n]</v>
      </c>
      <c r="J38" s="5" t="s">
        <v>84</v>
      </c>
      <c r="K38" s="5" t="s">
        <v>23</v>
      </c>
      <c r="L38" s="5" t="s">
        <v>23</v>
      </c>
      <c r="M38" s="5" t="str">
        <f t="shared" si="2"/>
        <v>[p,n,n]</v>
      </c>
    </row>
    <row r="39" spans="1:13" ht="192">
      <c r="A39" s="62"/>
      <c r="B39" s="5" t="s">
        <v>499</v>
      </c>
      <c r="C39" s="11" t="s">
        <v>825</v>
      </c>
      <c r="D39" s="7" t="s">
        <v>307</v>
      </c>
      <c r="E39" s="5" t="s">
        <v>475</v>
      </c>
      <c r="F39" s="5" t="s">
        <v>23</v>
      </c>
      <c r="G39" s="5" t="s">
        <v>23</v>
      </c>
      <c r="H39" s="5" t="s">
        <v>23</v>
      </c>
      <c r="I39" s="5" t="str">
        <f t="shared" si="1"/>
        <v>[n,n,n]</v>
      </c>
      <c r="J39" s="5" t="s">
        <v>84</v>
      </c>
      <c r="K39" s="5" t="s">
        <v>23</v>
      </c>
      <c r="L39" s="5" t="s">
        <v>23</v>
      </c>
      <c r="M39" s="5" t="str">
        <f t="shared" si="2"/>
        <v>[p,n,n]</v>
      </c>
    </row>
    <row r="40" spans="1:13" ht="32">
      <c r="A40" s="62"/>
      <c r="B40" s="5" t="s">
        <v>774</v>
      </c>
      <c r="C40" s="11" t="s">
        <v>775</v>
      </c>
      <c r="D40" s="7" t="s">
        <v>323</v>
      </c>
      <c r="E40" s="5" t="s">
        <v>765</v>
      </c>
      <c r="F40" s="5" t="s">
        <v>23</v>
      </c>
      <c r="G40" s="5" t="s">
        <v>23</v>
      </c>
      <c r="H40" s="5" t="s">
        <v>23</v>
      </c>
      <c r="I40" s="5" t="str">
        <f t="shared" si="1"/>
        <v>[n,n,n]</v>
      </c>
      <c r="J40" s="5" t="s">
        <v>84</v>
      </c>
      <c r="K40" s="5" t="s">
        <v>23</v>
      </c>
      <c r="L40" s="5" t="s">
        <v>23</v>
      </c>
      <c r="M40" s="5" t="str">
        <f t="shared" si="2"/>
        <v>[p,n,n]</v>
      </c>
    </row>
    <row r="41" spans="1:13">
      <c r="A41" s="62" t="s">
        <v>826</v>
      </c>
      <c r="B41" s="5" t="s">
        <v>394</v>
      </c>
      <c r="C41" s="5" t="s">
        <v>827</v>
      </c>
      <c r="D41" s="7" t="s">
        <v>394</v>
      </c>
      <c r="E41" s="5" t="s">
        <v>165</v>
      </c>
      <c r="F41" s="5" t="s">
        <v>23</v>
      </c>
      <c r="G41" s="5" t="s">
        <v>23</v>
      </c>
      <c r="H41" s="5" t="s">
        <v>23</v>
      </c>
      <c r="I41" s="5" t="str">
        <f t="shared" si="1"/>
        <v>[n,n,n]</v>
      </c>
      <c r="J41" s="5" t="s">
        <v>23</v>
      </c>
      <c r="K41" s="5" t="s">
        <v>23</v>
      </c>
      <c r="L41" s="5" t="s">
        <v>84</v>
      </c>
      <c r="M41" s="5" t="str">
        <f t="shared" si="2"/>
        <v>[n,n,p]</v>
      </c>
    </row>
    <row r="42" spans="1:13" ht="32">
      <c r="A42" s="62"/>
      <c r="B42" s="5" t="s">
        <v>828</v>
      </c>
      <c r="C42" s="11" t="s">
        <v>775</v>
      </c>
      <c r="D42" s="7" t="s">
        <v>323</v>
      </c>
      <c r="E42" s="5" t="s">
        <v>475</v>
      </c>
      <c r="F42" s="5" t="s">
        <v>23</v>
      </c>
      <c r="G42" s="5" t="s">
        <v>23</v>
      </c>
      <c r="H42" s="5" t="s">
        <v>23</v>
      </c>
      <c r="I42" s="5" t="str">
        <f t="shared" si="1"/>
        <v>[n,n,n]</v>
      </c>
      <c r="J42" s="5" t="s">
        <v>84</v>
      </c>
      <c r="K42" s="5" t="s">
        <v>23</v>
      </c>
      <c r="L42" s="5" t="s">
        <v>23</v>
      </c>
      <c r="M42" s="5" t="str">
        <f t="shared" si="2"/>
        <v>[p,n,n]</v>
      </c>
    </row>
    <row r="43" spans="1:13">
      <c r="A43" s="62"/>
      <c r="B43" s="5" t="s">
        <v>806</v>
      </c>
      <c r="C43" s="5" t="s">
        <v>807</v>
      </c>
      <c r="D43" s="7" t="s">
        <v>307</v>
      </c>
      <c r="E43" s="5" t="s">
        <v>475</v>
      </c>
      <c r="F43" s="5" t="s">
        <v>23</v>
      </c>
      <c r="G43" s="5" t="s">
        <v>23</v>
      </c>
      <c r="H43" s="5" t="s">
        <v>23</v>
      </c>
      <c r="I43" s="5" t="str">
        <f t="shared" si="1"/>
        <v>[n,n,n]</v>
      </c>
      <c r="J43" s="5" t="s">
        <v>84</v>
      </c>
      <c r="K43" s="5" t="s">
        <v>23</v>
      </c>
      <c r="L43" s="5" t="s">
        <v>23</v>
      </c>
      <c r="M43" s="5" t="str">
        <f t="shared" si="2"/>
        <v>[p,n,n]</v>
      </c>
    </row>
    <row r="44" spans="1:13" ht="32">
      <c r="A44" s="62" t="s">
        <v>829</v>
      </c>
      <c r="B44" s="7" t="s">
        <v>830</v>
      </c>
      <c r="C44" s="6" t="s">
        <v>831</v>
      </c>
      <c r="D44" s="6" t="s">
        <v>303</v>
      </c>
      <c r="E44" s="5" t="s">
        <v>297</v>
      </c>
      <c r="F44" s="5" t="s">
        <v>23</v>
      </c>
      <c r="G44" s="5" t="s">
        <v>23</v>
      </c>
      <c r="H44" s="5" t="s">
        <v>23</v>
      </c>
      <c r="I44" s="5" t="str">
        <f t="shared" si="1"/>
        <v>[n,n,n]</v>
      </c>
      <c r="J44" s="5" t="s">
        <v>84</v>
      </c>
      <c r="K44" s="5" t="s">
        <v>84</v>
      </c>
      <c r="L44" s="5" t="s">
        <v>23</v>
      </c>
      <c r="M44" s="5" t="str">
        <f t="shared" si="2"/>
        <v>[p,p,n]</v>
      </c>
    </row>
    <row r="45" spans="1:13" ht="32">
      <c r="A45" s="62"/>
      <c r="B45" s="7" t="s">
        <v>832</v>
      </c>
      <c r="C45" s="6" t="s">
        <v>833</v>
      </c>
      <c r="D45" s="6" t="s">
        <v>323</v>
      </c>
      <c r="E45" s="5" t="s">
        <v>766</v>
      </c>
      <c r="F45" s="5" t="s">
        <v>23</v>
      </c>
      <c r="G45" s="5" t="s">
        <v>23</v>
      </c>
      <c r="H45" s="5" t="s">
        <v>23</v>
      </c>
      <c r="I45" s="5" t="str">
        <f t="shared" si="1"/>
        <v>[n,n,n]</v>
      </c>
      <c r="J45" s="5" t="s">
        <v>84</v>
      </c>
      <c r="K45" s="5" t="s">
        <v>23</v>
      </c>
      <c r="L45" s="5" t="s">
        <v>23</v>
      </c>
      <c r="M45" s="5" t="str">
        <f t="shared" si="2"/>
        <v>[p,n,n]</v>
      </c>
    </row>
    <row r="46" spans="1:13" ht="16">
      <c r="A46" s="62"/>
      <c r="B46" s="7" t="s">
        <v>834</v>
      </c>
      <c r="C46" s="7" t="s">
        <v>835</v>
      </c>
      <c r="D46" s="6" t="s">
        <v>433</v>
      </c>
      <c r="E46" s="5" t="s">
        <v>297</v>
      </c>
      <c r="F46" s="5" t="s">
        <v>84</v>
      </c>
      <c r="G46" s="5" t="s">
        <v>23</v>
      </c>
      <c r="H46" s="5" t="s">
        <v>23</v>
      </c>
      <c r="I46" s="5" t="str">
        <f t="shared" si="1"/>
        <v>[p,n,n]</v>
      </c>
      <c r="J46" s="5" t="s">
        <v>84</v>
      </c>
      <c r="K46" s="5" t="s">
        <v>84</v>
      </c>
      <c r="L46" s="5" t="s">
        <v>23</v>
      </c>
      <c r="M46" s="5" t="str">
        <f t="shared" si="2"/>
        <v>[p,p,n]</v>
      </c>
    </row>
    <row r="47" spans="1:13" ht="64">
      <c r="A47" s="62"/>
      <c r="B47" s="7" t="s">
        <v>836</v>
      </c>
      <c r="C47" s="6" t="s">
        <v>837</v>
      </c>
      <c r="D47" s="6" t="s">
        <v>401</v>
      </c>
      <c r="E47" s="5" t="s">
        <v>297</v>
      </c>
      <c r="F47" s="5" t="s">
        <v>23</v>
      </c>
      <c r="G47" s="5" t="s">
        <v>23</v>
      </c>
      <c r="H47" s="5" t="s">
        <v>23</v>
      </c>
      <c r="I47" s="5" t="str">
        <f t="shared" si="1"/>
        <v>[n,n,n]</v>
      </c>
      <c r="J47" s="5" t="s">
        <v>23</v>
      </c>
      <c r="K47" s="5" t="s">
        <v>23</v>
      </c>
      <c r="L47" s="5" t="s">
        <v>84</v>
      </c>
      <c r="M47" s="5" t="str">
        <f t="shared" si="2"/>
        <v>[n,n,p]</v>
      </c>
    </row>
    <row r="48" spans="1:13" ht="48">
      <c r="A48" s="62"/>
      <c r="B48" s="5" t="s">
        <v>838</v>
      </c>
      <c r="C48" s="11" t="s">
        <v>839</v>
      </c>
      <c r="D48" s="6" t="s">
        <v>303</v>
      </c>
      <c r="E48" s="5" t="s">
        <v>766</v>
      </c>
      <c r="F48" s="5" t="s">
        <v>23</v>
      </c>
      <c r="G48" s="5" t="s">
        <v>23</v>
      </c>
      <c r="H48" s="5" t="s">
        <v>23</v>
      </c>
      <c r="I48" s="5" t="str">
        <f t="shared" si="1"/>
        <v>[n,n,n]</v>
      </c>
      <c r="J48" s="5" t="s">
        <v>84</v>
      </c>
      <c r="K48" s="5" t="s">
        <v>23</v>
      </c>
      <c r="L48" s="5" t="s">
        <v>23</v>
      </c>
      <c r="M48" s="5" t="str">
        <f t="shared" si="2"/>
        <v>[p,n,n]</v>
      </c>
    </row>
    <row r="49" spans="1:13" ht="78" customHeight="1">
      <c r="A49" s="65" t="s">
        <v>840</v>
      </c>
      <c r="B49" s="5" t="s">
        <v>841</v>
      </c>
      <c r="C49" s="11" t="s">
        <v>842</v>
      </c>
      <c r="D49" s="6" t="s">
        <v>401</v>
      </c>
      <c r="E49" s="5" t="s">
        <v>165</v>
      </c>
      <c r="F49" s="5" t="s">
        <v>23</v>
      </c>
      <c r="G49" s="5" t="s">
        <v>23</v>
      </c>
      <c r="H49" s="5" t="s">
        <v>23</v>
      </c>
      <c r="I49" s="5" t="str">
        <f t="shared" si="1"/>
        <v>[n,n,n]</v>
      </c>
      <c r="J49" s="5" t="s">
        <v>23</v>
      </c>
      <c r="K49" s="5" t="s">
        <v>23</v>
      </c>
      <c r="L49" s="5" t="s">
        <v>84</v>
      </c>
      <c r="M49" s="5" t="str">
        <f t="shared" si="2"/>
        <v>[n,n,p]</v>
      </c>
    </row>
    <row r="50" spans="1:13" ht="32">
      <c r="A50" s="65"/>
      <c r="B50" s="5" t="s">
        <v>613</v>
      </c>
      <c r="C50" s="11" t="s">
        <v>843</v>
      </c>
      <c r="D50" s="7" t="s">
        <v>433</v>
      </c>
      <c r="E50" s="5" t="s">
        <v>165</v>
      </c>
      <c r="F50" s="5" t="s">
        <v>23</v>
      </c>
      <c r="G50" s="5" t="s">
        <v>23</v>
      </c>
      <c r="H50" s="5" t="s">
        <v>23</v>
      </c>
      <c r="I50" s="5" t="str">
        <f t="shared" si="1"/>
        <v>[n,n,n]</v>
      </c>
      <c r="J50" s="5" t="s">
        <v>23</v>
      </c>
      <c r="K50" s="5" t="s">
        <v>84</v>
      </c>
      <c r="L50" s="5" t="s">
        <v>23</v>
      </c>
      <c r="M50" s="5" t="str">
        <f t="shared" si="2"/>
        <v>[n,p,n]</v>
      </c>
    </row>
    <row r="51" spans="1:13" ht="16">
      <c r="A51" s="65"/>
      <c r="B51" s="5" t="s">
        <v>201</v>
      </c>
      <c r="C51" s="5" t="s">
        <v>844</v>
      </c>
      <c r="D51" s="6" t="s">
        <v>401</v>
      </c>
      <c r="E51" s="5" t="s">
        <v>165</v>
      </c>
      <c r="F51" s="5" t="s">
        <v>23</v>
      </c>
      <c r="G51" s="5" t="s">
        <v>23</v>
      </c>
      <c r="H51" s="5" t="s">
        <v>23</v>
      </c>
      <c r="I51" s="5" t="str">
        <f t="shared" si="1"/>
        <v>[n,n,n]</v>
      </c>
      <c r="J51" s="5" t="s">
        <v>23</v>
      </c>
      <c r="K51" s="5" t="s">
        <v>23</v>
      </c>
      <c r="L51" s="5" t="s">
        <v>84</v>
      </c>
      <c r="M51" s="5" t="str">
        <f t="shared" si="2"/>
        <v>[n,n,p]</v>
      </c>
    </row>
    <row r="52" spans="1:13" ht="32">
      <c r="A52" s="65"/>
      <c r="B52" s="5" t="s">
        <v>845</v>
      </c>
      <c r="C52" s="11" t="s">
        <v>846</v>
      </c>
      <c r="D52" s="6" t="s">
        <v>401</v>
      </c>
      <c r="E52" s="5" t="s">
        <v>165</v>
      </c>
      <c r="F52" s="5" t="s">
        <v>23</v>
      </c>
      <c r="G52" s="5" t="s">
        <v>23</v>
      </c>
      <c r="H52" s="5" t="s">
        <v>23</v>
      </c>
      <c r="I52" s="5" t="str">
        <f t="shared" si="1"/>
        <v>[n,n,n]</v>
      </c>
      <c r="J52" s="5" t="s">
        <v>23</v>
      </c>
      <c r="K52" s="5" t="s">
        <v>23</v>
      </c>
      <c r="L52" s="5" t="s">
        <v>84</v>
      </c>
      <c r="M52" s="5" t="str">
        <f t="shared" si="2"/>
        <v>[n,n,p]</v>
      </c>
    </row>
    <row r="53" spans="1:13" ht="96">
      <c r="A53" s="65"/>
      <c r="B53" s="5" t="s">
        <v>847</v>
      </c>
      <c r="C53" s="11" t="s">
        <v>848</v>
      </c>
      <c r="D53" s="7" t="s">
        <v>310</v>
      </c>
      <c r="E53" s="5" t="s">
        <v>765</v>
      </c>
      <c r="F53" s="5" t="s">
        <v>23</v>
      </c>
      <c r="G53" s="5" t="s">
        <v>23</v>
      </c>
      <c r="H53" s="5" t="s">
        <v>23</v>
      </c>
      <c r="I53" s="5" t="str">
        <f t="shared" si="1"/>
        <v>[n,n,n]</v>
      </c>
      <c r="J53" s="5" t="s">
        <v>84</v>
      </c>
      <c r="K53" s="5" t="s">
        <v>84</v>
      </c>
      <c r="L53" s="5" t="s">
        <v>23</v>
      </c>
      <c r="M53" s="5" t="str">
        <f t="shared" si="2"/>
        <v>[p,p,n]</v>
      </c>
    </row>
    <row r="54" spans="1:13">
      <c r="A54" s="65"/>
      <c r="B54" s="5" t="s">
        <v>849</v>
      </c>
      <c r="C54" s="5" t="s">
        <v>850</v>
      </c>
      <c r="D54" s="7" t="s">
        <v>307</v>
      </c>
      <c r="E54" s="5" t="s">
        <v>765</v>
      </c>
      <c r="F54" s="5" t="s">
        <v>23</v>
      </c>
      <c r="G54" s="5" t="s">
        <v>23</v>
      </c>
      <c r="H54" s="5" t="s">
        <v>23</v>
      </c>
      <c r="I54" s="5" t="str">
        <f t="shared" si="1"/>
        <v>[n,n,n]</v>
      </c>
      <c r="J54" s="5" t="s">
        <v>84</v>
      </c>
      <c r="K54" s="5" t="s">
        <v>23</v>
      </c>
      <c r="L54" s="5" t="s">
        <v>23</v>
      </c>
      <c r="M54" s="5" t="str">
        <f t="shared" si="2"/>
        <v>[p,n,n]</v>
      </c>
    </row>
    <row r="55" spans="1:13" ht="64">
      <c r="A55" s="65"/>
      <c r="B55" s="5" t="s">
        <v>851</v>
      </c>
      <c r="C55" s="11" t="s">
        <v>852</v>
      </c>
      <c r="D55" s="7" t="s">
        <v>307</v>
      </c>
      <c r="E55" s="5" t="s">
        <v>165</v>
      </c>
      <c r="F55" s="5" t="s">
        <v>23</v>
      </c>
      <c r="G55" s="5" t="s">
        <v>23</v>
      </c>
      <c r="H55" s="5" t="s">
        <v>23</v>
      </c>
      <c r="I55" s="5" t="str">
        <f t="shared" si="1"/>
        <v>[n,n,n]</v>
      </c>
      <c r="J55" s="5" t="s">
        <v>84</v>
      </c>
      <c r="K55" s="5" t="s">
        <v>23</v>
      </c>
      <c r="L55" s="5" t="s">
        <v>23</v>
      </c>
      <c r="M55" s="5" t="str">
        <f t="shared" si="2"/>
        <v>[p,n,n]</v>
      </c>
    </row>
    <row r="56" spans="1:13" ht="64">
      <c r="A56" s="65"/>
      <c r="B56" s="5" t="s">
        <v>853</v>
      </c>
      <c r="C56" s="14" t="s">
        <v>854</v>
      </c>
      <c r="D56" s="7" t="s">
        <v>323</v>
      </c>
      <c r="E56" s="5" t="s">
        <v>765</v>
      </c>
      <c r="F56" s="5" t="s">
        <v>23</v>
      </c>
      <c r="G56" s="5" t="s">
        <v>23</v>
      </c>
      <c r="H56" s="5" t="s">
        <v>23</v>
      </c>
      <c r="I56" s="5" t="str">
        <f t="shared" si="1"/>
        <v>[n,n,n]</v>
      </c>
      <c r="J56" s="5" t="s">
        <v>84</v>
      </c>
      <c r="K56" s="5" t="s">
        <v>23</v>
      </c>
      <c r="L56" s="5" t="s">
        <v>23</v>
      </c>
      <c r="M56" s="5" t="str">
        <f t="shared" si="2"/>
        <v>[p,n,n]</v>
      </c>
    </row>
    <row r="57" spans="1:13" ht="32">
      <c r="A57" s="63" t="s">
        <v>855</v>
      </c>
      <c r="B57" s="6" t="s">
        <v>100</v>
      </c>
      <c r="C57" s="15" t="s">
        <v>856</v>
      </c>
      <c r="D57" s="7" t="s">
        <v>21</v>
      </c>
      <c r="E57" s="7" t="s">
        <v>857</v>
      </c>
      <c r="F57" s="7" t="s">
        <v>23</v>
      </c>
      <c r="G57" s="7" t="s">
        <v>23</v>
      </c>
      <c r="H57" s="5" t="s">
        <v>23</v>
      </c>
      <c r="I57" s="7" t="s">
        <v>181</v>
      </c>
      <c r="J57" s="7" t="s">
        <v>84</v>
      </c>
      <c r="K57" s="7" t="s">
        <v>23</v>
      </c>
      <c r="L57" s="7" t="s">
        <v>23</v>
      </c>
      <c r="M57" s="5" t="str">
        <f t="shared" si="2"/>
        <v>[p,n,n]</v>
      </c>
    </row>
    <row r="58" spans="1:13" ht="80">
      <c r="A58" s="63"/>
      <c r="B58" s="7" t="s">
        <v>858</v>
      </c>
      <c r="C58" s="15" t="s">
        <v>859</v>
      </c>
      <c r="D58" s="7" t="s">
        <v>37</v>
      </c>
      <c r="E58" s="7" t="s">
        <v>857</v>
      </c>
      <c r="F58" s="7" t="s">
        <v>23</v>
      </c>
      <c r="G58" s="7" t="s">
        <v>23</v>
      </c>
      <c r="H58" s="5" t="s">
        <v>23</v>
      </c>
      <c r="I58" s="7" t="s">
        <v>181</v>
      </c>
      <c r="J58" s="7" t="s">
        <v>23</v>
      </c>
      <c r="K58" s="7" t="s">
        <v>84</v>
      </c>
      <c r="L58" s="7" t="s">
        <v>23</v>
      </c>
      <c r="M58" s="5" t="str">
        <f t="shared" si="2"/>
        <v>[n,p,n]</v>
      </c>
    </row>
    <row r="59" spans="1:13" ht="64" customHeight="1">
      <c r="A59" s="63"/>
      <c r="B59" s="7" t="s">
        <v>860</v>
      </c>
      <c r="C59" s="15" t="s">
        <v>861</v>
      </c>
      <c r="D59" s="7" t="s">
        <v>27</v>
      </c>
      <c r="E59" s="7" t="s">
        <v>862</v>
      </c>
      <c r="F59" s="7" t="s">
        <v>23</v>
      </c>
      <c r="G59" s="7" t="s">
        <v>23</v>
      </c>
      <c r="H59" s="5" t="s">
        <v>23</v>
      </c>
      <c r="I59" s="7" t="s">
        <v>181</v>
      </c>
      <c r="J59" s="7" t="s">
        <v>23</v>
      </c>
      <c r="K59" s="7" t="s">
        <v>23</v>
      </c>
      <c r="L59" s="7" t="s">
        <v>84</v>
      </c>
      <c r="M59" s="5" t="str">
        <f t="shared" si="2"/>
        <v>[n,n,p]</v>
      </c>
    </row>
    <row r="60" spans="1:13" ht="16">
      <c r="A60" s="63"/>
      <c r="B60" s="7" t="s">
        <v>95</v>
      </c>
      <c r="C60" s="6" t="s">
        <v>863</v>
      </c>
      <c r="D60" s="6" t="s">
        <v>21</v>
      </c>
      <c r="E60" s="6" t="s">
        <v>857</v>
      </c>
      <c r="F60" s="6" t="s">
        <v>23</v>
      </c>
      <c r="G60" s="6" t="s">
        <v>23</v>
      </c>
      <c r="H60" s="5" t="s">
        <v>23</v>
      </c>
      <c r="I60" s="7" t="s">
        <v>181</v>
      </c>
      <c r="J60" s="7" t="s">
        <v>84</v>
      </c>
      <c r="K60" s="7" t="s">
        <v>23</v>
      </c>
      <c r="L60" s="7" t="s">
        <v>23</v>
      </c>
      <c r="M60" s="5" t="str">
        <f t="shared" si="2"/>
        <v>[p,n,n]</v>
      </c>
    </row>
    <row r="61" spans="1:13" ht="32">
      <c r="A61" s="63"/>
      <c r="B61" s="7" t="s">
        <v>864</v>
      </c>
      <c r="C61" s="6" t="s">
        <v>865</v>
      </c>
      <c r="D61" s="6" t="s">
        <v>21</v>
      </c>
      <c r="E61" s="6" t="s">
        <v>857</v>
      </c>
      <c r="F61" s="7" t="s">
        <v>23</v>
      </c>
      <c r="G61" s="7" t="s">
        <v>23</v>
      </c>
      <c r="H61" s="5" t="s">
        <v>23</v>
      </c>
      <c r="I61" s="7" t="s">
        <v>181</v>
      </c>
      <c r="J61" s="7" t="s">
        <v>84</v>
      </c>
      <c r="K61" s="7" t="s">
        <v>23</v>
      </c>
      <c r="L61" s="7" t="s">
        <v>23</v>
      </c>
      <c r="M61" s="5" t="str">
        <f t="shared" si="2"/>
        <v>[p,n,n]</v>
      </c>
    </row>
    <row r="62" spans="1:13" ht="32">
      <c r="A62" s="63"/>
      <c r="B62" s="7" t="s">
        <v>866</v>
      </c>
      <c r="C62" s="6" t="s">
        <v>867</v>
      </c>
      <c r="D62" s="7" t="s">
        <v>868</v>
      </c>
      <c r="E62" s="7" t="s">
        <v>862</v>
      </c>
      <c r="F62" s="7" t="s">
        <v>23</v>
      </c>
      <c r="G62" s="7" t="s">
        <v>23</v>
      </c>
      <c r="H62" s="5" t="s">
        <v>23</v>
      </c>
      <c r="I62" s="7" t="s">
        <v>181</v>
      </c>
      <c r="J62" s="7" t="s">
        <v>23</v>
      </c>
      <c r="K62" s="7" t="s">
        <v>84</v>
      </c>
      <c r="L62" s="7" t="s">
        <v>84</v>
      </c>
      <c r="M62" s="5" t="str">
        <f t="shared" si="2"/>
        <v>[n,p,p]</v>
      </c>
    </row>
    <row r="63" spans="1:13" ht="16">
      <c r="A63" s="63"/>
      <c r="B63" s="7" t="s">
        <v>869</v>
      </c>
      <c r="C63" s="6" t="s">
        <v>870</v>
      </c>
      <c r="D63" s="7" t="s">
        <v>27</v>
      </c>
      <c r="E63" s="6" t="s">
        <v>857</v>
      </c>
      <c r="F63" s="7" t="s">
        <v>23</v>
      </c>
      <c r="G63" s="7" t="s">
        <v>23</v>
      </c>
      <c r="H63" s="5" t="s">
        <v>23</v>
      </c>
      <c r="I63" s="7" t="s">
        <v>181</v>
      </c>
      <c r="J63" s="7" t="s">
        <v>23</v>
      </c>
      <c r="K63" s="7" t="s">
        <v>23</v>
      </c>
      <c r="L63" s="7" t="s">
        <v>84</v>
      </c>
      <c r="M63" s="5" t="str">
        <f t="shared" si="2"/>
        <v>[n,n,p]</v>
      </c>
    </row>
    <row r="64" spans="1:13" ht="32">
      <c r="A64" s="63"/>
      <c r="B64" s="6" t="s">
        <v>871</v>
      </c>
      <c r="C64" s="6" t="s">
        <v>872</v>
      </c>
      <c r="D64" s="7" t="s">
        <v>21</v>
      </c>
      <c r="E64" s="7" t="s">
        <v>862</v>
      </c>
      <c r="F64" s="7" t="s">
        <v>23</v>
      </c>
      <c r="G64" s="7" t="s">
        <v>23</v>
      </c>
      <c r="H64" s="5" t="s">
        <v>23</v>
      </c>
      <c r="I64" s="7" t="s">
        <v>181</v>
      </c>
      <c r="J64" s="7" t="s">
        <v>84</v>
      </c>
      <c r="K64" s="7" t="s">
        <v>23</v>
      </c>
      <c r="L64" s="7" t="s">
        <v>23</v>
      </c>
      <c r="M64" s="5" t="str">
        <f t="shared" si="2"/>
        <v>[p,n,n]</v>
      </c>
    </row>
    <row r="65" spans="1:13" ht="16">
      <c r="A65" s="63"/>
      <c r="B65" s="7" t="s">
        <v>82</v>
      </c>
      <c r="C65" s="6" t="s">
        <v>873</v>
      </c>
      <c r="D65" s="7" t="s">
        <v>27</v>
      </c>
      <c r="E65" s="7" t="s">
        <v>862</v>
      </c>
      <c r="F65" s="7" t="s">
        <v>23</v>
      </c>
      <c r="G65" s="7" t="s">
        <v>23</v>
      </c>
      <c r="H65" s="5" t="s">
        <v>23</v>
      </c>
      <c r="I65" s="7" t="s">
        <v>181</v>
      </c>
      <c r="J65" s="7" t="s">
        <v>23</v>
      </c>
      <c r="K65" s="7" t="s">
        <v>23</v>
      </c>
      <c r="L65" s="7" t="s">
        <v>84</v>
      </c>
      <c r="M65" s="5" t="str">
        <f t="shared" si="2"/>
        <v>[n,n,p]</v>
      </c>
    </row>
    <row r="66" spans="1:13" ht="16">
      <c r="A66" s="63"/>
      <c r="B66" s="7" t="s">
        <v>874</v>
      </c>
      <c r="C66" s="6" t="s">
        <v>875</v>
      </c>
      <c r="D66" s="7" t="s">
        <v>27</v>
      </c>
      <c r="E66" s="7" t="s">
        <v>862</v>
      </c>
      <c r="F66" s="7" t="s">
        <v>23</v>
      </c>
      <c r="G66" s="7" t="s">
        <v>23</v>
      </c>
      <c r="H66" s="5" t="s">
        <v>23</v>
      </c>
      <c r="I66" s="7" t="s">
        <v>181</v>
      </c>
      <c r="J66" s="7" t="s">
        <v>23</v>
      </c>
      <c r="K66" s="7" t="s">
        <v>23</v>
      </c>
      <c r="L66" s="7" t="s">
        <v>84</v>
      </c>
      <c r="M66" s="5" t="str">
        <f t="shared" si="2"/>
        <v>[n,n,p]</v>
      </c>
    </row>
    <row r="67" spans="1:13" ht="48">
      <c r="A67" s="63"/>
      <c r="B67" s="6" t="s">
        <v>92</v>
      </c>
      <c r="C67" s="6" t="s">
        <v>93</v>
      </c>
      <c r="D67" s="7" t="s">
        <v>21</v>
      </c>
      <c r="E67" s="7" t="s">
        <v>862</v>
      </c>
      <c r="F67" s="7" t="s">
        <v>23</v>
      </c>
      <c r="G67" s="7" t="s">
        <v>23</v>
      </c>
      <c r="H67" s="5" t="s">
        <v>23</v>
      </c>
      <c r="I67" s="7" t="s">
        <v>181</v>
      </c>
      <c r="J67" s="7" t="s">
        <v>84</v>
      </c>
      <c r="K67" s="7" t="s">
        <v>23</v>
      </c>
      <c r="L67" s="7" t="s">
        <v>23</v>
      </c>
      <c r="M67" s="5" t="str">
        <f t="shared" si="2"/>
        <v>[p,n,n]</v>
      </c>
    </row>
    <row r="68" spans="1:13" ht="16">
      <c r="A68" s="63"/>
      <c r="B68" s="63" t="s">
        <v>169</v>
      </c>
      <c r="C68" s="6" t="s">
        <v>876</v>
      </c>
      <c r="D68" s="63" t="s">
        <v>27</v>
      </c>
      <c r="E68" s="63" t="s">
        <v>862</v>
      </c>
      <c r="F68" s="63" t="s">
        <v>23</v>
      </c>
      <c r="G68" s="63" t="s">
        <v>23</v>
      </c>
      <c r="H68" s="62" t="s">
        <v>23</v>
      </c>
      <c r="I68" s="63" t="s">
        <v>181</v>
      </c>
      <c r="J68" s="63" t="s">
        <v>23</v>
      </c>
      <c r="K68" s="63" t="s">
        <v>23</v>
      </c>
      <c r="L68" s="63" t="s">
        <v>84</v>
      </c>
      <c r="M68" s="62" t="str">
        <f t="shared" si="2"/>
        <v>[n,n,p]</v>
      </c>
    </row>
    <row r="69" spans="1:13" ht="16">
      <c r="A69" s="63"/>
      <c r="B69" s="63"/>
      <c r="C69" s="6" t="s">
        <v>877</v>
      </c>
      <c r="D69" s="63"/>
      <c r="E69" s="63"/>
      <c r="F69" s="63"/>
      <c r="G69" s="63"/>
      <c r="H69" s="62"/>
      <c r="I69" s="63"/>
      <c r="J69" s="63"/>
      <c r="K69" s="63"/>
      <c r="L69" s="63"/>
      <c r="M69" s="62"/>
    </row>
    <row r="70" spans="1:13" ht="28">
      <c r="A70" s="64" t="s">
        <v>878</v>
      </c>
      <c r="B70" s="16" t="s">
        <v>879</v>
      </c>
      <c r="C70" s="17" t="s">
        <v>880</v>
      </c>
      <c r="D70" s="5" t="s">
        <v>27</v>
      </c>
      <c r="E70" s="16" t="s">
        <v>475</v>
      </c>
      <c r="F70" s="5" t="str">
        <f>MID(I70,4,1)</f>
        <v>n</v>
      </c>
      <c r="G70" s="5" t="str">
        <f>MID(I70,6,1)</f>
        <v>n</v>
      </c>
      <c r="H70" s="5" t="s">
        <v>23</v>
      </c>
      <c r="I70" s="16" t="s">
        <v>181</v>
      </c>
      <c r="J70" s="5" t="str">
        <f>MID(M70,2,1)</f>
        <v>p</v>
      </c>
      <c r="K70" s="5" t="str">
        <f>MID(M70,4,1)</f>
        <v>n</v>
      </c>
      <c r="L70" s="5" t="str">
        <f>MID(M70,6,1)</f>
        <v>f</v>
      </c>
      <c r="M70" s="16" t="s">
        <v>881</v>
      </c>
    </row>
    <row r="71" spans="1:13" ht="51">
      <c r="A71" s="64"/>
      <c r="B71" s="16" t="s">
        <v>100</v>
      </c>
      <c r="C71" s="18" t="s">
        <v>882</v>
      </c>
      <c r="D71" s="5" t="s">
        <v>43</v>
      </c>
      <c r="E71" s="16" t="s">
        <v>883</v>
      </c>
      <c r="F71" s="5" t="str">
        <f>MID(I71,4,1)</f>
        <v>n</v>
      </c>
      <c r="G71" s="5" t="str">
        <f>MID(I71,6,1)</f>
        <v>n</v>
      </c>
      <c r="H71" s="5" t="s">
        <v>23</v>
      </c>
      <c r="I71" s="16" t="s">
        <v>80</v>
      </c>
      <c r="J71" s="5" t="str">
        <f>MID(M71,2,1)</f>
        <v>p</v>
      </c>
      <c r="K71" s="5" t="str">
        <f>MID(M71,4,1)</f>
        <v>n</v>
      </c>
      <c r="L71" s="5" t="str">
        <f>MID(M71,6,1)</f>
        <v>n</v>
      </c>
      <c r="M71" s="16" t="s">
        <v>80</v>
      </c>
    </row>
    <row r="72" spans="1:13" ht="28">
      <c r="A72" s="64"/>
      <c r="B72" s="16" t="s">
        <v>763</v>
      </c>
      <c r="C72" s="17" t="s">
        <v>884</v>
      </c>
      <c r="D72" s="5" t="s">
        <v>21</v>
      </c>
      <c r="E72" s="16" t="s">
        <v>475</v>
      </c>
      <c r="F72" s="5" t="str">
        <f>MID(I72,4,1)</f>
        <v>n</v>
      </c>
      <c r="G72" s="5" t="str">
        <f>MID(I72,6,1)</f>
        <v>n</v>
      </c>
      <c r="H72" s="5" t="s">
        <v>23</v>
      </c>
      <c r="I72" s="16" t="s">
        <v>176</v>
      </c>
      <c r="J72" s="5" t="str">
        <f>MID(M72,2,1)</f>
        <v>f</v>
      </c>
      <c r="K72" s="5" t="str">
        <f>MID(M72,4,1)</f>
        <v>f</v>
      </c>
      <c r="L72" s="5" t="str">
        <f>MID(M72,6,1)</f>
        <v>n</v>
      </c>
      <c r="M72" s="16" t="s">
        <v>247</v>
      </c>
    </row>
    <row r="73" spans="1:13" ht="28">
      <c r="A73" s="64"/>
      <c r="B73" s="16" t="s">
        <v>885</v>
      </c>
      <c r="C73" s="17" t="s">
        <v>886</v>
      </c>
      <c r="D73" s="5" t="s">
        <v>37</v>
      </c>
      <c r="E73" s="16" t="s">
        <v>475</v>
      </c>
      <c r="F73" s="5" t="str">
        <f>MID(I73,4,1)</f>
        <v>n</v>
      </c>
      <c r="G73" s="5" t="str">
        <f>MID(I73,6,1)</f>
        <v>n</v>
      </c>
      <c r="H73" s="5" t="s">
        <v>23</v>
      </c>
      <c r="I73" s="16" t="s">
        <v>176</v>
      </c>
      <c r="J73" s="5" t="str">
        <f>MID(M73,2,1)</f>
        <v>p</v>
      </c>
      <c r="K73" s="5" t="str">
        <f>MID(M73,4,1)</f>
        <v>f</v>
      </c>
      <c r="L73" s="5" t="str">
        <f>MID(M73,6,1)</f>
        <v>n</v>
      </c>
      <c r="M73" s="16" t="s">
        <v>887</v>
      </c>
    </row>
    <row r="74" spans="1:13" ht="16">
      <c r="A74" s="62" t="s">
        <v>888</v>
      </c>
      <c r="B74" s="4" t="s">
        <v>889</v>
      </c>
      <c r="C74" s="5" t="s">
        <v>890</v>
      </c>
      <c r="D74" s="6" t="s">
        <v>891</v>
      </c>
      <c r="E74" s="7" t="s">
        <v>892</v>
      </c>
      <c r="F74" s="5" t="str">
        <f>MID(I74,2,1)</f>
        <v>n</v>
      </c>
      <c r="G74" s="5" t="str">
        <f>MID(I74,4,1)</f>
        <v>n</v>
      </c>
      <c r="H74" s="5" t="str">
        <f>MID(I74,6,1)</f>
        <v>n</v>
      </c>
      <c r="I74" s="7" t="s">
        <v>181</v>
      </c>
      <c r="J74" s="5" t="s">
        <v>23</v>
      </c>
      <c r="K74" s="5" t="s">
        <v>84</v>
      </c>
      <c r="L74" s="5" t="s">
        <v>84</v>
      </c>
      <c r="M74" s="7" t="s">
        <v>85</v>
      </c>
    </row>
    <row r="75" spans="1:13" ht="16">
      <c r="A75" s="62"/>
      <c r="B75" s="4" t="s">
        <v>893</v>
      </c>
      <c r="C75" s="5" t="s">
        <v>894</v>
      </c>
      <c r="D75" s="6" t="s">
        <v>891</v>
      </c>
      <c r="E75" s="7" t="s">
        <v>862</v>
      </c>
      <c r="F75" s="5" t="str">
        <f t="shared" ref="F75:F85" si="3">MID(I75,2,1)</f>
        <v>n</v>
      </c>
      <c r="G75" s="5" t="str">
        <f t="shared" ref="G75:G85" si="4">MID(I75,4,1)</f>
        <v>n</v>
      </c>
      <c r="H75" s="5" t="str">
        <f t="shared" ref="H75:H85" si="5">MID(I75,6,1)</f>
        <v>n</v>
      </c>
      <c r="I75" s="7" t="s">
        <v>181</v>
      </c>
      <c r="J75" s="5" t="s">
        <v>23</v>
      </c>
      <c r="K75" s="5" t="s">
        <v>23</v>
      </c>
      <c r="L75" s="5" t="s">
        <v>84</v>
      </c>
      <c r="M75" s="7" t="s">
        <v>85</v>
      </c>
    </row>
    <row r="76" spans="1:13" ht="16">
      <c r="A76" s="62"/>
      <c r="B76" s="4" t="s">
        <v>895</v>
      </c>
      <c r="C76" s="5" t="s">
        <v>896</v>
      </c>
      <c r="D76" s="6" t="s">
        <v>868</v>
      </c>
      <c r="E76" s="6" t="s">
        <v>798</v>
      </c>
      <c r="F76" s="5" t="str">
        <f t="shared" si="3"/>
        <v>p</v>
      </c>
      <c r="G76" s="5" t="str">
        <f t="shared" si="4"/>
        <v>p</v>
      </c>
      <c r="H76" s="5" t="str">
        <f t="shared" si="5"/>
        <v>n</v>
      </c>
      <c r="I76" s="7" t="s">
        <v>91</v>
      </c>
      <c r="J76" s="5" t="s">
        <v>84</v>
      </c>
      <c r="K76" s="5" t="s">
        <v>84</v>
      </c>
      <c r="L76" s="5" t="s">
        <v>107</v>
      </c>
      <c r="M76" s="7" t="s">
        <v>214</v>
      </c>
    </row>
    <row r="77" spans="1:13" ht="16">
      <c r="A77" s="62"/>
      <c r="B77" s="4" t="s">
        <v>897</v>
      </c>
      <c r="C77" s="5" t="s">
        <v>898</v>
      </c>
      <c r="D77" s="6" t="s">
        <v>43</v>
      </c>
      <c r="E77" s="7" t="s">
        <v>892</v>
      </c>
      <c r="F77" s="5" t="str">
        <f t="shared" si="3"/>
        <v>p</v>
      </c>
      <c r="G77" s="5" t="str">
        <f t="shared" si="4"/>
        <v>n</v>
      </c>
      <c r="H77" s="5" t="str">
        <f t="shared" si="5"/>
        <v>n</v>
      </c>
      <c r="I77" s="7" t="s">
        <v>80</v>
      </c>
      <c r="J77" s="5" t="s">
        <v>84</v>
      </c>
      <c r="K77" s="5" t="s">
        <v>84</v>
      </c>
      <c r="L77" s="5" t="s">
        <v>23</v>
      </c>
      <c r="M77" s="7" t="s">
        <v>899</v>
      </c>
    </row>
    <row r="78" spans="1:13" ht="16">
      <c r="A78" s="62"/>
      <c r="B78" s="4" t="s">
        <v>900</v>
      </c>
      <c r="C78" s="5" t="s">
        <v>901</v>
      </c>
      <c r="D78" s="6" t="s">
        <v>27</v>
      </c>
      <c r="E78" s="7" t="s">
        <v>862</v>
      </c>
      <c r="F78" s="5" t="str">
        <f t="shared" si="3"/>
        <v>n</v>
      </c>
      <c r="G78" s="5" t="str">
        <f t="shared" si="4"/>
        <v>n</v>
      </c>
      <c r="H78" s="5" t="str">
        <f t="shared" si="5"/>
        <v>n</v>
      </c>
      <c r="I78" s="7" t="s">
        <v>181</v>
      </c>
      <c r="J78" s="5" t="s">
        <v>23</v>
      </c>
      <c r="K78" s="5" t="s">
        <v>23</v>
      </c>
      <c r="L78" s="5" t="s">
        <v>84</v>
      </c>
      <c r="M78" s="7" t="s">
        <v>85</v>
      </c>
    </row>
    <row r="79" spans="1:13" ht="16">
      <c r="A79" s="62"/>
      <c r="B79" s="4" t="s">
        <v>902</v>
      </c>
      <c r="C79" s="5" t="s">
        <v>903</v>
      </c>
      <c r="D79" s="6" t="s">
        <v>904</v>
      </c>
      <c r="E79" s="7" t="s">
        <v>857</v>
      </c>
      <c r="F79" s="5" t="str">
        <f t="shared" si="3"/>
        <v>p</v>
      </c>
      <c r="G79" s="5" t="str">
        <f t="shared" si="4"/>
        <v>p</v>
      </c>
      <c r="H79" s="5" t="str">
        <f t="shared" si="5"/>
        <v>n</v>
      </c>
      <c r="I79" s="7" t="s">
        <v>91</v>
      </c>
      <c r="J79" s="5" t="s">
        <v>107</v>
      </c>
      <c r="K79" s="5" t="s">
        <v>107</v>
      </c>
      <c r="L79" s="5" t="s">
        <v>23</v>
      </c>
      <c r="M79" s="7" t="s">
        <v>247</v>
      </c>
    </row>
    <row r="80" spans="1:13" ht="16">
      <c r="A80" s="62"/>
      <c r="B80" s="4" t="s">
        <v>905</v>
      </c>
      <c r="C80" s="5" t="s">
        <v>906</v>
      </c>
      <c r="D80" s="6" t="s">
        <v>907</v>
      </c>
      <c r="E80" s="7" t="s">
        <v>892</v>
      </c>
      <c r="F80" s="5" t="str">
        <f t="shared" si="3"/>
        <v>p</v>
      </c>
      <c r="G80" s="5" t="str">
        <f t="shared" si="4"/>
        <v>p</v>
      </c>
      <c r="H80" s="5" t="str">
        <f t="shared" si="5"/>
        <v>n</v>
      </c>
      <c r="I80" s="7" t="s">
        <v>91</v>
      </c>
      <c r="J80" s="5" t="s">
        <v>107</v>
      </c>
      <c r="K80" s="5" t="s">
        <v>107</v>
      </c>
      <c r="L80" s="5" t="s">
        <v>107</v>
      </c>
      <c r="M80" s="7" t="s">
        <v>247</v>
      </c>
    </row>
    <row r="81" spans="1:13" ht="64">
      <c r="A81" s="62"/>
      <c r="B81" s="4" t="s">
        <v>908</v>
      </c>
      <c r="C81" s="11" t="s">
        <v>909</v>
      </c>
      <c r="D81" s="6" t="s">
        <v>910</v>
      </c>
      <c r="E81" s="6" t="s">
        <v>798</v>
      </c>
      <c r="F81" s="5" t="str">
        <f t="shared" si="3"/>
        <v>p</v>
      </c>
      <c r="G81" s="5" t="str">
        <f t="shared" si="4"/>
        <v>p</v>
      </c>
      <c r="H81" s="5" t="str">
        <f t="shared" si="5"/>
        <v>n</v>
      </c>
      <c r="I81" s="7" t="s">
        <v>91</v>
      </c>
      <c r="J81" s="5" t="s">
        <v>84</v>
      </c>
      <c r="K81" s="5" t="s">
        <v>84</v>
      </c>
      <c r="L81" s="5" t="s">
        <v>84</v>
      </c>
      <c r="M81" s="7" t="s">
        <v>214</v>
      </c>
    </row>
    <row r="82" spans="1:13" ht="16">
      <c r="A82" s="62"/>
      <c r="B82" s="8" t="s">
        <v>911</v>
      </c>
      <c r="C82" s="5" t="s">
        <v>912</v>
      </c>
      <c r="D82" s="6" t="s">
        <v>149</v>
      </c>
      <c r="E82" s="6" t="s">
        <v>798</v>
      </c>
      <c r="F82" s="5" t="str">
        <f t="shared" si="3"/>
        <v>p</v>
      </c>
      <c r="G82" s="5" t="str">
        <f t="shared" si="4"/>
        <v>p</v>
      </c>
      <c r="H82" s="5" t="str">
        <f t="shared" si="5"/>
        <v>n</v>
      </c>
      <c r="I82" s="7" t="s">
        <v>91</v>
      </c>
      <c r="J82" s="5" t="s">
        <v>84</v>
      </c>
      <c r="K82" s="5" t="s">
        <v>84</v>
      </c>
      <c r="L82" s="5" t="s">
        <v>84</v>
      </c>
      <c r="M82" s="7" t="s">
        <v>73</v>
      </c>
    </row>
    <row r="83" spans="1:13" ht="32">
      <c r="A83" s="62"/>
      <c r="B83" s="8" t="s">
        <v>913</v>
      </c>
      <c r="C83" s="5" t="s">
        <v>914</v>
      </c>
      <c r="D83" s="6" t="s">
        <v>27</v>
      </c>
      <c r="E83" s="6" t="s">
        <v>798</v>
      </c>
      <c r="F83" s="5" t="str">
        <f t="shared" si="3"/>
        <v>n</v>
      </c>
      <c r="G83" s="5" t="str">
        <f t="shared" si="4"/>
        <v>n</v>
      </c>
      <c r="H83" s="5" t="str">
        <f t="shared" si="5"/>
        <v>n</v>
      </c>
      <c r="I83" s="7" t="s">
        <v>181</v>
      </c>
      <c r="J83" s="5" t="s">
        <v>23</v>
      </c>
      <c r="K83" s="5" t="s">
        <v>23</v>
      </c>
      <c r="L83" s="5" t="s">
        <v>84</v>
      </c>
      <c r="M83" s="7" t="s">
        <v>85</v>
      </c>
    </row>
    <row r="84" spans="1:13" ht="16">
      <c r="A84" s="62"/>
      <c r="B84" s="4" t="s">
        <v>915</v>
      </c>
      <c r="C84" s="5" t="s">
        <v>916</v>
      </c>
      <c r="D84" s="6" t="s">
        <v>27</v>
      </c>
      <c r="E84" s="6" t="s">
        <v>857</v>
      </c>
      <c r="F84" s="5" t="str">
        <f t="shared" si="3"/>
        <v>p</v>
      </c>
      <c r="G84" s="5" t="str">
        <f t="shared" si="4"/>
        <v>p</v>
      </c>
      <c r="H84" s="5" t="str">
        <f t="shared" si="5"/>
        <v>n</v>
      </c>
      <c r="I84" s="7" t="s">
        <v>91</v>
      </c>
      <c r="J84" s="5" t="s">
        <v>84</v>
      </c>
      <c r="K84" s="5" t="s">
        <v>84</v>
      </c>
      <c r="L84" s="5" t="s">
        <v>107</v>
      </c>
      <c r="M84" s="7" t="s">
        <v>214</v>
      </c>
    </row>
    <row r="85" spans="1:13" ht="112">
      <c r="A85" s="62"/>
      <c r="B85" s="4" t="s">
        <v>917</v>
      </c>
      <c r="C85" s="11" t="s">
        <v>918</v>
      </c>
      <c r="D85" s="6" t="s">
        <v>27</v>
      </c>
      <c r="E85" s="6" t="s">
        <v>798</v>
      </c>
      <c r="F85" s="5" t="str">
        <f t="shared" si="3"/>
        <v>n</v>
      </c>
      <c r="G85" s="5" t="str">
        <f t="shared" si="4"/>
        <v>n</v>
      </c>
      <c r="H85" s="5" t="str">
        <f t="shared" si="5"/>
        <v>n</v>
      </c>
      <c r="I85" s="7" t="s">
        <v>181</v>
      </c>
      <c r="J85" s="5" t="s">
        <v>23</v>
      </c>
      <c r="K85" s="5" t="s">
        <v>23</v>
      </c>
      <c r="L85" s="5" t="s">
        <v>84</v>
      </c>
      <c r="M85" s="7" t="s">
        <v>85</v>
      </c>
    </row>
    <row r="86" spans="1:13">
      <c r="A86" s="1" t="s">
        <v>919</v>
      </c>
      <c r="B86" s="19" t="s">
        <v>920</v>
      </c>
      <c r="C86" s="19" t="s">
        <v>921</v>
      </c>
    </row>
  </sheetData>
  <mergeCells count="23">
    <mergeCell ref="A2:A7"/>
    <mergeCell ref="A8:A14"/>
    <mergeCell ref="A25:A29"/>
    <mergeCell ref="A15:A24"/>
    <mergeCell ref="A49:A56"/>
    <mergeCell ref="A44:A48"/>
    <mergeCell ref="A41:A43"/>
    <mergeCell ref="A30:A36"/>
    <mergeCell ref="A37:A40"/>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31"/>
  <sheetViews>
    <sheetView workbookViewId="0">
      <selection activeCell="A30" sqref="A2:A30"/>
      <pivotSelection pane="bottomRight" showHeader="1" axis="axisRow" activeRow="29" previousRow="29" click="1" r:id="rId1">
        <pivotArea dataOnly="0" labelOnly="1" fieldPosition="0">
          <references count="1">
            <reference field="1" count="0"/>
          </references>
        </pivotArea>
      </pivotSelection>
    </sheetView>
  </sheetViews>
  <sheetFormatPr baseColWidth="10" defaultColWidth="8.83203125" defaultRowHeight="15"/>
  <cols>
    <col min="1" max="1" width="16.83203125" bestFit="1" customWidth="1"/>
    <col min="2" max="2" width="16.33203125" bestFit="1" customWidth="1"/>
    <col min="3" max="3" width="15.83203125" bestFit="1" customWidth="1"/>
  </cols>
  <sheetData>
    <row r="1" spans="1:2">
      <c r="A1" s="21" t="s">
        <v>922</v>
      </c>
      <c r="B1" t="s">
        <v>923</v>
      </c>
    </row>
    <row r="2" spans="1:2">
      <c r="A2" s="22" t="s">
        <v>18</v>
      </c>
      <c r="B2">
        <v>31</v>
      </c>
    </row>
    <row r="3" spans="1:2">
      <c r="A3" s="22" t="s">
        <v>81</v>
      </c>
      <c r="B3">
        <v>27</v>
      </c>
    </row>
    <row r="4" spans="1:2">
      <c r="A4" s="22" t="s">
        <v>158</v>
      </c>
      <c r="B4">
        <v>8</v>
      </c>
    </row>
    <row r="5" spans="1:2">
      <c r="A5" s="22" t="s">
        <v>173</v>
      </c>
      <c r="B5">
        <v>9</v>
      </c>
    </row>
    <row r="6" spans="1:2">
      <c r="A6" s="22" t="s">
        <v>220</v>
      </c>
      <c r="B6">
        <v>13</v>
      </c>
    </row>
    <row r="7" spans="1:2">
      <c r="A7" s="22" t="s">
        <v>284</v>
      </c>
      <c r="B7">
        <v>17</v>
      </c>
    </row>
    <row r="8" spans="1:2">
      <c r="A8" s="22" t="s">
        <v>330</v>
      </c>
      <c r="B8">
        <v>12</v>
      </c>
    </row>
    <row r="9" spans="1:2">
      <c r="A9" s="22" t="s">
        <v>369</v>
      </c>
      <c r="B9">
        <v>25</v>
      </c>
    </row>
    <row r="10" spans="1:2">
      <c r="A10" s="22" t="s">
        <v>426</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567</v>
      </c>
      <c r="B20">
        <v>15</v>
      </c>
    </row>
    <row r="21" spans="1:2">
      <c r="A21" s="22" t="s">
        <v>618</v>
      </c>
      <c r="B21">
        <v>5</v>
      </c>
    </row>
    <row r="22" spans="1:2">
      <c r="A22" s="22" t="s">
        <v>644</v>
      </c>
      <c r="B22">
        <v>16</v>
      </c>
    </row>
    <row r="23" spans="1:2">
      <c r="A23" s="22" t="s">
        <v>676</v>
      </c>
      <c r="B23">
        <v>9</v>
      </c>
    </row>
    <row r="24" spans="1:2">
      <c r="A24" s="22" t="s">
        <v>924</v>
      </c>
    </row>
    <row r="25" spans="1:2">
      <c r="A25" s="22" t="s">
        <v>722</v>
      </c>
      <c r="B25">
        <v>15</v>
      </c>
    </row>
    <row r="26" spans="1:2">
      <c r="A26" s="22" t="s">
        <v>1151</v>
      </c>
      <c r="B26">
        <v>19</v>
      </c>
    </row>
    <row r="27" spans="1:2">
      <c r="A27" s="22" t="s">
        <v>1197</v>
      </c>
      <c r="B27">
        <v>14</v>
      </c>
    </row>
    <row r="28" spans="1:2">
      <c r="A28" s="22" t="s">
        <v>1163</v>
      </c>
      <c r="B28">
        <v>20</v>
      </c>
    </row>
    <row r="29" spans="1:2">
      <c r="A29" s="22" t="s">
        <v>1275</v>
      </c>
      <c r="B29">
        <v>7</v>
      </c>
    </row>
    <row r="30" spans="1:2">
      <c r="A30" s="22" t="s">
        <v>1298</v>
      </c>
      <c r="B30">
        <v>11</v>
      </c>
    </row>
    <row r="31" spans="1:2">
      <c r="A31" s="22" t="s">
        <v>925</v>
      </c>
      <c r="B31">
        <v>392</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zoomScale="150" workbookViewId="0">
      <selection activeCell="D18" sqref="D18"/>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926</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686</v>
      </c>
    </row>
    <row r="20" spans="1:2">
      <c r="A20">
        <v>23</v>
      </c>
      <c r="B20" t="s">
        <v>691</v>
      </c>
    </row>
    <row r="21" spans="1:2">
      <c r="A21">
        <v>25</v>
      </c>
      <c r="B21" t="s">
        <v>696</v>
      </c>
    </row>
    <row r="22" spans="1:2">
      <c r="A22">
        <v>27</v>
      </c>
      <c r="B22" t="s">
        <v>701</v>
      </c>
    </row>
    <row r="23" spans="1:2">
      <c r="A23">
        <v>33</v>
      </c>
      <c r="B23" t="s">
        <v>366</v>
      </c>
    </row>
    <row r="24" spans="1:2">
      <c r="A24">
        <v>34</v>
      </c>
      <c r="B24" t="s">
        <v>100</v>
      </c>
    </row>
    <row r="25" spans="1:2">
      <c r="A25">
        <v>35</v>
      </c>
      <c r="B25" t="s">
        <v>630</v>
      </c>
    </row>
    <row r="26" spans="1:2">
      <c r="A26">
        <v>36</v>
      </c>
      <c r="B26" t="s">
        <v>635</v>
      </c>
    </row>
    <row r="27" spans="1:2">
      <c r="A27">
        <v>37</v>
      </c>
      <c r="B27" t="s">
        <v>161</v>
      </c>
    </row>
    <row r="28" spans="1:2">
      <c r="A28">
        <v>38</v>
      </c>
      <c r="B28" t="s">
        <v>174</v>
      </c>
    </row>
    <row r="29" spans="1:2">
      <c r="A29">
        <v>39</v>
      </c>
      <c r="B29" t="s">
        <v>161</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706</v>
      </c>
    </row>
    <row r="36" spans="1:2">
      <c r="A36">
        <v>47</v>
      </c>
      <c r="B36" t="s">
        <v>927</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928</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82</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929</v>
      </c>
    </row>
    <row r="71" spans="1:2">
      <c r="A71">
        <v>85</v>
      </c>
      <c r="B71" t="s">
        <v>255</v>
      </c>
    </row>
    <row r="72" spans="1:2">
      <c r="A72">
        <v>86</v>
      </c>
      <c r="B72" t="s">
        <v>930</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J16"/>
  <sheetViews>
    <sheetView topLeftCell="A6" zoomScale="120" zoomScaleNormal="120" workbookViewId="0">
      <selection activeCell="F13" sqref="F13"/>
    </sheetView>
  </sheetViews>
  <sheetFormatPr baseColWidth="10" defaultColWidth="10.83203125" defaultRowHeight="15"/>
  <cols>
    <col min="1" max="1" width="10.83203125" style="26"/>
    <col min="2" max="2" width="12.5" style="26" bestFit="1" customWidth="1"/>
    <col min="3" max="3" width="13.83203125" style="28" customWidth="1"/>
    <col min="4" max="4" width="40.33203125" style="27" bestFit="1" customWidth="1"/>
    <col min="5" max="5" width="55.5" style="26" customWidth="1"/>
    <col min="6" max="6" width="21" style="27" customWidth="1"/>
    <col min="7" max="7" width="10.83203125" style="28"/>
    <col min="8" max="8" width="10.83203125" style="26"/>
    <col min="9" max="9" width="11.6640625" style="26" customWidth="1"/>
    <col min="10" max="10" width="21.83203125" style="26" customWidth="1"/>
    <col min="11" max="16384" width="10.83203125" style="26"/>
  </cols>
  <sheetData>
    <row r="1" spans="1:10" ht="16">
      <c r="A1" s="26" t="s">
        <v>931</v>
      </c>
      <c r="B1" s="26" t="s">
        <v>932</v>
      </c>
      <c r="C1" s="28" t="s">
        <v>933</v>
      </c>
      <c r="D1" s="27" t="s">
        <v>934</v>
      </c>
      <c r="E1" s="26" t="s">
        <v>935</v>
      </c>
      <c r="F1" s="27" t="s">
        <v>3</v>
      </c>
      <c r="G1" s="28" t="s">
        <v>936</v>
      </c>
      <c r="H1" s="26" t="s">
        <v>1142</v>
      </c>
      <c r="I1" s="26" t="s">
        <v>1160</v>
      </c>
      <c r="J1" s="26" t="s">
        <v>1161</v>
      </c>
    </row>
    <row r="2" spans="1:10" ht="48">
      <c r="A2" s="26">
        <f>ROW(Tabella4[[#This Row],[Name]])-1</f>
        <v>1</v>
      </c>
      <c r="B2" s="26" t="s">
        <v>937</v>
      </c>
      <c r="C2" s="28" t="s">
        <v>938</v>
      </c>
      <c r="D2" s="27" t="s">
        <v>1223</v>
      </c>
      <c r="E2" s="26" t="s">
        <v>939</v>
      </c>
      <c r="F2" s="27" t="s">
        <v>1133</v>
      </c>
      <c r="G2" s="28" t="s">
        <v>1141</v>
      </c>
      <c r="H2" s="26" t="s">
        <v>1143</v>
      </c>
      <c r="J2" s="26" t="s">
        <v>1162</v>
      </c>
    </row>
    <row r="3" spans="1:10" ht="48">
      <c r="A3" s="26">
        <f>ROW(Tabella4[[#This Row],[Name]])-1</f>
        <v>2</v>
      </c>
      <c r="B3" s="26" t="s">
        <v>937</v>
      </c>
      <c r="C3" s="28" t="s">
        <v>940</v>
      </c>
      <c r="D3" s="27" t="s">
        <v>1223</v>
      </c>
      <c r="E3" s="26" t="s">
        <v>941</v>
      </c>
      <c r="F3" s="27" t="s">
        <v>942</v>
      </c>
      <c r="G3" s="28">
        <v>8</v>
      </c>
      <c r="H3" s="26" t="s">
        <v>1143</v>
      </c>
      <c r="J3" s="26" t="s">
        <v>1162</v>
      </c>
    </row>
    <row r="4" spans="1:10" ht="48">
      <c r="A4" s="26">
        <f>ROW(Tabella4[[#This Row],[Name]])-1</f>
        <v>3</v>
      </c>
      <c r="B4" s="26" t="s">
        <v>943</v>
      </c>
      <c r="C4" s="28" t="s">
        <v>944</v>
      </c>
      <c r="D4" s="27" t="s">
        <v>1222</v>
      </c>
      <c r="E4" s="26" t="s">
        <v>945</v>
      </c>
      <c r="F4" s="27" t="s">
        <v>1134</v>
      </c>
      <c r="G4" s="28">
        <v>6</v>
      </c>
      <c r="H4" s="26" t="s">
        <v>1143</v>
      </c>
      <c r="J4" s="26" t="s">
        <v>1162</v>
      </c>
    </row>
    <row r="5" spans="1:10" ht="272">
      <c r="A5" s="26">
        <f>ROW(Tabella4[[#This Row],[Name]])-1</f>
        <v>4</v>
      </c>
      <c r="B5" s="26" t="s">
        <v>946</v>
      </c>
      <c r="C5" s="28" t="s">
        <v>947</v>
      </c>
      <c r="D5" s="27" t="s">
        <v>1218</v>
      </c>
      <c r="E5" s="26" t="s">
        <v>1147</v>
      </c>
      <c r="F5" s="27" t="s">
        <v>1135</v>
      </c>
      <c r="G5" s="28">
        <v>5</v>
      </c>
      <c r="H5" s="26" t="s">
        <v>1144</v>
      </c>
      <c r="J5" s="26" t="s">
        <v>1145</v>
      </c>
    </row>
    <row r="6" spans="1:10" ht="48">
      <c r="A6" s="26">
        <f>ROW(Tabella4[[#This Row],[Name]])-1</f>
        <v>5</v>
      </c>
      <c r="B6" s="26" t="s">
        <v>946</v>
      </c>
      <c r="C6" s="28" t="s">
        <v>948</v>
      </c>
      <c r="D6" s="27" t="s">
        <v>1221</v>
      </c>
      <c r="E6" s="26" t="s">
        <v>1146</v>
      </c>
      <c r="F6" s="27" t="s">
        <v>1132</v>
      </c>
      <c r="G6" s="28">
        <v>5</v>
      </c>
      <c r="H6" s="26" t="s">
        <v>1144</v>
      </c>
      <c r="I6" s="26" t="s">
        <v>1149</v>
      </c>
      <c r="J6" s="26" t="s">
        <v>1145</v>
      </c>
    </row>
    <row r="7" spans="1:10" ht="272">
      <c r="A7" s="26">
        <f>ROW(Tabella4[[#This Row],[Name]])-1</f>
        <v>6</v>
      </c>
      <c r="B7" s="26" t="s">
        <v>946</v>
      </c>
      <c r="C7" s="28" t="s">
        <v>949</v>
      </c>
      <c r="D7" s="27" t="s">
        <v>1218</v>
      </c>
      <c r="E7" s="26" t="s">
        <v>1148</v>
      </c>
      <c r="F7" s="27" t="s">
        <v>1136</v>
      </c>
      <c r="G7" s="28">
        <v>5</v>
      </c>
      <c r="H7" s="26" t="s">
        <v>1144</v>
      </c>
      <c r="I7" s="26" t="s">
        <v>1150</v>
      </c>
      <c r="J7" s="26" t="s">
        <v>1145</v>
      </c>
    </row>
    <row r="8" spans="1:10" ht="48">
      <c r="A8" s="26">
        <f>ROW(Tabella4[[#This Row],[Name]])-1</f>
        <v>7</v>
      </c>
      <c r="B8" s="26" t="s">
        <v>950</v>
      </c>
      <c r="C8" s="28" t="s">
        <v>951</v>
      </c>
      <c r="D8" s="27" t="s">
        <v>1220</v>
      </c>
      <c r="E8" s="26" t="s">
        <v>952</v>
      </c>
      <c r="F8" s="27" t="s">
        <v>953</v>
      </c>
      <c r="G8" s="28">
        <v>11</v>
      </c>
      <c r="H8" s="26" t="s">
        <v>1143</v>
      </c>
      <c r="J8" s="26" t="s">
        <v>1162</v>
      </c>
    </row>
    <row r="9" spans="1:10" ht="64">
      <c r="A9" s="26">
        <f>ROW(Tabella4[[#This Row],[Name]])-1</f>
        <v>8</v>
      </c>
      <c r="B9" s="26" t="s">
        <v>954</v>
      </c>
      <c r="C9" s="28" t="s">
        <v>723</v>
      </c>
      <c r="D9" s="27" t="s">
        <v>1219</v>
      </c>
      <c r="E9" s="26" t="s">
        <v>955</v>
      </c>
      <c r="F9" s="27" t="s">
        <v>956</v>
      </c>
      <c r="G9" s="28" t="s">
        <v>1141</v>
      </c>
      <c r="H9" s="26" t="s">
        <v>1143</v>
      </c>
      <c r="J9" s="26" t="s">
        <v>1162</v>
      </c>
    </row>
    <row r="10" spans="1:10" ht="64">
      <c r="A10" s="26">
        <f>ROW(Tabella4[[#This Row],[Name]])-1</f>
        <v>9</v>
      </c>
      <c r="B10" s="1" t="s">
        <v>1224</v>
      </c>
      <c r="C10" s="28" t="s">
        <v>1269</v>
      </c>
      <c r="D10" s="27" t="s">
        <v>1225</v>
      </c>
      <c r="E10" s="26" t="s">
        <v>1226</v>
      </c>
      <c r="F10" s="53" t="s">
        <v>1227</v>
      </c>
      <c r="G10" s="28" t="s">
        <v>1270</v>
      </c>
      <c r="H10" s="26" t="s">
        <v>1143</v>
      </c>
      <c r="I10"/>
      <c r="J10"/>
    </row>
    <row r="11" spans="1:10" ht="48">
      <c r="A11" s="26">
        <f>ROW(Tabella4[[#This Row],[Name]])-1</f>
        <v>10</v>
      </c>
      <c r="B11" s="1" t="s">
        <v>1224</v>
      </c>
      <c r="C11" s="28" t="s">
        <v>1228</v>
      </c>
      <c r="D11" s="27" t="s">
        <v>1225</v>
      </c>
      <c r="E11" s="26" t="s">
        <v>1229</v>
      </c>
      <c r="F11" s="53" t="s">
        <v>1230</v>
      </c>
      <c r="G11" s="28" t="s">
        <v>1271</v>
      </c>
      <c r="H11" s="26" t="s">
        <v>1143</v>
      </c>
      <c r="I11"/>
      <c r="J11"/>
    </row>
    <row r="12" spans="1:10" ht="160">
      <c r="A12" s="26">
        <f>ROW(Tabella4[[#This Row],[Name]])-1</f>
        <v>11</v>
      </c>
      <c r="B12" s="1" t="s">
        <v>1231</v>
      </c>
      <c r="C12" s="28" t="s">
        <v>1232</v>
      </c>
      <c r="D12" s="27" t="s">
        <v>1225</v>
      </c>
      <c r="E12" s="26" t="s">
        <v>1272</v>
      </c>
      <c r="F12" s="53" t="s">
        <v>1233</v>
      </c>
      <c r="G12" s="28" t="s">
        <v>1270</v>
      </c>
      <c r="H12" s="26" t="s">
        <v>1143</v>
      </c>
      <c r="I12"/>
      <c r="J12"/>
    </row>
    <row r="13" spans="1:10" ht="395">
      <c r="A13" s="26">
        <f>ROW(Tabella4[[#This Row],[Name]])-1</f>
        <v>12</v>
      </c>
      <c r="B13" s="1" t="s">
        <v>1234</v>
      </c>
      <c r="C13" s="28" t="s">
        <v>1305</v>
      </c>
      <c r="D13" s="27" t="s">
        <v>1306</v>
      </c>
      <c r="E13" s="27" t="s">
        <v>1304</v>
      </c>
      <c r="F13" s="53" t="s">
        <v>1307</v>
      </c>
      <c r="G13" s="28" t="s">
        <v>1237</v>
      </c>
      <c r="H13" s="26" t="s">
        <v>1143</v>
      </c>
      <c r="I13"/>
      <c r="J13"/>
    </row>
    <row r="14" spans="1:10" ht="409.6">
      <c r="A14" s="26">
        <f>ROW(Tabella4[[#This Row],[Name]])-1</f>
        <v>13</v>
      </c>
      <c r="B14" s="1" t="s">
        <v>1234</v>
      </c>
      <c r="C14" s="28" t="s">
        <v>1235</v>
      </c>
      <c r="D14" s="27" t="s">
        <v>1303</v>
      </c>
      <c r="E14" s="27" t="s">
        <v>1304</v>
      </c>
      <c r="F14" s="53" t="s">
        <v>1236</v>
      </c>
      <c r="G14" s="28" t="s">
        <v>1237</v>
      </c>
      <c r="H14" s="26" t="s">
        <v>1143</v>
      </c>
      <c r="I14"/>
      <c r="J14"/>
    </row>
    <row r="15" spans="1:10" ht="96">
      <c r="A15" s="26">
        <f>ROW(Tabella4[[#This Row],[Name]])-1</f>
        <v>14</v>
      </c>
      <c r="B15" s="54" t="s">
        <v>1238</v>
      </c>
      <c r="C15" s="28" t="s">
        <v>1239</v>
      </c>
      <c r="D15" s="27" t="s">
        <v>1221</v>
      </c>
      <c r="E15" s="27"/>
      <c r="F15" s="27" t="s">
        <v>1240</v>
      </c>
      <c r="G15" s="28" t="s">
        <v>1241</v>
      </c>
      <c r="H15" s="26" t="s">
        <v>1143</v>
      </c>
      <c r="I15"/>
      <c r="J15"/>
    </row>
    <row r="16" spans="1:10" ht="96">
      <c r="A16" s="26">
        <f>ROW(Tabella4[[#This Row],[Name]])-1</f>
        <v>15</v>
      </c>
      <c r="B16" s="54" t="s">
        <v>1238</v>
      </c>
      <c r="C16" s="28" t="s">
        <v>1273</v>
      </c>
      <c r="D16" s="27" t="s">
        <v>1221</v>
      </c>
      <c r="E16" s="27"/>
      <c r="F16" s="27" t="s">
        <v>1240</v>
      </c>
      <c r="G16" s="28" t="s">
        <v>1274</v>
      </c>
      <c r="H16" s="26" t="s">
        <v>1143</v>
      </c>
    </row>
  </sheetData>
  <phoneticPr fontId="11" type="noConversion"/>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2478-9988-534B-8D3B-482A1C74F489}">
  <sheetPr>
    <tabColor theme="8"/>
  </sheetPr>
  <dimension ref="A1:C24"/>
  <sheetViews>
    <sheetView zoomScale="164" workbookViewId="0">
      <selection activeCell="B9" sqref="B9"/>
    </sheetView>
  </sheetViews>
  <sheetFormatPr baseColWidth="10" defaultColWidth="11.5" defaultRowHeight="15"/>
  <cols>
    <col min="2" max="2" width="32.6640625" bestFit="1" customWidth="1"/>
    <col min="3" max="3" width="13.83203125" customWidth="1"/>
  </cols>
  <sheetData>
    <row r="1" spans="1:3">
      <c r="A1" t="s">
        <v>936</v>
      </c>
      <c r="B1" t="s">
        <v>957</v>
      </c>
      <c r="C1" t="s">
        <v>958</v>
      </c>
    </row>
    <row r="2" spans="1:3">
      <c r="A2" s="44">
        <f>ROW()-1</f>
        <v>1</v>
      </c>
      <c r="B2" s="44" t="s">
        <v>959</v>
      </c>
      <c r="C2" s="44">
        <v>0</v>
      </c>
    </row>
    <row r="3" spans="1:3">
      <c r="A3">
        <f t="shared" ref="A3:A24" si="0">ROW()-1</f>
        <v>2</v>
      </c>
      <c r="B3" t="s">
        <v>960</v>
      </c>
      <c r="C3">
        <f>INDEX(Tabella5[[PhaseID]:[PhaseName]],MATCH("Reconnaissance",Tabella5[PhaseName],0),1)</f>
        <v>1</v>
      </c>
    </row>
    <row r="4" spans="1:3">
      <c r="A4">
        <f t="shared" si="0"/>
        <v>3</v>
      </c>
      <c r="B4" t="s">
        <v>961</v>
      </c>
      <c r="C4">
        <f>INDEX(Tabella5[[PhaseID]:[PhaseName]],MATCH("Reconnaissance",Tabella5[PhaseName],0),1)</f>
        <v>1</v>
      </c>
    </row>
    <row r="5" spans="1:3">
      <c r="A5" s="44">
        <f t="shared" si="0"/>
        <v>4</v>
      </c>
      <c r="B5" s="44" t="s">
        <v>279</v>
      </c>
      <c r="C5" s="44">
        <v>0</v>
      </c>
    </row>
    <row r="6" spans="1:3">
      <c r="A6">
        <f t="shared" si="0"/>
        <v>5</v>
      </c>
      <c r="B6" t="s">
        <v>962</v>
      </c>
      <c r="C6">
        <f>INDEX(Tabella5[[PhaseID]:[PhaseName]],MATCH("Scanning",Tabella5[PhaseName],0),1)</f>
        <v>4</v>
      </c>
    </row>
    <row r="7" spans="1:3">
      <c r="A7">
        <f t="shared" si="0"/>
        <v>6</v>
      </c>
      <c r="B7" t="s">
        <v>1140</v>
      </c>
      <c r="C7">
        <f>INDEX(Tabella5[[PhaseID]:[PhaseName]],MATCH("Scanning",Tabella5[PhaseName],0),1)</f>
        <v>4</v>
      </c>
    </row>
    <row r="8" spans="1:3">
      <c r="A8">
        <f t="shared" si="0"/>
        <v>7</v>
      </c>
      <c r="B8" t="s">
        <v>963</v>
      </c>
      <c r="C8">
        <f>INDEX(Tabella5[[PhaseID]:[PhaseName]],MATCH("Scanning",Tabella5[PhaseName],0),1)</f>
        <v>4</v>
      </c>
    </row>
    <row r="9" spans="1:3">
      <c r="A9" s="44">
        <f t="shared" si="0"/>
        <v>8</v>
      </c>
      <c r="B9" s="44" t="s">
        <v>964</v>
      </c>
      <c r="C9" s="45">
        <v>0</v>
      </c>
    </row>
    <row r="10" spans="1:3">
      <c r="A10">
        <f t="shared" si="0"/>
        <v>9</v>
      </c>
      <c r="B10" t="s">
        <v>1137</v>
      </c>
      <c r="C10">
        <f>INDEX(Tabella5[[PhaseID]:[PhaseName]],MATCH("System Access",Tabella5[PhaseName],0),1)</f>
        <v>8</v>
      </c>
    </row>
    <row r="11" spans="1:3">
      <c r="A11" s="46">
        <f t="shared" si="0"/>
        <v>10</v>
      </c>
      <c r="B11" s="46" t="s">
        <v>1139</v>
      </c>
      <c r="C11" s="46">
        <f>INDEX(Tabella5[[PhaseID]:[PhaseName]],MATCH("System Access",Tabella5[PhaseName],0),1)</f>
        <v>8</v>
      </c>
    </row>
    <row r="12" spans="1:3">
      <c r="A12">
        <f t="shared" si="0"/>
        <v>11</v>
      </c>
      <c r="B12" t="s">
        <v>965</v>
      </c>
      <c r="C12">
        <f>INDEX(Tabella5[[PhaseID]:[PhaseName]],MATCH("Escalating Privileges (Privilege Escalation)",Tabella5[PhaseName],0),1)</f>
        <v>10</v>
      </c>
    </row>
    <row r="13" spans="1:3">
      <c r="A13">
        <f>ROW()-1</f>
        <v>12</v>
      </c>
      <c r="B13" t="s">
        <v>1138</v>
      </c>
      <c r="C13">
        <f>INDEX(Tabella5[[PhaseID]:[PhaseName]],MATCH("System Access",Tabella5[PhaseName],0),1)</f>
        <v>8</v>
      </c>
    </row>
    <row r="14" spans="1:3">
      <c r="A14">
        <f t="shared" si="0"/>
        <v>13</v>
      </c>
      <c r="B14" t="s">
        <v>966</v>
      </c>
      <c r="C14">
        <f>INDEX(Tabella5[[PhaseID]:[PhaseName]],MATCH("System Access",Tabella5[PhaseName],0),1)</f>
        <v>8</v>
      </c>
    </row>
    <row r="15" spans="1:3">
      <c r="A15" s="44">
        <f t="shared" si="0"/>
        <v>14</v>
      </c>
      <c r="B15" s="44" t="s">
        <v>140</v>
      </c>
      <c r="C15" s="45">
        <v>0</v>
      </c>
    </row>
    <row r="16" spans="1:3">
      <c r="A16">
        <f t="shared" si="0"/>
        <v>15</v>
      </c>
      <c r="B16" t="s">
        <v>967</v>
      </c>
      <c r="C16">
        <f>INDEX(Tabella5[[PhaseID]:[PhaseName]],MATCH("Damage",Tabella5[PhaseName],0),1)</f>
        <v>14</v>
      </c>
    </row>
    <row r="17" spans="1:3">
      <c r="A17">
        <f t="shared" si="0"/>
        <v>16</v>
      </c>
      <c r="B17" t="s">
        <v>968</v>
      </c>
      <c r="C17">
        <f>INDEX(Tabella5[[PhaseID]:[PhaseName]],MATCH("Damage",Tabella5[PhaseName],0),1)</f>
        <v>14</v>
      </c>
    </row>
    <row r="18" spans="1:3">
      <c r="A18">
        <f t="shared" si="0"/>
        <v>17</v>
      </c>
      <c r="B18" t="s">
        <v>969</v>
      </c>
      <c r="C18">
        <f>INDEX(Tabella5[[PhaseID]:[PhaseName]],MATCH("Damage",Tabella5[PhaseName],0),1)</f>
        <v>14</v>
      </c>
    </row>
    <row r="19" spans="1:3">
      <c r="A19">
        <f t="shared" si="0"/>
        <v>18</v>
      </c>
      <c r="B19" t="s">
        <v>401</v>
      </c>
      <c r="C19">
        <f>INDEX(Tabella5[[PhaseID]:[PhaseName]],MATCH("Damage",Tabella5[PhaseName],0),1)</f>
        <v>14</v>
      </c>
    </row>
    <row r="20" spans="1:3">
      <c r="A20" s="46">
        <f t="shared" si="0"/>
        <v>19</v>
      </c>
      <c r="B20" s="46" t="s">
        <v>970</v>
      </c>
      <c r="C20" s="46">
        <f>INDEX(Tabella5[[PhaseID]:[PhaseName]],MATCH("Damage",Tabella5[PhaseName],0),1)</f>
        <v>14</v>
      </c>
    </row>
    <row r="21" spans="1:3">
      <c r="A21">
        <f>ROW()-1</f>
        <v>20</v>
      </c>
      <c r="B21" t="s">
        <v>971</v>
      </c>
      <c r="C21">
        <f>INDEX(Tabella5[[PhaseID]:[PhaseName]],MATCH("Backdoors",Tabella5[PhaseName],0),1)</f>
        <v>19</v>
      </c>
    </row>
    <row r="22" spans="1:3">
      <c r="A22" s="44">
        <f t="shared" si="0"/>
        <v>21</v>
      </c>
      <c r="B22" s="44" t="s">
        <v>972</v>
      </c>
      <c r="C22" s="44">
        <v>0</v>
      </c>
    </row>
    <row r="23" spans="1:3">
      <c r="A23">
        <f t="shared" si="0"/>
        <v>22</v>
      </c>
      <c r="B23" t="s">
        <v>973</v>
      </c>
      <c r="C23">
        <f>INDEX(Tabella5[[PhaseID]:[PhaseName]],MATCH("Covering Tracks",Tabella5[PhaseName],0),1)</f>
        <v>21</v>
      </c>
    </row>
    <row r="24" spans="1:3">
      <c r="A24" s="44">
        <f t="shared" si="0"/>
        <v>23</v>
      </c>
      <c r="B24" s="44" t="s">
        <v>974</v>
      </c>
      <c r="C24" s="44">
        <v>0</v>
      </c>
    </row>
  </sheetData>
  <pageMargins left="0.7" right="0.7" top="0.75" bottom="0.75" header="0.3" footer="0.3"/>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97E7E-7CAD-47DD-BCC4-7963110B0F42}">
  <sheetPr>
    <tabColor rgb="FFFF0000"/>
  </sheetPr>
  <dimension ref="A1:D5"/>
  <sheetViews>
    <sheetView workbookViewId="0">
      <selection activeCell="A2" sqref="A2"/>
    </sheetView>
  </sheetViews>
  <sheetFormatPr baseColWidth="10" defaultColWidth="8.83203125" defaultRowHeight="15"/>
  <cols>
    <col min="2" max="2" width="81.1640625" customWidth="1"/>
    <col min="4" max="4" width="17.6640625" customWidth="1"/>
  </cols>
  <sheetData>
    <row r="1" spans="1:4">
      <c r="A1" s="31" t="s">
        <v>986</v>
      </c>
      <c r="B1" s="31" t="s">
        <v>975</v>
      </c>
      <c r="C1" s="31" t="s">
        <v>976</v>
      </c>
      <c r="D1" s="42" t="s">
        <v>977</v>
      </c>
    </row>
    <row r="2" spans="1:4" ht="30">
      <c r="A2" s="30">
        <v>1</v>
      </c>
      <c r="B2" s="47" t="s">
        <v>978</v>
      </c>
      <c r="C2" s="30" t="s">
        <v>979</v>
      </c>
      <c r="D2" s="30" t="s">
        <v>1317</v>
      </c>
    </row>
    <row r="3" spans="1:4">
      <c r="A3" s="30">
        <v>2</v>
      </c>
      <c r="B3" s="30" t="s">
        <v>980</v>
      </c>
      <c r="C3" s="30" t="s">
        <v>981</v>
      </c>
      <c r="D3" s="59" t="s">
        <v>1318</v>
      </c>
    </row>
    <row r="4" spans="1:4">
      <c r="A4" s="30">
        <v>3</v>
      </c>
      <c r="B4" s="30" t="s">
        <v>982</v>
      </c>
      <c r="C4" s="30" t="s">
        <v>983</v>
      </c>
      <c r="D4" s="42" t="s">
        <v>1319</v>
      </c>
    </row>
    <row r="5" spans="1:4" ht="30">
      <c r="A5" s="30">
        <v>4</v>
      </c>
      <c r="B5" s="47" t="s">
        <v>984</v>
      </c>
      <c r="C5" s="30" t="s">
        <v>985</v>
      </c>
      <c r="D5" s="42" t="s">
        <v>1320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3A23-340F-4E31-B47A-68DEF91E91AE}">
  <sheetPr>
    <tabColor rgb="FFFF0000"/>
  </sheetPr>
  <dimension ref="A1:D16"/>
  <sheetViews>
    <sheetView workbookViewId="0">
      <selection activeCell="D1" sqref="D1:D16"/>
    </sheetView>
  </sheetViews>
  <sheetFormatPr baseColWidth="10" defaultColWidth="8.83203125" defaultRowHeight="15"/>
  <cols>
    <col min="2" max="2" width="33.33203125" customWidth="1"/>
    <col min="4" max="4" width="78.5" bestFit="1" customWidth="1"/>
  </cols>
  <sheetData>
    <row r="1" spans="1:4">
      <c r="A1" s="43" t="s">
        <v>986</v>
      </c>
      <c r="B1" s="43" t="s">
        <v>987</v>
      </c>
      <c r="C1" s="43" t="s">
        <v>988</v>
      </c>
      <c r="D1" s="43" t="s">
        <v>1310</v>
      </c>
    </row>
    <row r="2" spans="1:4">
      <c r="A2">
        <v>1</v>
      </c>
      <c r="B2" t="s">
        <v>989</v>
      </c>
      <c r="C2">
        <v>0</v>
      </c>
      <c r="D2" t="s">
        <v>989</v>
      </c>
    </row>
    <row r="3" spans="1:4">
      <c r="A3">
        <v>2</v>
      </c>
      <c r="B3" t="s">
        <v>990</v>
      </c>
      <c r="C3">
        <v>0</v>
      </c>
      <c r="D3" t="s">
        <v>990</v>
      </c>
    </row>
    <row r="4" spans="1:4">
      <c r="A4">
        <v>3</v>
      </c>
      <c r="B4" t="s">
        <v>991</v>
      </c>
      <c r="C4">
        <v>0</v>
      </c>
      <c r="D4" t="s">
        <v>991</v>
      </c>
    </row>
    <row r="5" spans="1:4">
      <c r="A5">
        <v>4</v>
      </c>
      <c r="B5" t="s">
        <v>992</v>
      </c>
      <c r="C5">
        <v>0</v>
      </c>
      <c r="D5" t="s">
        <v>992</v>
      </c>
    </row>
    <row r="6" spans="1:4">
      <c r="A6">
        <v>5</v>
      </c>
      <c r="B6" t="s">
        <v>993</v>
      </c>
      <c r="C6">
        <v>1</v>
      </c>
      <c r="D6" t="s">
        <v>1311</v>
      </c>
    </row>
    <row r="7" spans="1:4">
      <c r="A7">
        <v>6</v>
      </c>
      <c r="B7" t="s">
        <v>994</v>
      </c>
      <c r="C7">
        <v>1</v>
      </c>
      <c r="D7" t="s">
        <v>1312</v>
      </c>
    </row>
    <row r="8" spans="1:4">
      <c r="A8">
        <v>7</v>
      </c>
      <c r="B8" t="s">
        <v>995</v>
      </c>
      <c r="C8">
        <v>1</v>
      </c>
      <c r="D8" t="s">
        <v>1313</v>
      </c>
    </row>
    <row r="9" spans="1:4">
      <c r="A9">
        <v>8</v>
      </c>
      <c r="B9" t="s">
        <v>996</v>
      </c>
      <c r="C9">
        <v>1</v>
      </c>
      <c r="D9" t="s">
        <v>1314</v>
      </c>
    </row>
    <row r="10" spans="1:4">
      <c r="A10">
        <v>9</v>
      </c>
      <c r="B10" t="s">
        <v>140</v>
      </c>
      <c r="C10">
        <v>1</v>
      </c>
      <c r="D10" t="s">
        <v>1315</v>
      </c>
    </row>
    <row r="11" spans="1:4">
      <c r="A11">
        <v>10</v>
      </c>
      <c r="B11" t="s">
        <v>997</v>
      </c>
      <c r="C11">
        <v>1</v>
      </c>
      <c r="D11" t="s">
        <v>1316</v>
      </c>
    </row>
    <row r="12" spans="1:4">
      <c r="A12">
        <v>11</v>
      </c>
      <c r="B12" t="s">
        <v>998</v>
      </c>
      <c r="C12">
        <v>1</v>
      </c>
      <c r="D12" t="s">
        <v>998</v>
      </c>
    </row>
    <row r="13" spans="1:4">
      <c r="A13">
        <v>12</v>
      </c>
      <c r="B13" t="s">
        <v>999</v>
      </c>
      <c r="C13">
        <v>1</v>
      </c>
      <c r="D13" t="s">
        <v>999</v>
      </c>
    </row>
    <row r="14" spans="1:4">
      <c r="A14">
        <v>13</v>
      </c>
      <c r="B14" t="s">
        <v>1000</v>
      </c>
      <c r="C14">
        <v>1</v>
      </c>
      <c r="D14" t="s">
        <v>1000</v>
      </c>
    </row>
    <row r="15" spans="1:4">
      <c r="A15">
        <v>14</v>
      </c>
      <c r="B15" t="s">
        <v>1001</v>
      </c>
      <c r="C15">
        <v>1</v>
      </c>
      <c r="D15" t="s">
        <v>1001</v>
      </c>
    </row>
    <row r="16" spans="1:4">
      <c r="A16">
        <v>15</v>
      </c>
      <c r="B16" t="s">
        <v>1002</v>
      </c>
      <c r="C16">
        <v>1</v>
      </c>
      <c r="D16" t="s">
        <v>1002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Has_Teacher_Only_SectionGroup xmlns="633f040f-4953-46e7-8610-82b0c5296ba0" xsi:nil="true"/>
    <Teachers xmlns="633f040f-4953-46e7-8610-82b0c5296ba0">
      <UserInfo>
        <DisplayName/>
        <AccountId xsi:nil="true"/>
        <AccountType/>
      </UserInfo>
    </Teachers>
    <IsNotebookLocked xmlns="633f040f-4953-46e7-8610-82b0c5296ba0" xsi:nil="true"/>
    <CultureName xmlns="633f040f-4953-46e7-8610-82b0c5296ba0" xsi:nil="true"/>
    <Owner xmlns="633f040f-4953-46e7-8610-82b0c5296ba0">
      <UserInfo>
        <DisplayName/>
        <AccountId xsi:nil="true"/>
        <AccountType/>
      </UserInfo>
    </Owner>
    <Distribution_Groups xmlns="633f040f-4953-46e7-8610-82b0c5296ba0" xsi:nil="true"/>
    <TeamsChannelId xmlns="633f040f-4953-46e7-8610-82b0c5296ba0" xsi:nil="true"/>
    <Invited_Teachers xmlns="633f040f-4953-46e7-8610-82b0c5296ba0" xsi:nil="true"/>
    <NotebookType xmlns="633f040f-4953-46e7-8610-82b0c5296ba0" xsi:nil="true"/>
    <AppVersion xmlns="633f040f-4953-46e7-8610-82b0c5296ba0" xsi:nil="true"/>
    <DefaultSectionNames xmlns="633f040f-4953-46e7-8610-82b0c5296ba0" xsi:nil="true"/>
    <Is_Collaboration_Space_Locked xmlns="633f040f-4953-46e7-8610-82b0c5296ba0" xsi:nil="true"/>
    <Templates xmlns="633f040f-4953-46e7-8610-82b0c5296ba0" xsi:nil="true"/>
    <FolderType xmlns="633f040f-4953-46e7-8610-82b0c5296ba0" xsi:nil="true"/>
    <Student_Groups xmlns="633f040f-4953-46e7-8610-82b0c5296ba0">
      <UserInfo>
        <DisplayName/>
        <AccountId xsi:nil="true"/>
        <AccountType/>
      </UserInfo>
    </Student_Groups>
    <Teams_Channel_Section_Location xmlns="633f040f-4953-46e7-8610-82b0c5296ba0" xsi:nil="true"/>
    <Math_Settings xmlns="633f040f-4953-46e7-8610-82b0c5296ba0" xsi:nil="true"/>
    <Self_Registration_Enabled xmlns="633f040f-4953-46e7-8610-82b0c5296ba0" xsi:nil="true"/>
    <Students xmlns="633f040f-4953-46e7-8610-82b0c5296ba0">
      <UserInfo>
        <DisplayName/>
        <AccountId xsi:nil="true"/>
        <AccountType/>
      </UserInfo>
    </Students>
    <LMS_Mappings xmlns="633f040f-4953-46e7-8610-82b0c5296ba0" xsi:nil="true"/>
    <Invited_Students xmlns="633f040f-4953-46e7-8610-82b0c5296ba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34" ma:contentTypeDescription="Creare un nuovo documento." ma:contentTypeScope="" ma:versionID="8a882b22c4c6ceab40c069a6a2420ef3">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77035a69dc4d6b80a35ec1b02b2030a4"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Teachers" minOccurs="0"/>
                <xsd:element ref="ns2:Students" minOccurs="0"/>
                <xsd:element ref="ns2:Student_Groups" minOccurs="0"/>
                <xsd:element ref="ns2:Distribution_Groups" minOccurs="0"/>
                <xsd:element ref="ns2:LMS_Mappings" minOccurs="0"/>
                <xsd:element ref="ns2:Invited_Teachers" minOccurs="0"/>
                <xsd:element ref="ns2:Invited_Students" minOccurs="0"/>
                <xsd:element ref="ns2:Self_Registration_Enabled" minOccurs="0"/>
                <xsd:element ref="ns2:Has_Teacher_Only_SectionGroup" minOccurs="0"/>
                <xsd:element ref="ns2:Is_Collaboration_Space_Locked" minOccurs="0"/>
                <xsd:element ref="ns2:IsNotebookLocked" minOccurs="0"/>
                <xsd:element ref="ns2:Teams_Channel_Section_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NotebookType" ma:index="21" nillable="true" ma:displayName="Notebook Type" ma:internalName="NotebookType">
      <xsd:simpleType>
        <xsd:restriction base="dms:Text"/>
      </xsd:simpleType>
    </xsd:element>
    <xsd:element name="FolderType" ma:index="22" nillable="true" ma:displayName="Folder Type" ma:internalName="FolderType">
      <xsd:simpleType>
        <xsd:restriction base="dms:Text"/>
      </xsd:simpleType>
    </xsd:element>
    <xsd:element name="CultureName" ma:index="23" nillable="true" ma:displayName="Culture Name" ma:internalName="CultureName">
      <xsd:simpleType>
        <xsd:restriction base="dms:Text"/>
      </xsd:simpleType>
    </xsd:element>
    <xsd:element name="AppVersion" ma:index="24" nillable="true" ma:displayName="App Version" ma:internalName="AppVersion">
      <xsd:simpleType>
        <xsd:restriction base="dms:Text"/>
      </xsd:simpleType>
    </xsd:element>
    <xsd:element name="TeamsChannelId" ma:index="25" nillable="true" ma:displayName="Teams Channel Id" ma:internalName="TeamsChannelId">
      <xsd:simpleType>
        <xsd:restriction base="dms:Text"/>
      </xsd:simpleType>
    </xsd:element>
    <xsd:element name="Owner" ma:index="26"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7" nillable="true" ma:displayName="Math Settings" ma:internalName="Math_Settings">
      <xsd:simpleType>
        <xsd:restriction base="dms:Text"/>
      </xsd:simpleType>
    </xsd:element>
    <xsd:element name="DefaultSectionNames" ma:index="28" nillable="true" ma:displayName="Default Section Names" ma:internalName="DefaultSectionNames">
      <xsd:simpleType>
        <xsd:restriction base="dms:Note">
          <xsd:maxLength value="255"/>
        </xsd:restriction>
      </xsd:simpleType>
    </xsd:element>
    <xsd:element name="Templates" ma:index="29" nillable="true" ma:displayName="Templates" ma:internalName="Templates">
      <xsd:simpleType>
        <xsd:restriction base="dms:Note">
          <xsd:maxLength value="255"/>
        </xsd:restriction>
      </xsd:simpleType>
    </xsd:element>
    <xsd:element name="Teachers" ma:index="30"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1"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2"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3" nillable="true" ma:displayName="Distribution Groups" ma:internalName="Distribution_Groups">
      <xsd:simpleType>
        <xsd:restriction base="dms:Note">
          <xsd:maxLength value="255"/>
        </xsd:restriction>
      </xsd:simpleType>
    </xsd:element>
    <xsd:element name="LMS_Mappings" ma:index="34" nillable="true" ma:displayName="LMS Mappings" ma:internalName="LMS_Mappings">
      <xsd:simpleType>
        <xsd:restriction base="dms:Note">
          <xsd:maxLength value="255"/>
        </xsd:restriction>
      </xsd:simpleType>
    </xsd:element>
    <xsd:element name="Invited_Teachers" ma:index="35" nillable="true" ma:displayName="Invited Teachers" ma:internalName="Invited_Teachers">
      <xsd:simpleType>
        <xsd:restriction base="dms:Note">
          <xsd:maxLength value="255"/>
        </xsd:restriction>
      </xsd:simpleType>
    </xsd:element>
    <xsd:element name="Invited_Students" ma:index="36" nillable="true" ma:displayName="Invited Students" ma:internalName="Invited_Students">
      <xsd:simpleType>
        <xsd:restriction base="dms:Note">
          <xsd:maxLength value="255"/>
        </xsd:restriction>
      </xsd:simpleType>
    </xsd:element>
    <xsd:element name="Self_Registration_Enabled" ma:index="37" nillable="true" ma:displayName="Self Registration Enabled" ma:internalName="Self_Registration_Enabled">
      <xsd:simpleType>
        <xsd:restriction base="dms:Boolean"/>
      </xsd:simpleType>
    </xsd:element>
    <xsd:element name="Has_Teacher_Only_SectionGroup" ma:index="38" nillable="true" ma:displayName="Has Teacher Only SectionGroup" ma:internalName="Has_Teacher_Only_SectionGroup">
      <xsd:simpleType>
        <xsd:restriction base="dms:Boolean"/>
      </xsd:simpleType>
    </xsd:element>
    <xsd:element name="Is_Collaboration_Space_Locked" ma:index="39" nillable="true" ma:displayName="Is Collaboration Space Locked" ma:internalName="Is_Collaboration_Space_Locked">
      <xsd:simpleType>
        <xsd:restriction base="dms:Boolean"/>
      </xsd:simpleType>
    </xsd:element>
    <xsd:element name="IsNotebookLocked" ma:index="40" nillable="true" ma:displayName="Is Notebook Locked" ma:internalName="IsNotebookLocked">
      <xsd:simpleType>
        <xsd:restriction base="dms:Boolean"/>
      </xsd:simpleType>
    </xsd:element>
    <xsd:element name="Teams_Channel_Section_Location" ma:index="41" nillable="true" ma:displayName="Teams Channel Section Location" ma:internalName="Teams_Channel_Section_Loca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3D5100D-0E56-4B30-B42D-2AEC6B837C39}">
  <ds:schemaRefs>
    <ds:schemaRef ds:uri="http://schemas.microsoft.com/office/2006/documentManagement/types"/>
    <ds:schemaRef ds:uri="http://purl.org/dc/terms/"/>
    <ds:schemaRef ds:uri="http://purl.org/dc/elements/1.1/"/>
    <ds:schemaRef ds:uri="http://schemas.openxmlformats.org/package/2006/metadata/core-properties"/>
    <ds:schemaRef ds:uri="http://www.w3.org/XML/1998/namespace"/>
    <ds:schemaRef ds:uri="http://schemas.microsoft.com/office/2006/metadata/properties"/>
    <ds:schemaRef ds:uri="f62ef740-d444-4f18-80a2-7590fdcab1ce"/>
    <ds:schemaRef ds:uri="http://schemas.microsoft.com/office/infopath/2007/PartnerControls"/>
    <ds:schemaRef ds:uri="633f040f-4953-46e7-8610-82b0c5296ba0"/>
    <ds:schemaRef ds:uri="http://purl.org/dc/dcmitype/"/>
  </ds:schemaRefs>
</ds:datastoreItem>
</file>

<file path=customXml/itemProps2.xml><?xml version="1.0" encoding="utf-8"?>
<ds:datastoreItem xmlns:ds="http://schemas.openxmlformats.org/officeDocument/2006/customXml" ds:itemID="{36C20BFB-BCC5-4457-BE44-22D2F12F84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C6CC7BA-2E2C-4B0D-8103-11A51D82E8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12</vt:i4>
      </vt:variant>
    </vt:vector>
  </HeadingPairs>
  <TitlesOfParts>
    <vt:vector size="12" baseType="lpstr">
      <vt:lpstr>Threat Components</vt:lpstr>
      <vt:lpstr>Methodologies</vt:lpstr>
      <vt:lpstr>Threat Protocols</vt:lpstr>
      <vt:lpstr>#ThreatPerAsset</vt:lpstr>
      <vt:lpstr>Threats</vt:lpstr>
      <vt:lpstr>Tools</vt:lpstr>
      <vt:lpstr>Pentest Phases</vt:lpstr>
      <vt:lpstr>ThreatAgentQuestions</vt:lpstr>
      <vt:lpstr>ThreatAgentReply</vt:lpstr>
      <vt:lpstr>ThreatAgentCategory</vt:lpstr>
      <vt:lpstr>ThreatAgentAttribute</vt:lpstr>
      <vt:lpstr>AssetTypes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2025-02-24T22:29:42Z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