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280C890A-FA6C-914E-9D32-77F3A9800CD2}" xr6:coauthVersionLast="47" xr6:coauthVersionMax="47" xr10:uidLastSave="{00000000-0000-0000-0000-000000000000}"/>
  <bookViews>
    <workbookView xWindow="0" yWindow="500" windowWidth="28800" windowHeight="16280" activeTab="1"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<sst xmlns="http://schemas.openxmlformats.org/spreadsheetml/2006/main" count="5232" uniqueCount="1355">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</sst>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3">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93" totalsRowShown="0" dataDxfId="32">
  <autoFilter ref="A1:R393" xr:uid="{DEFAB213-4389-184E-911C-CDCC8CABBD38}"/>
  <sortState xmlns:xlrd2="http://schemas.microsoft.com/office/spreadsheetml/2017/richdata2" ref="A255:R269">
    <sortCondition ref="B1:B313"/>
  </sortState>
  <tableColumns count="18">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15"/>
    <tableColumn id="18" xr3:uid="{9BF6197D-4CF5-4941-A460-18823EEFB2E7}" name="Commento" dataDxfId="1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3" dataDxfId="12">
  <autoFilter ref="A1:J16" xr:uid="{5ECAFCE9-964F-A04C-B050-422AACCFD3F5}"/>
  <tableColumns count="10">
    <tableColumn id="1" xr3:uid="{6405AD35-9222-B34C-A112-EC4FDEAC5BE2}" name="ToolID" dataDxfId="11">
      <calculatedColumnFormula>ROW(Tabella4[[#This Row],[Name]])-1</calculatedColumnFormula>
    </tableColumn>
    <tableColumn id="4" xr3:uid="{94F8DBBB-A826-8B4A-8C87-395122CA233A}" name="Name" dataDxfId="10"/>
    <tableColumn id="2" xr3:uid="{FB636F07-AAD2-AE48-87BB-965F92F829C2}" name="CapecID" dataDxfId="9"/>
    <tableColumn id="6" xr3:uid="{1E4A4CA6-7FF1-6543-A718-93EC7B5F1624}" name="CypherQuery" dataDxfId="8"/>
    <tableColumn id="3" xr3:uid="{52487567-ED26-B840-ABFD-DB1BF72A83C9}" name="Command" dataDxfId="7"/>
    <tableColumn id="5" xr3:uid="{0296B95F-6562-0746-B0C6-FE3564F6272C}" name="Description" dataDxfId="6"/>
    <tableColumn id="7" xr3:uid="{FF0722DB-3140-904D-9B8E-A0C7B3C1FFEF}" name="PhaseID" dataDxfId="5"/>
    <tableColumn id="8" xr3:uid="{2C7E754F-9F49-044B-9F1A-B62738B70258}" name="IsExecutable" dataDxfId="4"/>
    <tableColumn id="9" xr3:uid="{6A4595CA-3FDC-EC4F-B8F1-4344144E8149}" name="ReportParser" dataDxfId="3"/>
    <tableColumn id="10" xr3:uid="{1CDFEE20-E2A1-E348-BB9C-16F2A7D9AEC0}" name="AllowedReportExtensions"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93"/>
  <sheetViews>
    <sheetView topLeftCell="E1" zoomScaleNormal="115" workbookViewId="0">
      <pane ySplit="1" topLeftCell="A322" activePane="bottomLeft" state="frozen"/>
      <selection pane="bottomLeft" activeCell="R1" sqref="R1:R104857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8" t="s">
        <v>1343</v>
      </c>
      <c r="P47" s="58" t="s">
        <v>1341</v>
      </c>
      <c r="Q47" s="58" t="s">
        <v>1342</v>
      </c>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48">
      <c r="A279" s="20" t="str">
        <f t="shared" si="40"/>
        <v>T278</v>
      </c>
      <c r="B279" s="20" t="s">
        <v>644</v>
      </c>
      <c r="C279" s="20" t="s">
        <v>231</v>
      </c>
      <c r="D279" s="20" t="s">
        <v>1345</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1347</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1348</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4"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row r="323" spans="1:18" ht="80">
      <c r="A323" s="20" t="str">
        <f t="shared" si="56"/>
        <v>T322</v>
      </c>
      <c r="B323" s="20" t="s">
        <v>1197</v>
      </c>
      <c r="C323" s="20" t="s">
        <v>1198</v>
      </c>
      <c r="D323" s="20" t="s">
        <v>1210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row>
    <row r="324" spans="1:18" ht="48">
      <c r="A324" s="20" t="str">
        <f t="shared" si="56"/>
        <v>T323</v>
      </c>
      <c r="B324" s="20" t="s">
        <v>1197</v>
      </c>
      <c r="C324" s="20" t="s">
        <v>1201</v>
      </c>
      <c r="D324" s="53" t="s">
        <v>1211</v>
      </c>
      <c r="E324" s="20" t="s">
        <v>1212</v>
      </c>
      <c r="F324" s="20" t="s">
        <v>22</v>
      </c>
      <c r="G324" s="20"/>
      <c r="H324" s="20"/>
      <c r="I324" s="20"/>
      <c r="J324" s="20"/>
      <c r="K324" s="20" t="str">
        <f t="shared" si="57"/>
        <v/>
      </c>
      <c r="L324" s="20" t="str">
        <f t="shared" si="58"/>
        <v/>
      </c>
      <c r="M324" s="20" t="str">
        <f t="shared" si="59"/>
        <v/>
      </c>
      <c r="N324" s="20"/>
      <c r="O324" s="24"/>
      <c r="P324" s="24"/>
      <c r="Q324" s="24"/>
      <c r="R324" s="24"/>
    </row>
    <row r="325" spans="1:18" ht="48">
      <c r="A325" s="20" t="str">
        <f>CONCATENATE("T",ROW(A325)-1)</f>
        <v>T324</v>
      </c>
      <c r="B325" s="20" t="s">
        <v>1197</v>
      </c>
      <c r="C325" s="20" t="s">
        <v>1213</v>
      </c>
      <c r="D325" s="20" t="s">
        <v>1214</v>
      </c>
      <c r="E325" s="20" t="s">
        <v>1215</v>
      </c>
      <c r="F325" s="20" t="s">
        <v>22</v>
      </c>
      <c r="G325" s="20"/>
      <c r="H325" s="20"/>
      <c r="I325" s="20"/>
      <c r="J325" s="20"/>
      <c r="K325" s="20" t="str">
        <f t="shared" si="57"/>
        <v/>
      </c>
      <c r="L325" s="20" t="str">
        <f t="shared" si="58"/>
        <v/>
      </c>
      <c r="M325" s="20" t="str">
        <f t="shared" si="59"/>
        <v/>
      </c>
      <c r="N325" s="20"/>
      <c r="O325" s="24"/>
      <c r="P325" s="24"/>
      <c r="Q325" s="24"/>
      <c r="R325" s="24"/>
    </row>
    <row r="326" spans="1:18" ht="48">
      <c r="A326" s="20" t="str">
        <f>CONCATENATE("T",ROW(A326)-1)</f>
        <v>T325</v>
      </c>
      <c r="B326" s="20" t="s">
        <v>1197</v>
      </c>
      <c r="C326" s="20" t="s">
        <v>1216</v>
      </c>
      <c r="D326" s="20" t="s">
        <v>1340</v>
      </c>
      <c r="E326" s="20" t="s">
        <v>72</v>
      </c>
      <c r="F326" s="20" t="s">
        <v>22</v>
      </c>
      <c r="G326" s="20"/>
      <c r="H326" s="20"/>
      <c r="I326" s="20"/>
      <c r="J326" s="20"/>
      <c r="K326" s="20" t="str">
        <f t="shared" si="57"/>
        <v/>
      </c>
      <c r="L326" s="20" t="str">
        <f t="shared" si="58"/>
        <v/>
      </c>
      <c r="M326" s="20" t="str">
        <f t="shared" si="59"/>
        <v/>
      </c>
      <c r="N326" s="20"/>
      <c r="O326" s="24"/>
      <c r="P326" s="24"/>
      <c r="Q326" s="24"/>
      <c r="R326" s="24"/>
    </row>
    <row r="327" spans="1:18" ht="48">
      <c r="A327" s="20" t="str">
        <f t="shared" ref="A327:A332" si="60">CONCATENATE("T",ROW(A327)-1)</f>
        <v>T326</v>
      </c>
      <c r="B327" s="20" t="s">
        <v>1197</v>
      </c>
      <c r="C327" s="20" t="s">
        <v>1217</v>
      </c>
      <c r="D327" s="20" t="s">
        <v>1218</v>
      </c>
      <c r="E327" s="20" t="s">
        <v>116</v>
      </c>
      <c r="F327" s="20" t="s">
        <v>22</v>
      </c>
      <c r="G327" s="20"/>
      <c r="H327" s="20"/>
      <c r="I327" s="20"/>
      <c r="J327" s="20"/>
      <c r="K327" s="20" t="str">
        <f t="shared" si="57"/>
        <v/>
      </c>
      <c r="L327" s="20" t="str">
        <f t="shared" si="58"/>
        <v/>
      </c>
      <c r="M327" s="20" t="str">
        <f t="shared" si="59"/>
        <v/>
      </c>
      <c r="N327" s="20"/>
      <c r="O327" s="24"/>
      <c r="P327" s="24"/>
      <c r="Q327" s="24"/>
      <c r="R327" s="24"/>
    </row>
    <row r="328" spans="1:18" ht="48">
      <c r="A328" s="20" t="str">
        <f t="shared" si="60"/>
        <v>T327</v>
      </c>
      <c r="B328" s="20" t="s">
        <v>1197</v>
      </c>
      <c r="C328" s="20" t="s">
        <v>1219</v>
      </c>
      <c r="D328" s="20" t="s">
        <v>1220</v>
      </c>
      <c r="E328" s="20" t="s">
        <v>1221</v>
      </c>
      <c r="F328" s="20" t="s">
        <v>22</v>
      </c>
      <c r="G328" s="20"/>
      <c r="H328" s="20"/>
      <c r="I328" s="20"/>
      <c r="J328" s="20"/>
      <c r="K328" s="20" t="str">
        <f t="shared" si="57"/>
        <v/>
      </c>
      <c r="L328" s="20" t="str">
        <f t="shared" si="58"/>
        <v/>
      </c>
      <c r="M328" s="20" t="str">
        <f t="shared" si="59"/>
        <v/>
      </c>
      <c r="N328" s="20"/>
      <c r="O328" s="24"/>
      <c r="P328" s="24"/>
      <c r="Q328" s="24"/>
      <c r="R328" s="24"/>
    </row>
    <row r="329" spans="1:18" ht="48">
      <c r="A329" s="20" t="str">
        <f t="shared" si="60"/>
        <v>T328</v>
      </c>
      <c r="B329" s="20" t="s">
        <v>1197</v>
      </c>
      <c r="C329" s="20" t="s">
        <v>1222</v>
      </c>
      <c r="D329" s="20" t="s">
        <v>1223</v>
      </c>
      <c r="E329" s="20" t="s">
        <v>1224</v>
      </c>
      <c r="F329" s="20" t="s">
        <v>22</v>
      </c>
      <c r="G329" s="20"/>
      <c r="H329" s="20"/>
      <c r="I329" s="20"/>
      <c r="J329" s="20"/>
      <c r="K329" s="20" t="str">
        <f t="shared" si="57"/>
        <v/>
      </c>
      <c r="L329" s="20" t="str">
        <f t="shared" si="58"/>
        <v/>
      </c>
      <c r="M329" s="20" t="str">
        <f t="shared" si="59"/>
        <v/>
      </c>
      <c r="N329" s="20"/>
      <c r="O329" s="24"/>
      <c r="P329" s="24"/>
      <c r="Q329" s="24"/>
      <c r="R329" s="24"/>
    </row>
    <row r="330" spans="1:18" ht="48">
      <c r="A330" s="20" t="str">
        <f t="shared" si="60"/>
        <v>T329</v>
      </c>
      <c r="B330" s="20" t="s">
        <v>1197</v>
      </c>
      <c r="C330" s="20" t="s">
        <v>1225</v>
      </c>
      <c r="D330" s="20" t="s">
        <v>1226</v>
      </c>
      <c r="E330" s="20" t="s">
        <v>116</v>
      </c>
      <c r="F330" s="20" t="s">
        <v>22</v>
      </c>
      <c r="G330" s="20"/>
      <c r="H330" s="20"/>
      <c r="I330" s="20"/>
      <c r="J330" s="20"/>
      <c r="K330" s="20" t="str">
        <f t="shared" si="57"/>
        <v/>
      </c>
      <c r="L330" s="20" t="str">
        <f t="shared" si="58"/>
        <v/>
      </c>
      <c r="M330" s="20" t="str">
        <f t="shared" si="59"/>
        <v/>
      </c>
      <c r="N330" s="20"/>
      <c r="O330" s="24"/>
      <c r="P330" s="24"/>
      <c r="Q330" s="24"/>
      <c r="R330" s="24"/>
    </row>
    <row r="331" spans="1:18" ht="48">
      <c r="A331" s="20" t="str">
        <f t="shared" si="60"/>
        <v>T330</v>
      </c>
      <c r="B331" s="20" t="s">
        <v>1197</v>
      </c>
      <c r="C331" s="20" t="s">
        <v>1227</v>
      </c>
      <c r="D331" s="20" t="s">
        <v>1228</v>
      </c>
      <c r="E331" s="20" t="s">
        <v>72</v>
      </c>
      <c r="F331" s="20" t="s">
        <v>22</v>
      </c>
      <c r="G331" s="20"/>
      <c r="H331" s="20"/>
      <c r="I331" s="20"/>
      <c r="J331" s="20"/>
      <c r="K331" s="20" t="str">
        <f t="shared" si="57"/>
        <v/>
      </c>
      <c r="L331" s="20" t="str">
        <f t="shared" si="58"/>
        <v/>
      </c>
      <c r="M331" s="20" t="str">
        <f t="shared" si="59"/>
        <v/>
      </c>
      <c r="N331" s="20"/>
      <c r="O331" s="24"/>
      <c r="P331" s="24"/>
      <c r="Q331" s="24"/>
      <c r="R331" s="24"/>
    </row>
    <row r="332" spans="1:18" ht="48">
      <c r="A332" s="20" t="str">
        <f t="shared" si="60"/>
        <v>T331</v>
      </c>
      <c r="B332" s="20" t="s">
        <v>1197</v>
      </c>
      <c r="C332" s="20" t="s">
        <v>293</v>
      </c>
      <c r="D332" s="20" t="s">
        <v>1229</v>
      </c>
      <c r="E332" s="20" t="s">
        <v>27</v>
      </c>
      <c r="F332" s="20" t="s">
        <v>22</v>
      </c>
      <c r="G332" s="20"/>
      <c r="H332" s="20"/>
      <c r="I332" s="20"/>
      <c r="J332" s="20"/>
      <c r="K332" s="20" t="str">
        <f t="shared" si="57"/>
        <v/>
      </c>
      <c r="L332" s="20" t="str">
        <f t="shared" si="58"/>
        <v/>
      </c>
      <c r="M332" s="20" t="str">
        <f t="shared" si="59"/>
        <v/>
      </c>
      <c r="N332" s="20"/>
      <c r="O332" s="24"/>
      <c r="P332" s="24"/>
      <c r="Q332" s="24"/>
      <c r="R332" s="24"/>
    </row>
    <row r="333" spans="1:18" ht="32">
      <c r="A333" s="20" t="str">
        <f>CONCATENATE("T",ROW(A333)-1)</f>
        <v>T332</v>
      </c>
      <c r="B333" s="20" t="s">
        <v>1197</v>
      </c>
      <c r="C333" s="20" t="s">
        <v>1234</v>
      </c>
      <c r="D333" s="20" t="s">
        <v>1235</v>
      </c>
      <c r="E333" s="20" t="s">
        <v>116</v>
      </c>
      <c r="F333" s="20" t="s">
        <v>22</v>
      </c>
      <c r="G333" s="20"/>
      <c r="H333" s="20"/>
      <c r="I333" s="20"/>
      <c r="J333" s="20"/>
      <c r="K333" s="20" t="str">
        <f t="shared" si="57"/>
        <v/>
      </c>
      <c r="L333" s="20" t="str">
        <f t="shared" si="58"/>
        <v/>
      </c>
      <c r="M333" s="20" t="str">
        <f t="shared" si="59"/>
        <v/>
      </c>
      <c r="N333" s="20"/>
      <c r="O333" s="24"/>
      <c r="P333" s="24"/>
      <c r="Q333" s="24"/>
      <c r="R333" s="24"/>
    </row>
    <row r="334" spans="1:18" ht="48">
      <c r="A334" s="20" t="str">
        <f t="shared" ref="A334:A335" si="61">CONCATENATE("T",ROW(A334)-1)</f>
        <v>T333</v>
      </c>
      <c r="B334" s="20" t="s">
        <v>1197</v>
      </c>
      <c r="C334" s="20" t="s">
        <v>1238</v>
      </c>
      <c r="D334" s="20" t="s">
        <v>1239</v>
      </c>
      <c r="E334" s="20" t="s">
        <v>1240</v>
      </c>
      <c r="F334" s="20" t="s">
        <v>22</v>
      </c>
      <c r="G334" s="20"/>
      <c r="H334" s="20"/>
      <c r="I334" s="20"/>
      <c r="J334" s="20"/>
      <c r="K334" s="20" t="str">
        <f t="shared" si="57"/>
        <v/>
      </c>
      <c r="L334" s="20" t="str">
        <f t="shared" si="58"/>
        <v/>
      </c>
      <c r="M334" s="20" t="str">
        <f t="shared" si="59"/>
        <v/>
      </c>
      <c r="N334" s="20"/>
      <c r="O334" s="24"/>
      <c r="P334" s="24"/>
      <c r="Q334" s="24"/>
      <c r="R334" s="24"/>
    </row>
    <row r="335" spans="1:18" ht="58" customHeight="1">
      <c r="A335" s="20" t="str">
        <f t="shared" si="61"/>
        <v>T334</v>
      </c>
      <c r="B335" s="20" t="s">
        <v>1197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row>
    <row r="336" spans="1:18" ht="48">
      <c r="A336" s="20" t="str">
        <f>CONCATENATE("T",ROW(A336)-1)</f>
        <v>T335</v>
      </c>
      <c r="B336" s="20" t="s">
        <v>1197</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row>
    <row r="337" spans="1:18" ht="96">
      <c r="A337" s="20" t="str">
        <f>CONCATENATE("T",ROW(A337)-1)</f>
        <v>T336</v>
      </c>
      <c r="B337" s="20" t="s">
        <v>1197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row>
    <row r="338" spans="1:18" ht="96">
      <c r="A338" s="20" t="str">
        <f>CONCATENATE("T",ROW(A338)-1)</f>
        <v>T337</v>
      </c>
      <c r="B338" s="20" t="s">
        <v>1197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row>
    <row r="339" spans="1:18" ht="32">
      <c r="A339" s="20" t="str">
        <f t="shared" ref="A339:A341" si="65">CONCATENATE("T",ROW(A339)-1)</f>
        <v>T338</v>
      </c>
      <c r="B339" s="20" t="s">
        <v>1197</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row>
    <row r="340" spans="1:18" ht="32">
      <c r="A340" s="20" t="str">
        <f>CONCATENATE("T",ROW(A340)-1)</f>
        <v>T339</v>
      </c>
      <c r="B340" s="20" t="s">
        <v>1197</v>
      </c>
      <c r="C340" s="57" t="s">
        <v>145</v>
      </c>
      <c r="D340" s="57" t="s">
        <v>146</v>
      </c>
      <c r="E340" s="57" t="s">
        <v>111</v>
      </c>
      <c r="F340" s="57" t="s">
        <v>22</v>
      </c>
      <c r="G340" s="57" t="s">
        <v>23</v>
      </c>
      <c r="H340" s="57" t="s">
        <v>23</v>
      </c>
      <c r="I340" s="57" t="s">
        <v>23</v>
      </c>
      <c r="J340" s="57" t="s">
        <v>181</v>
      </c>
      <c r="K340" s="57" t="s">
        <v>84</v>
      </c>
      <c r="L340" s="57" t="s">
        <v>84</v>
      </c>
      <c r="M340" s="57" t="s">
        <v>84</v>
      </c>
      <c r="N340" s="57" t="s">
        <v>73</v>
      </c>
      <c r="O340" s="58" t="s">
        <v>1343</v>
      </c>
      <c r="P340" s="58" t="s">
        <v>1341</v>
      </c>
      <c r="Q340" s="58" t="s">
        <v>1342</v>
      </c>
      <c r="R340" s="59"/>
    </row>
    <row r="341" spans="1:18" ht="96">
      <c r="A341" s="20" t="str">
        <f t="shared" si="65"/>
        <v>T340</v>
      </c>
      <c r="B341" s="20" t="s">
        <v>1197</v>
      </c>
      <c r="C341" s="20" t="s">
        <v>226</v>
      </c>
      <c r="D341" s="20" t="s">
        <v>1288</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row>
    <row r="342" spans="1:18" ht="48">
      <c r="A342" s="20" t="str">
        <f>CONCATENATE("T",ROW(A342)-1)</f>
        <v>T341</v>
      </c>
      <c r="B342" s="20" t="s">
        <v>1243</v>
      </c>
      <c r="C342" s="20" t="s">
        <v>613</v>
      </c>
      <c r="D342" s="20" t="s">
        <v>1244</v>
      </c>
      <c r="E342" s="20" t="s">
        <v>1215</v>
      </c>
      <c r="F342" s="20" t="s">
        <v>22</v>
      </c>
      <c r="G342" s="20"/>
      <c r="H342" s="20"/>
      <c r="I342" s="20"/>
      <c r="J342" s="20"/>
      <c r="K342" s="20" t="str">
        <f>MID(N342,2,1)</f>
        <v/>
      </c>
      <c r="L342" s="20" t="str">
        <f>MID(N342,4,1)</f>
        <v/>
      </c>
      <c r="M342" s="20" t="str">
        <f>MID(N342,6,1)</f>
        <v/>
      </c>
      <c r="N342" s="20"/>
      <c r="O342" s="24"/>
      <c r="P342" s="24"/>
      <c r="Q342" s="24"/>
      <c r="R342" s="24"/>
    </row>
    <row r="343" spans="1:18" ht="48">
      <c r="A343" s="20" t="str">
        <f t="shared" ref="A343:A355" si="72">CONCATENATE("T",ROW(A343)-1)</f>
        <v>T342</v>
      </c>
      <c r="B343" s="20" t="s">
        <v>1243</v>
      </c>
      <c r="C343" s="20" t="s">
        <v>1245</v>
      </c>
      <c r="D343" s="20" t="s">
        <v>1246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row>
    <row r="344" spans="1:18" ht="48">
      <c r="A344" s="20" t="str">
        <f t="shared" si="72"/>
        <v>T343</v>
      </c>
      <c r="B344" s="20" t="s">
        <v>1243</v>
      </c>
      <c r="C344" s="20" t="s">
        <v>382</v>
      </c>
      <c r="D344" s="20" t="s">
        <v>1247</v>
      </c>
      <c r="E344" s="20" t="s">
        <v>21</v>
      </c>
      <c r="F344" s="20" t="s">
        <v>22</v>
      </c>
      <c r="G344" s="20"/>
      <c r="H344" s="20"/>
      <c r="I344" s="20"/>
      <c r="J344" s="20"/>
      <c r="K344" s="20" t="str">
        <f t="shared" si="73"/>
        <v/>
      </c>
      <c r="L344" s="20" t="str">
        <f t="shared" si="74"/>
        <v/>
      </c>
      <c r="M344" s="20" t="str">
        <f t="shared" si="75"/>
        <v/>
      </c>
      <c r="N344" s="20"/>
      <c r="O344" s="24"/>
      <c r="P344" s="24"/>
      <c r="Q344" s="24"/>
      <c r="R344" s="24"/>
    </row>
    <row r="345" spans="1:18" ht="48">
      <c r="A345" s="20" t="str">
        <f t="shared" si="72"/>
        <v>T344</v>
      </c>
      <c r="B345" s="20" t="s">
        <v>1243</v>
      </c>
      <c r="C345" s="20" t="s">
        <v>499</v>
      </c>
      <c r="D345" s="20" t="s">
        <v>1248</v>
      </c>
      <c r="E345" s="20" t="s">
        <v>43</v>
      </c>
      <c r="F345" s="20" t="s">
        <v>22</v>
      </c>
      <c r="G345" s="20"/>
      <c r="H345" s="20"/>
      <c r="I345" s="20"/>
      <c r="J345" s="20"/>
      <c r="K345" s="20" t="str">
        <f t="shared" si="73"/>
        <v/>
      </c>
      <c r="L345" s="20" t="str">
        <f t="shared" si="74"/>
        <v/>
      </c>
      <c r="M345" s="20" t="str">
        <f t="shared" si="75"/>
        <v/>
      </c>
      <c r="N345" s="20"/>
      <c r="O345" s="24"/>
      <c r="P345" s="24"/>
      <c r="Q345" s="24"/>
      <c r="R345" s="24"/>
    </row>
    <row r="346" spans="1:18" ht="48">
      <c r="A346" s="20" t="str">
        <f t="shared" si="72"/>
        <v>T345</v>
      </c>
      <c r="B346" s="20" t="s">
        <v>1243</v>
      </c>
      <c r="C346" s="20" t="s">
        <v>293</v>
      </c>
      <c r="D346" s="20" t="s">
        <v>1249</v>
      </c>
      <c r="E346" s="20" t="s">
        <v>27</v>
      </c>
      <c r="F346" s="20" t="s">
        <v>22</v>
      </c>
      <c r="G346" s="20"/>
      <c r="H346" s="20"/>
      <c r="I346" s="20"/>
      <c r="J346" s="20"/>
      <c r="K346" s="20" t="str">
        <f t="shared" si="73"/>
        <v/>
      </c>
      <c r="L346" s="20" t="str">
        <f t="shared" si="74"/>
        <v/>
      </c>
      <c r="M346" s="20" t="str">
        <f t="shared" si="75"/>
        <v/>
      </c>
      <c r="N346" s="20"/>
      <c r="O346" s="24"/>
      <c r="P346" s="24"/>
      <c r="Q346" s="24"/>
      <c r="R346" s="24"/>
    </row>
    <row r="347" spans="1:18" ht="48">
      <c r="A347" s="20" t="str">
        <f t="shared" si="72"/>
        <v>T346</v>
      </c>
      <c r="B347" s="20" t="s">
        <v>1243</v>
      </c>
      <c r="C347" s="20" t="s">
        <v>1236</v>
      </c>
      <c r="D347" s="20" t="s">
        <v>1250</v>
      </c>
      <c r="E347" s="20" t="s">
        <v>43</v>
      </c>
      <c r="F347" s="20" t="s">
        <v>22</v>
      </c>
      <c r="G347" s="20"/>
      <c r="H347" s="20"/>
      <c r="I347" s="20"/>
      <c r="J347" s="20"/>
      <c r="K347" s="20" t="str">
        <f t="shared" si="73"/>
        <v/>
      </c>
      <c r="L347" s="20" t="str">
        <f t="shared" si="74"/>
        <v/>
      </c>
      <c r="M347" s="20" t="str">
        <f t="shared" si="75"/>
        <v/>
      </c>
      <c r="N347" s="20"/>
      <c r="O347" s="24"/>
      <c r="P347" s="24"/>
      <c r="Q347" s="24"/>
      <c r="R347" s="24"/>
    </row>
    <row r="348" spans="1:18" ht="64">
      <c r="A348" s="20" t="str">
        <f t="shared" si="72"/>
        <v>T347</v>
      </c>
      <c r="B348" s="20" t="s">
        <v>1243</v>
      </c>
      <c r="C348" s="20" t="s">
        <v>1238</v>
      </c>
      <c r="D348" s="20" t="s">
        <v>1251</v>
      </c>
      <c r="E348" s="20" t="s">
        <v>1240</v>
      </c>
      <c r="F348" s="20" t="s">
        <v>22</v>
      </c>
      <c r="G348" s="20"/>
      <c r="H348" s="20"/>
      <c r="I348" s="20"/>
      <c r="J348" s="20"/>
      <c r="K348" s="20" t="str">
        <f t="shared" si="73"/>
        <v/>
      </c>
      <c r="L348" s="20" t="str">
        <f t="shared" si="74"/>
        <v/>
      </c>
      <c r="M348" s="20" t="str">
        <f t="shared" si="75"/>
        <v/>
      </c>
      <c r="N348" s="20"/>
      <c r="O348" s="24"/>
      <c r="P348" s="24"/>
      <c r="Q348" s="24"/>
      <c r="R348" s="24"/>
    </row>
    <row r="349" spans="1:18" ht="48">
      <c r="A349" s="20" t="str">
        <f t="shared" si="72"/>
        <v>T348</v>
      </c>
      <c r="B349" s="20" t="s">
        <v>1243</v>
      </c>
      <c r="C349" s="20" t="s">
        <v>1241</v>
      </c>
      <c r="D349" s="20" t="s">
        <v>1252</v>
      </c>
      <c r="E349" s="20" t="s">
        <v>1215</v>
      </c>
      <c r="F349" s="20" t="s">
        <v>22</v>
      </c>
      <c r="G349" s="20"/>
      <c r="H349" s="20"/>
      <c r="I349" s="20"/>
      <c r="J349" s="20"/>
      <c r="K349" s="20" t="str">
        <f t="shared" si="73"/>
        <v/>
      </c>
      <c r="L349" s="20" t="str">
        <f t="shared" si="74"/>
        <v/>
      </c>
      <c r="M349" s="20" t="str">
        <f t="shared" si="75"/>
        <v/>
      </c>
      <c r="N349" s="20"/>
      <c r="O349" s="24"/>
      <c r="P349" s="24"/>
      <c r="Q349" s="24"/>
      <c r="R349" s="24"/>
    </row>
    <row r="350" spans="1:18" ht="48">
      <c r="A350" s="20" t="str">
        <f t="shared" si="72"/>
        <v>T349</v>
      </c>
      <c r="B350" s="20" t="s">
        <v>1243</v>
      </c>
      <c r="C350" s="20" t="s">
        <v>1253</v>
      </c>
      <c r="D350" s="20" t="s">
        <v>1254</v>
      </c>
      <c r="E350" s="20" t="s">
        <v>116</v>
      </c>
      <c r="F350" s="20" t="s">
        <v>22</v>
      </c>
      <c r="G350" s="20"/>
      <c r="H350" s="20"/>
      <c r="I350" s="20"/>
      <c r="J350" s="20"/>
      <c r="K350" s="20" t="str">
        <f t="shared" si="73"/>
        <v/>
      </c>
      <c r="L350" s="20" t="str">
        <f t="shared" si="74"/>
        <v/>
      </c>
      <c r="M350" s="20" t="str">
        <f t="shared" si="75"/>
        <v/>
      </c>
      <c r="N350" s="20"/>
      <c r="O350" s="24"/>
      <c r="P350" s="24"/>
      <c r="Q350" s="24"/>
      <c r="R350" s="24"/>
    </row>
    <row r="351" spans="1:18" ht="48">
      <c r="A351" s="20" t="str">
        <f t="shared" si="72"/>
        <v>T350</v>
      </c>
      <c r="B351" s="20" t="s">
        <v>1243</v>
      </c>
      <c r="C351" s="20" t="s">
        <v>1255</v>
      </c>
      <c r="D351" s="20" t="s">
        <v>1256</v>
      </c>
      <c r="E351" s="20" t="s">
        <v>1221</v>
      </c>
      <c r="F351" s="20" t="s">
        <v>22</v>
      </c>
      <c r="G351" s="20"/>
      <c r="H351" s="20"/>
      <c r="I351" s="20"/>
      <c r="J351" s="20"/>
      <c r="K351" s="20" t="str">
        <f>MID(N351,2,1)</f>
        <v/>
      </c>
      <c r="L351" s="20" t="str">
        <f>MID(N351,4,1)</f>
        <v/>
      </c>
      <c r="M351" s="20" t="str">
        <f>MID(N351,6,1)</f>
        <v/>
      </c>
      <c r="N351" s="20"/>
      <c r="O351" s="24"/>
      <c r="P351" s="24"/>
      <c r="Q351" s="24"/>
      <c r="R351" s="24"/>
    </row>
    <row r="352" spans="1:18" ht="48">
      <c r="A352" s="20" t="str">
        <f t="shared" si="72"/>
        <v>T351</v>
      </c>
      <c r="B352" s="20" t="s">
        <v>1243</v>
      </c>
      <c r="C352" s="20" t="s">
        <v>1257</v>
      </c>
      <c r="D352" s="20" t="s">
        <v>1258</v>
      </c>
      <c r="E352" s="20" t="s">
        <v>1259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row>
    <row r="353" spans="1:18" ht="48">
      <c r="A353" s="20" t="str">
        <f t="shared" si="72"/>
        <v>T352</v>
      </c>
      <c r="B353" s="20" t="s">
        <v>1243</v>
      </c>
      <c r="C353" s="20" t="s">
        <v>1260</v>
      </c>
      <c r="D353" s="20" t="s">
        <v>1261</v>
      </c>
      <c r="E353" s="20" t="s">
        <v>102</v>
      </c>
      <c r="F353" s="20" t="s">
        <v>22</v>
      </c>
      <c r="G353" s="20"/>
      <c r="H353" s="20"/>
      <c r="I353" s="20"/>
      <c r="J353" s="20"/>
      <c r="K353" s="20" t="str">
        <f t="shared" si="76"/>
        <v/>
      </c>
      <c r="L353" s="20" t="str">
        <f t="shared" si="77"/>
        <v/>
      </c>
      <c r="M353" s="20" t="str">
        <f t="shared" si="78"/>
        <v/>
      </c>
      <c r="N353" s="20"/>
      <c r="O353" s="24"/>
      <c r="P353" s="24"/>
      <c r="Q353" s="24"/>
      <c r="R353" s="24"/>
    </row>
    <row r="354" spans="1:18" ht="48">
      <c r="A354" s="20" t="str">
        <f t="shared" si="72"/>
        <v>T353</v>
      </c>
      <c r="B354" s="20" t="s">
        <v>1243</v>
      </c>
      <c r="C354" s="20" t="s">
        <v>1225</v>
      </c>
      <c r="D354" s="20" t="s">
        <v>1262</v>
      </c>
      <c r="E354" s="20" t="s">
        <v>116</v>
      </c>
      <c r="F354" s="20" t="s">
        <v>22</v>
      </c>
      <c r="G354" s="20"/>
      <c r="H354" s="20"/>
      <c r="I354" s="20"/>
      <c r="J354" s="20"/>
      <c r="K354" s="20" t="str">
        <f t="shared" si="76"/>
        <v/>
      </c>
      <c r="L354" s="20" t="str">
        <f t="shared" si="77"/>
        <v/>
      </c>
      <c r="M354" s="20" t="str">
        <f t="shared" si="78"/>
        <v/>
      </c>
      <c r="N354" s="20"/>
      <c r="O354" s="24"/>
      <c r="P354" s="24"/>
      <c r="Q354" s="24"/>
      <c r="R354" s="24"/>
    </row>
    <row r="355" spans="1:18" ht="48">
      <c r="A355" s="20" t="str">
        <f t="shared" si="72"/>
        <v>T354</v>
      </c>
      <c r="B355" s="20" t="s">
        <v>1243</v>
      </c>
      <c r="C355" s="20" t="s">
        <v>1227</v>
      </c>
      <c r="D355" s="20" t="s">
        <v>1263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row>
    <row r="356" spans="1:18" ht="48">
      <c r="A356" s="20" t="str">
        <f t="shared" ref="A356:A382" si="82">CONCATENATE("T",ROW(A356)-1)</f>
        <v>T355</v>
      </c>
      <c r="B356" s="20" t="s">
        <v>1209</v>
      </c>
      <c r="C356" s="20" t="s">
        <v>1289</v>
      </c>
      <c r="D356" s="20" t="s">
        <v>1290</v>
      </c>
      <c r="E356" s="20" t="s">
        <v>37</v>
      </c>
      <c r="F356" s="20" t="s">
        <v>22</v>
      </c>
      <c r="G356" s="20"/>
      <c r="H356" s="20"/>
      <c r="I356" s="20"/>
      <c r="J356" s="20"/>
      <c r="K356" s="20" t="str">
        <f t="shared" si="79"/>
        <v/>
      </c>
      <c r="L356" s="20" t="str">
        <f t="shared" si="80"/>
        <v/>
      </c>
      <c r="M356" s="20" t="str">
        <f t="shared" si="81"/>
        <v/>
      </c>
      <c r="N356" s="20"/>
      <c r="O356" s="24"/>
      <c r="P356" s="24"/>
      <c r="Q356" s="24"/>
      <c r="R356" s="24"/>
    </row>
    <row r="357" spans="1:18" ht="48">
      <c r="A357" s="20" t="str">
        <f t="shared" si="82"/>
        <v>T356</v>
      </c>
      <c r="B357" s="20" t="s">
        <v>1209</v>
      </c>
      <c r="C357" s="20" t="s">
        <v>1236</v>
      </c>
      <c r="D357" s="20" t="s">
        <v>1291</v>
      </c>
      <c r="E357" s="20" t="s">
        <v>43</v>
      </c>
      <c r="F357" s="20" t="s">
        <v>22</v>
      </c>
      <c r="G357" s="20"/>
      <c r="H357" s="20"/>
      <c r="I357" s="20"/>
      <c r="J357" s="20"/>
      <c r="K357" s="20" t="str">
        <f t="shared" si="79"/>
        <v/>
      </c>
      <c r="L357" s="20" t="str">
        <f t="shared" si="80"/>
        <v/>
      </c>
      <c r="M357" s="20" t="str">
        <f t="shared" si="81"/>
        <v/>
      </c>
      <c r="N357" s="20"/>
      <c r="O357" s="24"/>
      <c r="P357" s="24"/>
      <c r="Q357" s="24"/>
      <c r="R357" s="24"/>
    </row>
    <row r="358" spans="1:18" ht="32">
      <c r="A358" s="20" t="str">
        <f t="shared" si="82"/>
        <v>T357</v>
      </c>
      <c r="B358" s="20" t="s">
        <v>1209</v>
      </c>
      <c r="C358" s="20" t="s">
        <v>1255</v>
      </c>
      <c r="D358" s="20" t="s">
        <v>1292</v>
      </c>
      <c r="E358" s="20" t="s">
        <v>1221</v>
      </c>
      <c r="F358" s="20" t="s">
        <v>22</v>
      </c>
      <c r="G358" s="20"/>
      <c r="H358" s="20"/>
      <c r="I358" s="20"/>
      <c r="J358" s="20"/>
      <c r="K358" s="20" t="str">
        <f t="shared" si="79"/>
        <v/>
      </c>
      <c r="L358" s="20" t="str">
        <f t="shared" si="80"/>
        <v/>
      </c>
      <c r="M358" s="20" t="str">
        <f t="shared" si="81"/>
        <v/>
      </c>
      <c r="N358" s="20"/>
      <c r="O358" s="24"/>
      <c r="P358" s="24"/>
      <c r="Q358" s="24"/>
      <c r="R358" s="24"/>
    </row>
    <row r="359" spans="1:18" ht="48">
      <c r="A359" s="20" t="str">
        <f t="shared" si="82"/>
        <v>T358</v>
      </c>
      <c r="B359" s="20" t="s">
        <v>1209</v>
      </c>
      <c r="C359" s="20" t="s">
        <v>1293</v>
      </c>
      <c r="D359" s="20" t="s">
        <v>1294</v>
      </c>
      <c r="E359" s="20" t="s">
        <v>1215</v>
      </c>
      <c r="F359" s="20" t="s">
        <v>22</v>
      </c>
      <c r="G359" s="20"/>
      <c r="H359" s="20"/>
      <c r="I359" s="20"/>
      <c r="J359" s="20"/>
      <c r="K359" s="20" t="str">
        <f t="shared" si="79"/>
        <v/>
      </c>
      <c r="L359" s="20" t="str">
        <f t="shared" si="80"/>
        <v/>
      </c>
      <c r="M359" s="20" t="str">
        <f t="shared" si="81"/>
        <v/>
      </c>
      <c r="N359" s="20"/>
      <c r="O359" s="24"/>
      <c r="P359" s="24"/>
      <c r="Q359" s="24"/>
      <c r="R359" s="24"/>
    </row>
    <row r="360" spans="1:18" ht="32">
      <c r="A360" s="20" t="str">
        <f t="shared" si="82"/>
        <v>T359</v>
      </c>
      <c r="B360" s="20" t="s">
        <v>1209</v>
      </c>
      <c r="C360" s="20" t="s">
        <v>1225</v>
      </c>
      <c r="D360" s="20" t="s">
        <v>1295</v>
      </c>
      <c r="E360" s="20" t="s">
        <v>116</v>
      </c>
      <c r="F360" s="20" t="s">
        <v>22</v>
      </c>
      <c r="G360" s="20"/>
      <c r="H360" s="20"/>
      <c r="I360" s="20"/>
      <c r="J360" s="20"/>
      <c r="K360" s="20" t="str">
        <f t="shared" si="79"/>
        <v/>
      </c>
      <c r="L360" s="20" t="str">
        <f t="shared" si="80"/>
        <v/>
      </c>
      <c r="M360" s="20" t="str">
        <f t="shared" si="81"/>
        <v/>
      </c>
      <c r="N360" s="20"/>
      <c r="O360" s="24"/>
      <c r="P360" s="24"/>
      <c r="Q360" s="24"/>
      <c r="R360" s="24"/>
    </row>
    <row r="361" spans="1:18" ht="32">
      <c r="A361" s="20" t="str">
        <f t="shared" si="82"/>
        <v>T360</v>
      </c>
      <c r="B361" s="20" t="s">
        <v>1209</v>
      </c>
      <c r="C361" s="20" t="s">
        <v>1227</v>
      </c>
      <c r="D361" s="20" t="s">
        <v>1296</v>
      </c>
      <c r="E361" s="20" t="s">
        <v>72</v>
      </c>
      <c r="F361" s="20" t="s">
        <v>22</v>
      </c>
      <c r="G361" s="20"/>
      <c r="H361" s="20"/>
      <c r="I361" s="20"/>
      <c r="J361" s="20"/>
      <c r="K361" s="20" t="str">
        <f t="shared" si="79"/>
        <v/>
      </c>
      <c r="L361" s="20" t="str">
        <f t="shared" si="80"/>
        <v/>
      </c>
      <c r="M361" s="20" t="str">
        <f t="shared" si="81"/>
        <v/>
      </c>
      <c r="N361" s="20"/>
      <c r="O361" s="24"/>
      <c r="P361" s="24"/>
      <c r="Q361" s="24"/>
      <c r="R361" s="24"/>
    </row>
    <row r="362" spans="1:18" ht="32">
      <c r="A362" s="20" t="str">
        <f t="shared" si="82"/>
        <v>T361</v>
      </c>
      <c r="B362" s="20" t="s">
        <v>1209</v>
      </c>
      <c r="C362" s="20" t="s">
        <v>1297</v>
      </c>
      <c r="D362" s="20" t="s">
        <v>1298</v>
      </c>
      <c r="E362" s="20" t="s">
        <v>43</v>
      </c>
      <c r="F362" s="20" t="s">
        <v>22</v>
      </c>
      <c r="G362" s="20"/>
      <c r="H362" s="20"/>
      <c r="I362" s="20"/>
      <c r="J362" s="20"/>
      <c r="K362" s="20" t="str">
        <f t="shared" si="79"/>
        <v/>
      </c>
      <c r="L362" s="20" t="str">
        <f t="shared" si="80"/>
        <v/>
      </c>
      <c r="M362" s="20" t="str">
        <f t="shared" si="81"/>
        <v/>
      </c>
      <c r="N362" s="20"/>
      <c r="O362" s="24"/>
      <c r="P362" s="24"/>
      <c r="Q362" s="24"/>
      <c r="R362" s="24"/>
    </row>
    <row r="363" spans="1:18" ht="32">
      <c r="A363" s="20" t="str">
        <f t="shared" si="82"/>
        <v>T362</v>
      </c>
      <c r="B363" s="20" t="s">
        <v>1209</v>
      </c>
      <c r="C363" s="20" t="s">
        <v>1299</v>
      </c>
      <c r="D363" s="20" t="s">
        <v>1300</v>
      </c>
      <c r="E363" s="20" t="s">
        <v>43</v>
      </c>
      <c r="F363" s="20" t="s">
        <v>22</v>
      </c>
      <c r="G363" s="20"/>
      <c r="H363" s="20"/>
      <c r="I363" s="20"/>
      <c r="J363" s="20"/>
      <c r="K363" s="20" t="str">
        <f t="shared" si="79"/>
        <v/>
      </c>
      <c r="L363" s="20" t="str">
        <f t="shared" si="80"/>
        <v/>
      </c>
      <c r="M363" s="20" t="str">
        <f t="shared" si="81"/>
        <v/>
      </c>
      <c r="N363" s="20"/>
      <c r="O363" s="24"/>
      <c r="P363" s="24"/>
      <c r="Q363" s="24"/>
      <c r="R363" s="24"/>
    </row>
    <row r="364" spans="1:18" ht="32">
      <c r="A364" s="20" t="str">
        <f t="shared" si="82"/>
        <v>T363</v>
      </c>
      <c r="B364" s="20" t="s">
        <v>1209</v>
      </c>
      <c r="C364" s="20" t="s">
        <v>1301</v>
      </c>
      <c r="D364" s="20" t="s">
        <v>1302</v>
      </c>
      <c r="E364" s="20" t="s">
        <v>43</v>
      </c>
      <c r="F364" s="20" t="s">
        <v>22</v>
      </c>
      <c r="G364" s="20"/>
      <c r="H364" s="20"/>
      <c r="I364" s="20"/>
      <c r="J364" s="20"/>
      <c r="K364" s="20" t="str">
        <f t="shared" si="79"/>
        <v/>
      </c>
      <c r="L364" s="20" t="str">
        <f t="shared" si="80"/>
        <v/>
      </c>
      <c r="M364" s="20" t="str">
        <f t="shared" si="81"/>
        <v/>
      </c>
      <c r="N364" s="20"/>
      <c r="O364" s="24"/>
      <c r="P364" s="24"/>
      <c r="Q364" s="24"/>
      <c r="R364" s="24"/>
    </row>
    <row r="365" spans="1:18" ht="32">
      <c r="A365" s="20" t="str">
        <f t="shared" si="82"/>
        <v>T364</v>
      </c>
      <c r="B365" s="20" t="s">
        <v>1209</v>
      </c>
      <c r="C365" s="20" t="s">
        <v>1303</v>
      </c>
      <c r="D365" s="20" t="s">
        <v>1304</v>
      </c>
      <c r="E365" s="20" t="s">
        <v>43</v>
      </c>
      <c r="F365" s="20" t="s">
        <v>22</v>
      </c>
      <c r="G365" s="20"/>
      <c r="H365" s="20"/>
      <c r="I365" s="20"/>
      <c r="J365" s="20"/>
      <c r="K365" s="20" t="str">
        <f t="shared" si="79"/>
        <v/>
      </c>
      <c r="L365" s="20" t="str">
        <f t="shared" si="80"/>
        <v/>
      </c>
      <c r="M365" s="20" t="str">
        <f t="shared" si="81"/>
        <v/>
      </c>
      <c r="N365" s="20"/>
      <c r="O365" s="24"/>
      <c r="P365" s="24"/>
      <c r="Q365" s="24"/>
      <c r="R365" s="24"/>
    </row>
    <row r="366" spans="1:18" ht="32">
      <c r="A366" s="20" t="str">
        <f t="shared" si="82"/>
        <v>T365</v>
      </c>
      <c r="B366" s="20" t="s">
        <v>1209</v>
      </c>
      <c r="C366" s="20" t="s">
        <v>1305</v>
      </c>
      <c r="D366" s="20" t="s">
        <v>1306</v>
      </c>
      <c r="E366" s="20" t="s">
        <v>43</v>
      </c>
      <c r="F366" s="20" t="s">
        <v>22</v>
      </c>
      <c r="G366" s="20"/>
      <c r="H366" s="20"/>
      <c r="I366" s="20"/>
      <c r="J366" s="20"/>
      <c r="K366" s="20" t="str">
        <f t="shared" si="79"/>
        <v/>
      </c>
      <c r="L366" s="20" t="str">
        <f t="shared" si="80"/>
        <v/>
      </c>
      <c r="M366" s="20" t="str">
        <f t="shared" si="81"/>
        <v/>
      </c>
      <c r="N366" s="20"/>
      <c r="O366" s="24"/>
      <c r="P366" s="24"/>
      <c r="Q366" s="24"/>
      <c r="R366" s="24"/>
    </row>
    <row r="367" spans="1:18" ht="32">
      <c r="A367" s="20" t="str">
        <f t="shared" si="82"/>
        <v>T366</v>
      </c>
      <c r="B367" s="20" t="s">
        <v>1209</v>
      </c>
      <c r="C367" s="20" t="s">
        <v>1307</v>
      </c>
      <c r="D367" s="20" t="s">
        <v>1308</v>
      </c>
      <c r="E367" s="20" t="s">
        <v>43</v>
      </c>
      <c r="F367" s="20" t="s">
        <v>22</v>
      </c>
      <c r="G367" s="20"/>
      <c r="H367" s="20"/>
      <c r="I367" s="20"/>
      <c r="J367" s="20"/>
      <c r="K367" s="20" t="str">
        <f t="shared" si="79"/>
        <v/>
      </c>
      <c r="L367" s="20" t="str">
        <f t="shared" si="80"/>
        <v/>
      </c>
      <c r="M367" s="20" t="str">
        <f t="shared" si="81"/>
        <v/>
      </c>
      <c r="N367" s="20"/>
      <c r="O367" s="24"/>
      <c r="P367" s="24"/>
      <c r="Q367" s="24"/>
      <c r="R367" s="24"/>
    </row>
    <row r="368" spans="1:18" ht="32">
      <c r="A368" s="20" t="str">
        <f t="shared" si="82"/>
        <v>T367</v>
      </c>
      <c r="B368" s="20" t="s">
        <v>1209</v>
      </c>
      <c r="C368" s="20" t="s">
        <v>1309</v>
      </c>
      <c r="D368" s="20" t="s">
        <v>1310</v>
      </c>
      <c r="E368" s="20" t="s">
        <v>116</v>
      </c>
      <c r="F368" s="20" t="s">
        <v>22</v>
      </c>
      <c r="G368" s="20"/>
      <c r="H368" s="20"/>
      <c r="I368" s="20"/>
      <c r="J368" s="20"/>
      <c r="K368" s="20" t="str">
        <f t="shared" si="79"/>
        <v/>
      </c>
      <c r="L368" s="20" t="str">
        <f t="shared" si="80"/>
        <v/>
      </c>
      <c r="M368" s="20" t="str">
        <f t="shared" si="81"/>
        <v/>
      </c>
      <c r="N368" s="20"/>
      <c r="O368" s="24"/>
      <c r="P368" s="24"/>
      <c r="Q368" s="24"/>
      <c r="R368" s="24"/>
    </row>
    <row r="369" spans="1:18" ht="48">
      <c r="A369" s="20" t="str">
        <f t="shared" si="82"/>
        <v>T368</v>
      </c>
      <c r="B369" s="20" t="s">
        <v>1209</v>
      </c>
      <c r="C369" s="20" t="s">
        <v>1199</v>
      </c>
      <c r="D369" s="20" t="s">
        <v>1311</v>
      </c>
      <c r="E369" s="20" t="s">
        <v>116</v>
      </c>
      <c r="F369" s="20" t="s">
        <v>22</v>
      </c>
      <c r="G369" s="20"/>
      <c r="H369" s="20"/>
      <c r="I369" s="20"/>
      <c r="J369" s="20"/>
      <c r="K369" s="20" t="str">
        <f t="shared" si="79"/>
        <v/>
      </c>
      <c r="L369" s="20" t="str">
        <f t="shared" si="80"/>
        <v/>
      </c>
      <c r="M369" s="20" t="str">
        <f t="shared" si="81"/>
        <v/>
      </c>
      <c r="N369" s="20"/>
      <c r="O369" s="24"/>
      <c r="P369" s="24"/>
      <c r="Q369" s="24"/>
      <c r="R369" s="24"/>
    </row>
    <row r="370" spans="1:18" ht="48">
      <c r="A370" s="20" t="str">
        <f t="shared" si="82"/>
        <v>T369</v>
      </c>
      <c r="B370" s="20" t="s">
        <v>1209</v>
      </c>
      <c r="C370" s="20" t="s">
        <v>1200</v>
      </c>
      <c r="D370" s="20" t="s">
        <v>1312</v>
      </c>
      <c r="E370" s="20" t="s">
        <v>43</v>
      </c>
      <c r="F370" s="20" t="s">
        <v>22</v>
      </c>
      <c r="G370" s="20"/>
      <c r="H370" s="20"/>
      <c r="I370" s="20"/>
      <c r="J370" s="20"/>
      <c r="K370" s="20" t="str">
        <f t="shared" si="79"/>
        <v/>
      </c>
      <c r="L370" s="20" t="str">
        <f t="shared" si="80"/>
        <v/>
      </c>
      <c r="M370" s="20" t="str">
        <f t="shared" si="81"/>
        <v/>
      </c>
      <c r="N370" s="20"/>
      <c r="O370" s="24"/>
      <c r="P370" s="24"/>
      <c r="Q370" s="24" t="s">
        <v>1313</v>
      </c>
      <c r="R370" s="24"/>
    </row>
    <row r="371" spans="1:18" ht="48">
      <c r="A371" s="20" t="str">
        <f t="shared" si="82"/>
        <v>T370</v>
      </c>
      <c r="B371" s="20" t="s">
        <v>1209</v>
      </c>
      <c r="C371" s="20" t="s">
        <v>1230</v>
      </c>
      <c r="D371" s="20" t="s">
        <v>1231</v>
      </c>
      <c r="E371" s="20" t="s">
        <v>1221</v>
      </c>
      <c r="F371" s="20" t="s">
        <v>22</v>
      </c>
      <c r="G371" s="20"/>
      <c r="H371" s="20"/>
      <c r="I371" s="20"/>
      <c r="J371" s="20"/>
      <c r="K371" s="20" t="str">
        <f t="shared" si="79"/>
        <v/>
      </c>
      <c r="L371" s="20" t="str">
        <f t="shared" si="80"/>
        <v/>
      </c>
      <c r="M371" s="20" t="str">
        <f t="shared" si="81"/>
        <v/>
      </c>
      <c r="N371" s="20"/>
      <c r="O371" s="24"/>
      <c r="P371" s="24"/>
      <c r="Q371" s="24"/>
      <c r="R371" s="24"/>
    </row>
    <row r="372" spans="1:18" ht="48">
      <c r="A372" s="20" t="str">
        <f t="shared" si="82"/>
        <v>T371</v>
      </c>
      <c r="B372" s="20" t="s">
        <v>1209</v>
      </c>
      <c r="C372" s="20" t="s">
        <v>1232</v>
      </c>
      <c r="D372" s="20" t="s">
        <v>1233</v>
      </c>
      <c r="E372" s="20" t="s">
        <v>116</v>
      </c>
      <c r="F372" s="20" t="s">
        <v>22</v>
      </c>
      <c r="G372" s="20"/>
      <c r="H372" s="20"/>
      <c r="I372" s="20"/>
      <c r="J372" s="20"/>
      <c r="K372" s="20" t="str">
        <f t="shared" si="79"/>
        <v/>
      </c>
      <c r="L372" s="20" t="str">
        <f t="shared" si="80"/>
        <v/>
      </c>
      <c r="M372" s="20" t="str">
        <f t="shared" si="81"/>
        <v/>
      </c>
      <c r="N372" s="20"/>
      <c r="O372" s="24"/>
      <c r="P372" s="24"/>
      <c r="Q372" s="24"/>
      <c r="R372" s="24"/>
    </row>
    <row r="373" spans="1:18" ht="48">
      <c r="A373" s="20" t="str">
        <f t="shared" si="82"/>
        <v>T372</v>
      </c>
      <c r="B373" s="20" t="s">
        <v>1209</v>
      </c>
      <c r="C373" s="20" t="s">
        <v>1236</v>
      </c>
      <c r="D373" s="20" t="s">
        <v>1237</v>
      </c>
      <c r="E373" s="20" t="s">
        <v>43</v>
      </c>
      <c r="F373" s="20" t="s">
        <v>22</v>
      </c>
      <c r="G373" s="20"/>
      <c r="H373" s="20"/>
      <c r="I373" s="20"/>
      <c r="J373" s="20"/>
      <c r="K373" s="20" t="str">
        <f t="shared" si="79"/>
        <v/>
      </c>
      <c r="L373" s="20" t="str">
        <f t="shared" si="80"/>
        <v/>
      </c>
      <c r="M373" s="20" t="str">
        <f t="shared" si="81"/>
        <v/>
      </c>
      <c r="N373" s="20"/>
      <c r="O373" s="24"/>
      <c r="P373" s="24"/>
      <c r="Q373" s="24"/>
      <c r="R373" s="24"/>
    </row>
    <row r="374" spans="1:18" ht="48">
      <c r="A374" s="20" t="str">
        <f t="shared" si="82"/>
        <v>T373</v>
      </c>
      <c r="B374" s="20" t="s">
        <v>1209</v>
      </c>
      <c r="C374" s="20" t="s">
        <v>1241</v>
      </c>
      <c r="D374" s="20" t="s">
        <v>1242</v>
      </c>
      <c r="E374" s="20" t="s">
        <v>1215</v>
      </c>
      <c r="F374" s="20" t="s">
        <v>22</v>
      </c>
      <c r="G374" s="20"/>
      <c r="H374" s="20"/>
      <c r="I374" s="20"/>
      <c r="J374" s="20"/>
      <c r="K374" s="20" t="str">
        <f t="shared" si="79"/>
        <v/>
      </c>
      <c r="L374" s="20" t="str">
        <f t="shared" si="80"/>
        <v/>
      </c>
      <c r="M374" s="20" t="str">
        <f t="shared" si="81"/>
        <v/>
      </c>
      <c r="N374" s="20"/>
      <c r="O374" s="24"/>
      <c r="P374" s="24"/>
      <c r="Q374" s="24"/>
      <c r="R374" s="24"/>
    </row>
    <row r="375" spans="1:18" ht="80">
      <c r="A375" s="20" t="str">
        <f t="shared" si="82"/>
        <v>T374</v>
      </c>
      <c r="B375" s="20" t="s">
        <v>1209</v>
      </c>
      <c r="C375" s="20" t="s">
        <v>251</v>
      </c>
      <c r="D375" s="20" t="s">
        <v>1314</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row>
    <row r="376" spans="1:18" ht="32">
      <c r="A376" s="20" t="str">
        <f t="shared" si="82"/>
        <v>T375</v>
      </c>
      <c r="B376" s="20" t="s">
        <v>1321</v>
      </c>
      <c r="C376" s="20" t="s">
        <v>1322</v>
      </c>
      <c r="D376" s="20" t="s">
        <v>1329</v>
      </c>
      <c r="E376" s="20" t="s">
        <v>116</v>
      </c>
      <c r="F376" s="20"/>
      <c r="G376" s="20"/>
      <c r="H376" s="20"/>
      <c r="I376" s="20"/>
      <c r="J376" s="20"/>
      <c r="K376" s="20" t="str">
        <f>MID(N376,2,1)</f>
        <v/>
      </c>
      <c r="L376" s="20" t="str">
        <f>MID(N376,4,1)</f>
        <v/>
      </c>
      <c r="M376" s="20" t="str">
        <f>MID(N376,6,1)</f>
        <v/>
      </c>
      <c r="N376" s="20"/>
      <c r="O376" s="24" t="s">
        <v>1336</v>
      </c>
      <c r="P376" s="24" t="s">
        <v>1319</v>
      </c>
      <c r="Q376" s="24" t="s">
        <v>1337</v>
      </c>
      <c r="R376" s="24"/>
    </row>
    <row r="377" spans="1:18" ht="32">
      <c r="A377" s="20" t="str">
        <f t="shared" si="82"/>
        <v>T376</v>
      </c>
      <c r="B377" s="20" t="s">
        <v>1321</v>
      </c>
      <c r="C377" s="56" t="s">
        <v>1323</v>
      </c>
      <c r="D377" s="20" t="s">
        <v>1330</v>
      </c>
      <c r="E377" s="20" t="s">
        <v>43</v>
      </c>
      <c r="F377" s="20"/>
      <c r="G377" s="20"/>
      <c r="H377" s="20"/>
      <c r="I377" s="20"/>
      <c r="J377" s="20"/>
      <c r="K377" s="20" t="str">
        <f>MID(N377,2,1)</f>
        <v/>
      </c>
      <c r="L377" s="20" t="str">
        <f>MID(N377,4,1)</f>
        <v/>
      </c>
      <c r="M377" s="20" t="str">
        <f>MID(N377,6,1)</f>
        <v/>
      </c>
      <c r="N377" s="20"/>
      <c r="O377" s="24" t="s">
        <v>1336</v>
      </c>
      <c r="P377" s="24" t="s">
        <v>1319</v>
      </c>
      <c r="Q377" s="24" t="s">
        <v>1338</v>
      </c>
      <c r="R377" s="24"/>
    </row>
    <row r="378" spans="1:18" ht="32">
      <c r="A378" s="20" t="str">
        <f t="shared" si="82"/>
        <v>T377</v>
      </c>
      <c r="B378" s="20" t="s">
        <v>1321</v>
      </c>
      <c r="C378" s="20" t="s">
        <v>1324</v>
      </c>
      <c r="D378" s="20" t="s">
        <v>1331</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1336</v>
      </c>
      <c r="P378" s="24" t="s">
        <v>1319</v>
      </c>
      <c r="Q378" s="24" t="s">
        <v>1339</v>
      </c>
      <c r="R378" s="24"/>
    </row>
    <row r="379" spans="1:18" ht="32">
      <c r="A379" s="20" t="str">
        <f t="shared" si="82"/>
        <v>T378</v>
      </c>
      <c r="B379" s="20" t="s">
        <v>1321</v>
      </c>
      <c r="C379" s="20" t="s">
        <v>1325</v>
      </c>
      <c r="D379" s="20" t="s">
        <v>1332</v>
      </c>
      <c r="E379" s="20" t="s">
        <v>116</v>
      </c>
      <c r="F379" s="20"/>
      <c r="G379" s="20"/>
      <c r="H379" s="20"/>
      <c r="I379" s="20"/>
      <c r="J379" s="20"/>
      <c r="K379" s="20" t="str">
        <f t="shared" si="83"/>
        <v/>
      </c>
      <c r="L379" s="20" t="str">
        <f t="shared" si="84"/>
        <v/>
      </c>
      <c r="M379" s="20" t="str">
        <f t="shared" si="85"/>
        <v/>
      </c>
      <c r="N379" s="20"/>
      <c r="O379" s="24" t="s">
        <v>1336</v>
      </c>
      <c r="P379" s="24" t="s">
        <v>1319</v>
      </c>
      <c r="Q379" s="24"/>
      <c r="R379" s="24"/>
    </row>
    <row r="380" spans="1:18" ht="32">
      <c r="A380" s="20" t="str">
        <f t="shared" si="82"/>
        <v>T379</v>
      </c>
      <c r="B380" s="20" t="s">
        <v>1321</v>
      </c>
      <c r="C380" s="20" t="s">
        <v>1326</v>
      </c>
      <c r="D380" s="20" t="s">
        <v>1333</v>
      </c>
      <c r="E380" s="20" t="s">
        <v>116</v>
      </c>
      <c r="F380" s="20"/>
      <c r="G380" s="20"/>
      <c r="H380" s="20"/>
      <c r="I380" s="20"/>
      <c r="J380" s="20"/>
      <c r="K380" s="20" t="str">
        <f t="shared" si="83"/>
        <v/>
      </c>
      <c r="L380" s="20" t="str">
        <f t="shared" si="84"/>
        <v/>
      </c>
      <c r="M380" s="20" t="str">
        <f t="shared" si="85"/>
        <v/>
      </c>
      <c r="N380" s="20"/>
      <c r="O380" s="24" t="s">
        <v>1336</v>
      </c>
      <c r="P380" s="24" t="s">
        <v>1319</v>
      </c>
      <c r="Q380" s="24"/>
      <c r="R380" s="24"/>
    </row>
    <row r="381" spans="1:18" ht="32">
      <c r="A381" s="20" t="str">
        <f t="shared" si="82"/>
        <v>T380</v>
      </c>
      <c r="B381" s="20" t="s">
        <v>1321</v>
      </c>
      <c r="C381" s="20" t="s">
        <v>1327</v>
      </c>
      <c r="D381" s="20" t="s">
        <v>1334</v>
      </c>
      <c r="E381" s="20" t="s">
        <v>116</v>
      </c>
      <c r="F381" s="20"/>
      <c r="G381" s="20"/>
      <c r="H381" s="20"/>
      <c r="I381" s="20"/>
      <c r="J381" s="20"/>
      <c r="K381" s="20" t="str">
        <f t="shared" si="83"/>
        <v/>
      </c>
      <c r="L381" s="20" t="str">
        <f t="shared" si="84"/>
        <v/>
      </c>
      <c r="M381" s="20" t="str">
        <f t="shared" si="85"/>
        <v/>
      </c>
      <c r="N381" s="20"/>
      <c r="O381" s="24" t="s">
        <v>1336</v>
      </c>
      <c r="P381" s="24" t="s">
        <v>1319</v>
      </c>
      <c r="Q381" s="24"/>
      <c r="R381" s="24"/>
    </row>
    <row r="382" spans="1:18" ht="32">
      <c r="A382" s="20" t="str">
        <f t="shared" si="82"/>
        <v>T381</v>
      </c>
      <c r="B382" s="20" t="s">
        <v>1321</v>
      </c>
      <c r="C382" s="20" t="s">
        <v>1328</v>
      </c>
      <c r="D382" s="20" t="s">
        <v>1335</v>
      </c>
      <c r="E382" s="20" t="s">
        <v>116</v>
      </c>
      <c r="F382" s="20"/>
      <c r="G382" s="20"/>
      <c r="H382" s="20"/>
      <c r="I382" s="20"/>
      <c r="J382" s="20"/>
      <c r="K382" s="20" t="str">
        <f t="shared" si="83"/>
        <v/>
      </c>
      <c r="L382" s="20" t="str">
        <f t="shared" si="84"/>
        <v/>
      </c>
      <c r="M382" s="20" t="str">
        <f t="shared" si="85"/>
        <v/>
      </c>
      <c r="N382" s="20"/>
      <c r="O382" s="24" t="s">
        <v>1336</v>
      </c>
      <c r="P382" s="24" t="s">
        <v>1319</v>
      </c>
      <c r="Q382" s="24"/>
      <c r="R382" s="24"/>
    </row>
    <row r="383" spans="1:18" ht="32">
      <c r="A383" s="20" t="str">
        <f>CONCATENATE("T",ROW(A383)-1)</f>
        <v>T382</v>
      </c>
      <c r="B383" s="20" t="s">
        <v>1344</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8" t="s">
        <v>1343</v>
      </c>
      <c r="P383" s="58" t="s">
        <v>1341</v>
      </c>
      <c r="Q383" s="58" t="s">
        <v>1342</v>
      </c>
      <c r="R383" s="24"/>
    </row>
    <row r="384" spans="1:18" ht="96">
      <c r="A384" s="20" t="str">
        <f>CONCATENATE("T",ROW(A384)-1)</f>
        <v>T383</v>
      </c>
      <c r="B384" s="20" t="s">
        <v>1344</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row>
    <row r="385" spans="1:18" ht="48">
      <c r="A385" s="20" t="str">
        <f t="shared" ref="A385:A388" si="93">CONCATENATE("T",ROW(A385)-1)</f>
        <v>T384</v>
      </c>
      <c r="B385" s="20" t="s">
        <v>1344</v>
      </c>
      <c r="C385" s="20" t="s">
        <v>231</v>
      </c>
      <c r="D385" s="20" t="s">
        <v>1345</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row>
    <row r="386" spans="1:18" ht="48">
      <c r="A386" s="20" t="str">
        <f t="shared" si="93"/>
        <v>T385</v>
      </c>
      <c r="B386" s="20" t="s">
        <v>1344</v>
      </c>
      <c r="C386" s="20" t="s">
        <v>235</v>
      </c>
      <c r="D386" s="20" t="s">
        <v>1346</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row>
    <row r="387" spans="1:18" ht="48">
      <c r="A387" s="20" t="str">
        <f t="shared" si="93"/>
        <v>T386</v>
      </c>
      <c r="B387" s="20" t="s">
        <v>1344</v>
      </c>
      <c r="C387" s="20" t="s">
        <v>240</v>
      </c>
      <c r="D387" s="20" t="s">
        <v>1348</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row>
    <row r="388" spans="1:18" ht="32">
      <c r="A388" s="20" t="str">
        <f t="shared" si="93"/>
        <v>T387</v>
      </c>
      <c r="B388" s="20" t="s">
        <v>1344</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row>
    <row r="389" spans="1:18" ht="160">
      <c r="A389" s="20" t="str">
        <f t="shared" ref="A389:A393" si="94">CONCATENATE("T",ROW(A389)-1)</f>
        <v>T388</v>
      </c>
      <c r="B389" s="20" t="s">
        <v>1344</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row>
    <row r="390" spans="1:18" ht="128">
      <c r="A390" s="20" t="str">
        <f t="shared" si="94"/>
        <v>T389</v>
      </c>
      <c r="B390" s="20" t="s">
        <v>1344</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row>
    <row r="391" spans="1:18" ht="96">
      <c r="A391" s="20" t="str">
        <f t="shared" si="94"/>
        <v>T390</v>
      </c>
      <c r="B391" s="20" t="s">
        <v>1344</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row>
    <row r="392" spans="1:18" ht="96">
      <c r="A392" s="20" t="str">
        <f t="shared" si="94"/>
        <v>T391</v>
      </c>
      <c r="B392" s="20" t="s">
        <v>1344</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row>
    <row r="393" spans="1:18" ht="240">
      <c r="A393" s="20" t="str">
        <f t="shared" si="94"/>
        <v>T392</v>
      </c>
      <c r="B393" s="20" t="s">
        <v>1344</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994</v>
      </c>
      <c r="B1" s="29" t="s">
        <v>1011</v>
      </c>
      <c r="C1" s="29" t="s">
        <v>3</v>
      </c>
      <c r="D1" s="37" t="s">
        <v>1012</v>
      </c>
      <c r="E1" s="40" t="s">
        <v>995</v>
      </c>
      <c r="F1" s="29" t="s">
        <v>1013</v>
      </c>
    </row>
    <row r="2" spans="1:6" ht="29">
      <c r="A2" s="30">
        <v>1</v>
      </c>
      <c r="B2" s="30" t="s">
        <v>1014</v>
      </c>
      <c r="C2" s="30" t="s">
        <v>1015</v>
      </c>
      <c r="D2" s="38" t="s">
        <v>1016</v>
      </c>
      <c r="E2" s="41" t="s">
        <v>1017</v>
      </c>
      <c r="F2" s="36" t="s">
        <v>1018</v>
      </c>
    </row>
    <row r="3" spans="1:6" ht="29">
      <c r="A3" s="30">
        <v>2</v>
      </c>
      <c r="B3" s="30" t="s">
        <v>1019</v>
      </c>
      <c r="C3" s="30" t="s">
        <v>1020</v>
      </c>
      <c r="D3" s="38" t="s">
        <v>1021</v>
      </c>
      <c r="E3" s="41" t="s">
        <v>1017</v>
      </c>
      <c r="F3" s="36" t="s">
        <v>1022</v>
      </c>
    </row>
    <row r="4" spans="1:6" ht="29">
      <c r="A4" s="30">
        <v>3</v>
      </c>
      <c r="B4" s="30" t="s">
        <v>1023</v>
      </c>
      <c r="C4" s="30" t="s">
        <v>1024</v>
      </c>
      <c r="D4" s="38" t="s">
        <v>1025</v>
      </c>
      <c r="E4" s="41" t="s">
        <v>1017</v>
      </c>
      <c r="F4" s="36" t="s">
        <v>1026</v>
      </c>
    </row>
    <row r="5" spans="1:6" ht="29">
      <c r="A5" s="30">
        <v>4</v>
      </c>
      <c r="B5" s="30" t="s">
        <v>1027</v>
      </c>
      <c r="C5" s="30" t="s">
        <v>1028</v>
      </c>
      <c r="D5" s="38" t="s">
        <v>1029</v>
      </c>
      <c r="E5" s="41" t="s">
        <v>1030</v>
      </c>
      <c r="F5" s="36" t="s">
        <v>1031</v>
      </c>
    </row>
    <row r="6" spans="1:6" ht="29">
      <c r="A6" s="30">
        <v>5</v>
      </c>
      <c r="B6" s="30" t="s">
        <v>1032</v>
      </c>
      <c r="C6" s="30" t="s">
        <v>1033</v>
      </c>
      <c r="D6" s="38" t="s">
        <v>1034</v>
      </c>
      <c r="E6" s="41" t="s">
        <v>1035</v>
      </c>
      <c r="F6" s="36" t="s">
        <v>1036</v>
      </c>
    </row>
    <row r="7" spans="1:6">
      <c r="A7" s="30">
        <v>6</v>
      </c>
      <c r="B7" s="30" t="s">
        <v>1037</v>
      </c>
      <c r="C7" s="30" t="s">
        <v>1038</v>
      </c>
      <c r="D7" s="38" t="s">
        <v>1039</v>
      </c>
      <c r="E7" s="41" t="s">
        <v>1040</v>
      </c>
      <c r="F7" s="36" t="s">
        <v>1041</v>
      </c>
    </row>
    <row r="8" spans="1:6" ht="29">
      <c r="A8" s="30">
        <v>7</v>
      </c>
      <c r="B8" s="30" t="s">
        <v>1042</v>
      </c>
      <c r="C8" s="30" t="s">
        <v>1043</v>
      </c>
      <c r="D8" s="38" t="s">
        <v>1044</v>
      </c>
      <c r="E8" s="41" t="s">
        <v>1045</v>
      </c>
      <c r="F8" s="36" t="s">
        <v>1046</v>
      </c>
    </row>
    <row r="9" spans="1:6">
      <c r="A9" s="30">
        <v>8</v>
      </c>
      <c r="B9" s="30" t="s">
        <v>1047</v>
      </c>
      <c r="C9" s="30" t="s">
        <v>1048</v>
      </c>
      <c r="D9" s="38" t="s">
        <v>1049</v>
      </c>
      <c r="E9" s="41" t="s">
        <v>1050</v>
      </c>
      <c r="F9" s="36" t="s">
        <v>1051</v>
      </c>
    </row>
    <row r="10" spans="1:6" ht="29">
      <c r="A10" s="30">
        <v>9</v>
      </c>
      <c r="B10" s="30" t="s">
        <v>1052</v>
      </c>
      <c r="C10" s="30" t="s">
        <v>1053</v>
      </c>
      <c r="D10" s="38" t="s">
        <v>1054</v>
      </c>
      <c r="E10" s="41" t="s">
        <v>1055</v>
      </c>
      <c r="F10" s="36" t="s">
        <v>1056</v>
      </c>
    </row>
    <row r="11" spans="1:6" ht="57">
      <c r="A11" s="30">
        <v>10</v>
      </c>
      <c r="B11" s="30" t="s">
        <v>1057</v>
      </c>
      <c r="C11" s="30" t="s">
        <v>1058</v>
      </c>
      <c r="D11" s="38" t="s">
        <v>1059</v>
      </c>
      <c r="E11" s="41" t="s">
        <v>1060</v>
      </c>
      <c r="F11" s="36" t="s">
        <v>1061</v>
      </c>
    </row>
    <row r="12" spans="1:6">
      <c r="A12" s="30">
        <v>11</v>
      </c>
      <c r="B12" s="30" t="s">
        <v>1062</v>
      </c>
      <c r="C12" s="30" t="s">
        <v>1063</v>
      </c>
      <c r="D12" s="38" t="s">
        <v>1039</v>
      </c>
      <c r="E12" s="41" t="s">
        <v>1064</v>
      </c>
      <c r="F12" s="36" t="s">
        <v>1065</v>
      </c>
    </row>
    <row r="13" spans="1:6">
      <c r="A13" s="30">
        <v>12</v>
      </c>
      <c r="B13" s="30" t="s">
        <v>1066</v>
      </c>
      <c r="C13" s="30" t="s">
        <v>1067</v>
      </c>
      <c r="D13" s="38" t="s">
        <v>1049</v>
      </c>
      <c r="E13" s="41" t="s">
        <v>1068</v>
      </c>
      <c r="F13" s="36" t="s">
        <v>1069</v>
      </c>
    </row>
    <row r="14" spans="1:6" ht="29">
      <c r="A14" s="30">
        <v>13</v>
      </c>
      <c r="B14" s="30" t="s">
        <v>1070</v>
      </c>
      <c r="C14" s="30" t="s">
        <v>1071</v>
      </c>
      <c r="D14" s="38" t="s">
        <v>1072</v>
      </c>
      <c r="E14" s="41" t="s">
        <v>1073</v>
      </c>
      <c r="F14" s="36" t="s">
        <v>1074</v>
      </c>
    </row>
    <row r="15" spans="1:6" ht="29">
      <c r="A15" s="30">
        <v>14</v>
      </c>
      <c r="B15" s="30" t="s">
        <v>1075</v>
      </c>
      <c r="C15" s="30" t="s">
        <v>1076</v>
      </c>
      <c r="D15" s="38" t="s">
        <v>1077</v>
      </c>
      <c r="E15" s="41" t="s">
        <v>1078</v>
      </c>
      <c r="F15" s="36" t="s">
        <v>1079</v>
      </c>
    </row>
    <row r="16" spans="1:6">
      <c r="A16" s="30">
        <v>15</v>
      </c>
      <c r="B16" s="30" t="s">
        <v>1080</v>
      </c>
      <c r="C16" s="30" t="s">
        <v>1081</v>
      </c>
      <c r="D16" s="38" t="s">
        <v>1082</v>
      </c>
      <c r="E16" s="41" t="s">
        <v>1083</v>
      </c>
      <c r="F16" s="36" t="s">
        <v>1084</v>
      </c>
    </row>
    <row r="17" spans="1:6" ht="29">
      <c r="A17" s="30">
        <v>16</v>
      </c>
      <c r="B17" s="30" t="s">
        <v>1085</v>
      </c>
      <c r="C17" s="30" t="s">
        <v>1086</v>
      </c>
      <c r="D17" s="38" t="s">
        <v>1087</v>
      </c>
      <c r="E17" s="41" t="s">
        <v>1088</v>
      </c>
      <c r="F17" s="36" t="s">
        <v>1089</v>
      </c>
    </row>
    <row r="18" spans="1:6" ht="29">
      <c r="A18" s="30">
        <v>17</v>
      </c>
      <c r="B18" s="30" t="s">
        <v>1090</v>
      </c>
      <c r="C18" s="30" t="s">
        <v>1091</v>
      </c>
      <c r="D18" s="38" t="s">
        <v>1092</v>
      </c>
      <c r="E18" s="41" t="s">
        <v>1073</v>
      </c>
      <c r="F18" s="36" t="s">
        <v>1093</v>
      </c>
    </row>
    <row r="19" spans="1:6" ht="29">
      <c r="A19" s="30">
        <v>18</v>
      </c>
      <c r="B19" s="30" t="s">
        <v>1094</v>
      </c>
      <c r="C19" s="30" t="s">
        <v>1095</v>
      </c>
      <c r="D19" s="38" t="s">
        <v>1096</v>
      </c>
      <c r="E19" s="41" t="s">
        <v>1097</v>
      </c>
      <c r="F19" s="36" t="s">
        <v>1098</v>
      </c>
    </row>
    <row r="20" spans="1:6" ht="29">
      <c r="A20" s="30">
        <v>19</v>
      </c>
      <c r="B20" s="30" t="s">
        <v>1099</v>
      </c>
      <c r="C20" s="30" t="s">
        <v>1100</v>
      </c>
      <c r="D20" s="38" t="s">
        <v>1101</v>
      </c>
      <c r="E20" s="41" t="s">
        <v>1102</v>
      </c>
      <c r="F20" s="36" t="s">
        <v>1103</v>
      </c>
    </row>
    <row r="21" spans="1:6" ht="29">
      <c r="A21" s="30">
        <v>20</v>
      </c>
      <c r="B21" s="30" t="s">
        <v>1104</v>
      </c>
      <c r="C21" s="30" t="s">
        <v>1105</v>
      </c>
      <c r="D21" s="38" t="s">
        <v>1106</v>
      </c>
      <c r="E21" s="41" t="s">
        <v>1073</v>
      </c>
      <c r="F21" s="36" t="s">
        <v>1107</v>
      </c>
    </row>
    <row r="22" spans="1:6">
      <c r="A22" s="30">
        <v>21</v>
      </c>
      <c r="B22" s="30" t="s">
        <v>1108</v>
      </c>
      <c r="C22" s="30" t="s">
        <v>1109</v>
      </c>
      <c r="D22" s="38" t="s">
        <v>1039</v>
      </c>
      <c r="E22" s="41" t="s">
        <v>1110</v>
      </c>
      <c r="F22" s="36" t="s">
        <v>1111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994</v>
      </c>
      <c r="B1" s="29" t="s">
        <v>1013</v>
      </c>
      <c r="C1" s="29" t="s">
        <v>1112</v>
      </c>
      <c r="D1" s="33" t="s">
        <v>3</v>
      </c>
      <c r="E1" s="29" t="s">
        <v>1113</v>
      </c>
    </row>
    <row r="2" spans="1:5" ht="29">
      <c r="A2" s="30">
        <v>1</v>
      </c>
      <c r="B2" s="30" t="s">
        <v>1114</v>
      </c>
      <c r="C2" s="30" t="s">
        <v>1115</v>
      </c>
      <c r="D2" s="34" t="s">
        <v>1116</v>
      </c>
      <c r="E2" s="30">
        <v>1</v>
      </c>
    </row>
    <row r="3" spans="1:5" ht="29">
      <c r="A3" s="30">
        <v>2</v>
      </c>
      <c r="B3" s="30" t="s">
        <v>1114</v>
      </c>
      <c r="C3" s="30" t="s">
        <v>1117</v>
      </c>
      <c r="D3" s="34" t="s">
        <v>1118</v>
      </c>
      <c r="E3" s="30">
        <v>2</v>
      </c>
    </row>
    <row r="4" spans="1:5">
      <c r="A4" s="30">
        <v>3</v>
      </c>
      <c r="B4" s="30" t="s">
        <v>1119</v>
      </c>
      <c r="C4" s="30" t="s">
        <v>1120</v>
      </c>
      <c r="D4" s="34" t="s">
        <v>1121</v>
      </c>
      <c r="E4" s="30">
        <v>1</v>
      </c>
    </row>
    <row r="5" spans="1:5">
      <c r="A5" s="30">
        <v>4</v>
      </c>
      <c r="B5" s="30" t="s">
        <v>1119</v>
      </c>
      <c r="C5" s="30" t="s">
        <v>1122</v>
      </c>
      <c r="D5" s="34" t="s">
        <v>1123</v>
      </c>
      <c r="E5" s="30">
        <v>2</v>
      </c>
    </row>
    <row r="6" spans="1:5">
      <c r="A6" s="30">
        <v>5</v>
      </c>
      <c r="B6" s="30" t="s">
        <v>1124</v>
      </c>
      <c r="C6" s="30" t="s">
        <v>1125</v>
      </c>
      <c r="D6" s="34" t="s">
        <v>1126</v>
      </c>
      <c r="E6" s="30">
        <v>1</v>
      </c>
    </row>
    <row r="7" spans="1:5" ht="29">
      <c r="A7" s="30">
        <v>6</v>
      </c>
      <c r="B7" s="30" t="s">
        <v>1124</v>
      </c>
      <c r="C7" s="30" t="s">
        <v>1127</v>
      </c>
      <c r="D7" s="34" t="s">
        <v>1128</v>
      </c>
      <c r="E7" s="30">
        <v>2</v>
      </c>
    </row>
    <row r="8" spans="1:5" ht="29">
      <c r="A8" s="30">
        <v>7</v>
      </c>
      <c r="B8" s="30" t="s">
        <v>1124</v>
      </c>
      <c r="C8" s="30" t="s">
        <v>1129</v>
      </c>
      <c r="D8" s="34" t="s">
        <v>1130</v>
      </c>
      <c r="E8" s="30">
        <v>3</v>
      </c>
    </row>
    <row r="9" spans="1:5" ht="29">
      <c r="A9" s="30">
        <v>8</v>
      </c>
      <c r="B9" s="30" t="s">
        <v>1124</v>
      </c>
      <c r="C9" s="30" t="s">
        <v>996</v>
      </c>
      <c r="D9" s="34" t="s">
        <v>1131</v>
      </c>
      <c r="E9" s="30">
        <v>4</v>
      </c>
    </row>
    <row r="10" spans="1:5" ht="29">
      <c r="A10" s="30">
        <v>9</v>
      </c>
      <c r="B10" s="30" t="s">
        <v>1132</v>
      </c>
      <c r="C10" s="30" t="s">
        <v>1133</v>
      </c>
      <c r="D10" s="34" t="s">
        <v>1134</v>
      </c>
      <c r="E10" s="30">
        <v>1</v>
      </c>
    </row>
    <row r="11" spans="1:5" ht="29">
      <c r="A11" s="30">
        <v>10</v>
      </c>
      <c r="B11" s="30" t="s">
        <v>1132</v>
      </c>
      <c r="C11" s="30" t="s">
        <v>1135</v>
      </c>
      <c r="D11" s="34" t="s">
        <v>1136</v>
      </c>
      <c r="E11" s="30">
        <v>2</v>
      </c>
    </row>
    <row r="12" spans="1:5" ht="29">
      <c r="A12" s="30">
        <v>11</v>
      </c>
      <c r="B12" s="30" t="s">
        <v>1132</v>
      </c>
      <c r="C12" s="30" t="s">
        <v>1137</v>
      </c>
      <c r="D12" s="34" t="s">
        <v>1138</v>
      </c>
      <c r="E12" s="30">
        <v>3</v>
      </c>
    </row>
    <row r="13" spans="1:5" ht="43">
      <c r="A13" s="30">
        <v>12</v>
      </c>
      <c r="B13" s="30" t="s">
        <v>1132</v>
      </c>
      <c r="C13" s="30" t="s">
        <v>1139</v>
      </c>
      <c r="D13" s="34" t="s">
        <v>1140</v>
      </c>
      <c r="E13" s="30">
        <v>4</v>
      </c>
    </row>
    <row r="14" spans="1:5" ht="43">
      <c r="A14" s="30">
        <v>13</v>
      </c>
      <c r="B14" s="30" t="s">
        <v>1132</v>
      </c>
      <c r="C14" s="30" t="s">
        <v>1141</v>
      </c>
      <c r="D14" s="34" t="s">
        <v>1142</v>
      </c>
      <c r="E14" s="30">
        <v>5</v>
      </c>
    </row>
    <row r="15" spans="1:5" ht="29">
      <c r="A15" s="30">
        <v>14</v>
      </c>
      <c r="B15" s="30" t="s">
        <v>1132</v>
      </c>
      <c r="C15" s="30" t="s">
        <v>1143</v>
      </c>
      <c r="D15" s="34" t="s">
        <v>1144</v>
      </c>
      <c r="E15" s="30">
        <v>6</v>
      </c>
    </row>
    <row r="16" spans="1:5" ht="29">
      <c r="A16" s="30">
        <v>15</v>
      </c>
      <c r="B16" s="30" t="s">
        <v>1145</v>
      </c>
      <c r="C16" s="30" t="s">
        <v>1146</v>
      </c>
      <c r="D16" s="34" t="s">
        <v>1147</v>
      </c>
      <c r="E16" s="30">
        <v>1</v>
      </c>
    </row>
    <row r="17" spans="1:5">
      <c r="A17" s="30">
        <v>16</v>
      </c>
      <c r="B17" s="30" t="s">
        <v>1145</v>
      </c>
      <c r="C17" s="30" t="s">
        <v>1148</v>
      </c>
      <c r="D17" s="34" t="s">
        <v>1149</v>
      </c>
      <c r="E17" s="30">
        <v>2</v>
      </c>
    </row>
    <row r="18" spans="1:5" ht="29">
      <c r="A18" s="30">
        <v>17</v>
      </c>
      <c r="B18" s="30" t="s">
        <v>1145</v>
      </c>
      <c r="C18" s="30" t="s">
        <v>1150</v>
      </c>
      <c r="D18" s="34" t="s">
        <v>1151</v>
      </c>
      <c r="E18" s="30">
        <v>3</v>
      </c>
    </row>
    <row r="19" spans="1:5" ht="29">
      <c r="A19" s="30">
        <v>18</v>
      </c>
      <c r="B19" s="30" t="s">
        <v>1145</v>
      </c>
      <c r="C19" s="30" t="s">
        <v>1152</v>
      </c>
      <c r="D19" s="34" t="s">
        <v>1153</v>
      </c>
      <c r="E19" s="30">
        <v>4</v>
      </c>
    </row>
    <row r="20" spans="1:5" ht="29">
      <c r="A20" s="30">
        <v>19</v>
      </c>
      <c r="B20" s="30" t="s">
        <v>1154</v>
      </c>
      <c r="C20" s="30" t="s">
        <v>1155</v>
      </c>
      <c r="D20" s="34" t="s">
        <v>1156</v>
      </c>
      <c r="E20" s="30">
        <v>1</v>
      </c>
    </row>
    <row r="21" spans="1:5">
      <c r="A21" s="30">
        <v>20</v>
      </c>
      <c r="B21" s="30" t="s">
        <v>1154</v>
      </c>
      <c r="C21" s="30" t="s">
        <v>1157</v>
      </c>
      <c r="D21" s="34" t="s">
        <v>1158</v>
      </c>
      <c r="E21" s="30">
        <v>2</v>
      </c>
    </row>
    <row r="22" spans="1:5" ht="29">
      <c r="A22" s="30">
        <v>21</v>
      </c>
      <c r="B22" s="30" t="s">
        <v>1154</v>
      </c>
      <c r="C22" s="30" t="s">
        <v>1159</v>
      </c>
      <c r="D22" s="34" t="s">
        <v>1160</v>
      </c>
      <c r="E22" s="30">
        <v>3</v>
      </c>
    </row>
    <row r="23" spans="1:5" ht="29">
      <c r="A23" s="30">
        <v>22</v>
      </c>
      <c r="B23" s="30" t="s">
        <v>1154</v>
      </c>
      <c r="C23" s="30" t="s">
        <v>1161</v>
      </c>
      <c r="D23" s="34" t="s">
        <v>1162</v>
      </c>
      <c r="E23" s="30">
        <v>4</v>
      </c>
    </row>
    <row r="24" spans="1:5">
      <c r="A24" s="30">
        <v>23</v>
      </c>
      <c r="B24" s="30" t="s">
        <v>1163</v>
      </c>
      <c r="C24" s="30" t="s">
        <v>1001</v>
      </c>
      <c r="D24" s="34" t="s">
        <v>1164</v>
      </c>
      <c r="E24" s="30">
        <v>1</v>
      </c>
    </row>
    <row r="25" spans="1:5">
      <c r="A25" s="30">
        <v>24</v>
      </c>
      <c r="B25" s="30" t="s">
        <v>1163</v>
      </c>
      <c r="C25" s="30" t="s">
        <v>1002</v>
      </c>
      <c r="D25" s="34" t="s">
        <v>1165</v>
      </c>
      <c r="E25" s="30">
        <v>2</v>
      </c>
    </row>
    <row r="26" spans="1:5">
      <c r="A26" s="30">
        <v>25</v>
      </c>
      <c r="B26" s="30" t="s">
        <v>1163</v>
      </c>
      <c r="C26" s="30" t="s">
        <v>1004</v>
      </c>
      <c r="D26" s="34" t="s">
        <v>1166</v>
      </c>
      <c r="E26" s="30">
        <v>3</v>
      </c>
    </row>
    <row r="27" spans="1:5" ht="29">
      <c r="A27" s="30">
        <v>26</v>
      </c>
      <c r="B27" s="30" t="s">
        <v>1163</v>
      </c>
      <c r="C27" s="30" t="s">
        <v>140</v>
      </c>
      <c r="D27" s="34" t="s">
        <v>1167</v>
      </c>
      <c r="E27" s="30">
        <v>4</v>
      </c>
    </row>
    <row r="28" spans="1:5">
      <c r="A28" s="30">
        <v>27</v>
      </c>
      <c r="B28" s="30" t="s">
        <v>1163</v>
      </c>
      <c r="C28" s="30" t="s">
        <v>1005</v>
      </c>
      <c r="D28" s="34" t="s">
        <v>1168</v>
      </c>
      <c r="E28" s="30">
        <v>5</v>
      </c>
    </row>
    <row r="29" spans="1:5" ht="29">
      <c r="A29" s="30">
        <v>28</v>
      </c>
      <c r="B29" s="30" t="s">
        <v>1163</v>
      </c>
      <c r="C29" s="30" t="s">
        <v>1003</v>
      </c>
      <c r="D29" s="34" t="s">
        <v>1169</v>
      </c>
      <c r="E29" s="30">
        <v>6</v>
      </c>
    </row>
    <row r="30" spans="1:5" ht="29">
      <c r="A30" s="30">
        <v>29</v>
      </c>
      <c r="B30" s="30" t="s">
        <v>1170</v>
      </c>
      <c r="C30" s="30" t="s">
        <v>1171</v>
      </c>
      <c r="D30" s="34" t="s">
        <v>1172</v>
      </c>
      <c r="E30" s="30">
        <v>1</v>
      </c>
    </row>
    <row r="31" spans="1:5" ht="29">
      <c r="A31" s="30">
        <v>30</v>
      </c>
      <c r="B31" s="30" t="s">
        <v>1170</v>
      </c>
      <c r="C31" s="30" t="s">
        <v>1010</v>
      </c>
      <c r="D31" s="34" t="s">
        <v>1173</v>
      </c>
      <c r="E31" s="30">
        <v>2</v>
      </c>
    </row>
    <row r="32" spans="1:5">
      <c r="A32" s="30">
        <v>31</v>
      </c>
      <c r="B32" s="30" t="s">
        <v>1170</v>
      </c>
      <c r="C32" s="30" t="s">
        <v>1174</v>
      </c>
      <c r="D32" s="34" t="s">
        <v>1175</v>
      </c>
      <c r="E32" s="30">
        <v>3</v>
      </c>
    </row>
    <row r="33" spans="1:5" ht="29">
      <c r="A33" s="30">
        <v>32</v>
      </c>
      <c r="B33" s="30" t="s">
        <v>1170</v>
      </c>
      <c r="C33" s="30" t="s">
        <v>1008</v>
      </c>
      <c r="D33" s="34" t="s">
        <v>1176</v>
      </c>
      <c r="E33" s="30">
        <v>4</v>
      </c>
    </row>
    <row r="34" spans="1:5" ht="43">
      <c r="A34" s="30">
        <v>33</v>
      </c>
      <c r="B34" s="30" t="s">
        <v>1170</v>
      </c>
      <c r="C34" s="30" t="s">
        <v>1009</v>
      </c>
      <c r="D34" s="34" t="s">
        <v>1177</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tabSelected="1"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1202</v>
      </c>
      <c r="B1" t="s">
        <v>936</v>
      </c>
      <c r="C1" t="s">
        <v>1354</v>
      </c>
      <c r="D1" t="s">
        <v>3</v>
      </c>
      <c r="E1" t="s">
        <v>1203</v>
      </c>
    </row>
    <row r="2" spans="1:5">
      <c r="A2">
        <v>1</v>
      </c>
      <c r="B2" t="s">
        <v>1205</v>
      </c>
      <c r="C2" t="s">
        <v>1197</v>
      </c>
      <c r="E2" t="s">
        <v>1204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0"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0"/>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0"/>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0"/>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0"/>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0"/>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0"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0"/>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0"/>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0"/>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0"/>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0"/>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0"/>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0"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0"/>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0"/>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0"/>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0"/>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0"/>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0"/>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0"/>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0"/>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0"/>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0"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0"/>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0"/>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0"/>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0"/>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1"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1"/>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1"/>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1"/>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1"/>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1"/>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1"/>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0"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0"/>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0"/>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0"/>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0"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0"/>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0"/>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0"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0"/>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0"/>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0"/>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0"/>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1"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1"/>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1"/>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1"/>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1"/>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1"/>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1"/>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1"/>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2"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2"/>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2"/>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2"/>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2"/>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2"/>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2"/>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2"/>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2"/>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2"/>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2"/>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2"/>
      <c r="B68" s="62" t="s">
        <v>169</v>
      </c>
      <c r="C68" s="6" t="s">
        <v>876</v>
      </c>
      <c r="D68" s="62" t="s">
        <v>27</v>
      </c>
      <c r="E68" s="62" t="s">
        <v>862</v>
      </c>
      <c r="F68" s="62" t="s">
        <v>23</v>
      </c>
      <c r="G68" s="62" t="s">
        <v>23</v>
      </c>
      <c r="H68" s="60" t="s">
        <v>23</v>
      </c>
      <c r="I68" s="62" t="s">
        <v>181</v>
      </c>
      <c r="J68" s="62" t="s">
        <v>23</v>
      </c>
      <c r="K68" s="62" t="s">
        <v>23</v>
      </c>
      <c r="L68" s="62" t="s">
        <v>84</v>
      </c>
      <c r="M68" s="60" t="str">
        <f t="shared" si="2"/>
        <v>[n,n,p]</v>
      </c>
    </row>
    <row r="69" spans="1:13" ht="16">
      <c r="A69" s="62"/>
      <c r="B69" s="62"/>
      <c r="C69" s="6" t="s">
        <v>877</v>
      </c>
      <c r="D69" s="62"/>
      <c r="E69" s="62"/>
      <c r="F69" s="62"/>
      <c r="G69" s="62"/>
      <c r="H69" s="60"/>
      <c r="I69" s="62"/>
      <c r="J69" s="62"/>
      <c r="K69" s="62"/>
      <c r="L69" s="62"/>
      <c r="M69" s="60"/>
    </row>
    <row r="70" spans="1:13" ht="28">
      <c r="A70" s="63"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3"/>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3"/>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3"/>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0"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0"/>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0"/>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0"/>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0"/>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0"/>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0"/>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0"/>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0"/>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0"/>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0"/>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0"/>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1188</v>
      </c>
      <c r="I1" s="26" t="s">
        <v>1206</v>
      </c>
      <c r="J1" s="26" t="s">
        <v>1207</v>
      </c>
    </row>
    <row r="2" spans="1:10" ht="48">
      <c r="A2" s="26">
        <f>ROW(Tabella4[[#This Row],[Name]])-1</f>
        <v>1</v>
      </c>
      <c r="B2" s="26" t="s">
        <v>941</v>
      </c>
      <c r="C2" s="28" t="s">
        <v>942</v>
      </c>
      <c r="D2" s="27" t="s">
        <v>1269</v>
      </c>
      <c r="E2" s="26" t="s">
        <v>943</v>
      </c>
      <c r="F2" s="27" t="s">
        <v>1179</v>
      </c>
      <c r="G2" s="28" t="s">
        <v>1187</v>
      </c>
      <c r="H2" s="26" t="s">
        <v>1189</v>
      </c>
      <c r="J2" s="26" t="s">
        <v>1208</v>
      </c>
    </row>
    <row r="3" spans="1:10" ht="48">
      <c r="A3" s="26">
        <f>ROW(Tabella4[[#This Row],[Name]])-1</f>
        <v>2</v>
      </c>
      <c r="B3" s="26" t="s">
        <v>941</v>
      </c>
      <c r="C3" s="28" t="s">
        <v>944</v>
      </c>
      <c r="D3" s="27" t="s">
        <v>1269</v>
      </c>
      <c r="E3" s="26" t="s">
        <v>945</v>
      </c>
      <c r="F3" s="27" t="s">
        <v>946</v>
      </c>
      <c r="G3" s="28">
        <v>8</v>
      </c>
      <c r="H3" s="26" t="s">
        <v>1189</v>
      </c>
      <c r="J3" s="26" t="s">
        <v>1208</v>
      </c>
    </row>
    <row r="4" spans="1:10" ht="48">
      <c r="A4" s="26">
        <f>ROW(Tabella4[[#This Row],[Name]])-1</f>
        <v>3</v>
      </c>
      <c r="B4" s="26" t="s">
        <v>947</v>
      </c>
      <c r="C4" s="28" t="s">
        <v>948</v>
      </c>
      <c r="D4" s="27" t="s">
        <v>1268</v>
      </c>
      <c r="E4" s="26" t="s">
        <v>949</v>
      </c>
      <c r="F4" s="27" t="s">
        <v>1180</v>
      </c>
      <c r="G4" s="28">
        <v>6</v>
      </c>
      <c r="H4" s="26" t="s">
        <v>1189</v>
      </c>
      <c r="J4" s="26" t="s">
        <v>1208</v>
      </c>
    </row>
    <row r="5" spans="1:10" ht="272">
      <c r="A5" s="26">
        <f>ROW(Tabella4[[#This Row],[Name]])-1</f>
        <v>4</v>
      </c>
      <c r="B5" s="26" t="s">
        <v>950</v>
      </c>
      <c r="C5" s="28" t="s">
        <v>951</v>
      </c>
      <c r="D5" s="27" t="s">
        <v>1264</v>
      </c>
      <c r="E5" s="26" t="s">
        <v>1193</v>
      </c>
      <c r="F5" s="27" t="s">
        <v>1181</v>
      </c>
      <c r="G5" s="28">
        <v>5</v>
      </c>
      <c r="H5" s="26" t="s">
        <v>1190</v>
      </c>
      <c r="J5" s="26" t="s">
        <v>1191</v>
      </c>
    </row>
    <row r="6" spans="1:10" ht="48">
      <c r="A6" s="26">
        <f>ROW(Tabella4[[#This Row],[Name]])-1</f>
        <v>5</v>
      </c>
      <c r="B6" s="26" t="s">
        <v>950</v>
      </c>
      <c r="C6" s="28" t="s">
        <v>952</v>
      </c>
      <c r="D6" s="27" t="s">
        <v>1267</v>
      </c>
      <c r="E6" s="26" t="s">
        <v>1192</v>
      </c>
      <c r="F6" s="27" t="s">
        <v>1178</v>
      </c>
      <c r="G6" s="28">
        <v>5</v>
      </c>
      <c r="H6" s="26" t="s">
        <v>1190</v>
      </c>
      <c r="I6" s="26" t="s">
        <v>1195</v>
      </c>
      <c r="J6" s="26" t="s">
        <v>1191</v>
      </c>
    </row>
    <row r="7" spans="1:10" ht="272">
      <c r="A7" s="26">
        <f>ROW(Tabella4[[#This Row],[Name]])-1</f>
        <v>6</v>
      </c>
      <c r="B7" s="26" t="s">
        <v>950</v>
      </c>
      <c r="C7" s="28" t="s">
        <v>953</v>
      </c>
      <c r="D7" s="27" t="s">
        <v>1264</v>
      </c>
      <c r="E7" s="26" t="s">
        <v>1194</v>
      </c>
      <c r="F7" s="27" t="s">
        <v>1182</v>
      </c>
      <c r="G7" s="28">
        <v>5</v>
      </c>
      <c r="H7" s="26" t="s">
        <v>1190</v>
      </c>
      <c r="I7" s="26" t="s">
        <v>1196</v>
      </c>
      <c r="J7" s="26" t="s">
        <v>1191</v>
      </c>
    </row>
    <row r="8" spans="1:10" ht="48">
      <c r="A8" s="26">
        <f>ROW(Tabella4[[#This Row],[Name]])-1</f>
        <v>7</v>
      </c>
      <c r="B8" s="26" t="s">
        <v>954</v>
      </c>
      <c r="C8" s="28" t="s">
        <v>955</v>
      </c>
      <c r="D8" s="27" t="s">
        <v>1266</v>
      </c>
      <c r="E8" s="26" t="s">
        <v>956</v>
      </c>
      <c r="F8" s="27" t="s">
        <v>957</v>
      </c>
      <c r="G8" s="28">
        <v>11</v>
      </c>
      <c r="H8" s="26" t="s">
        <v>1189</v>
      </c>
      <c r="J8" s="26" t="s">
        <v>1208</v>
      </c>
    </row>
    <row r="9" spans="1:10" ht="64">
      <c r="A9" s="26">
        <f>ROW(Tabella4[[#This Row],[Name]])-1</f>
        <v>8</v>
      </c>
      <c r="B9" s="26" t="s">
        <v>958</v>
      </c>
      <c r="C9" s="28" t="s">
        <v>723</v>
      </c>
      <c r="D9" s="27" t="s">
        <v>1265</v>
      </c>
      <c r="E9" s="26" t="s">
        <v>959</v>
      </c>
      <c r="F9" s="27" t="s">
        <v>960</v>
      </c>
      <c r="G9" s="28" t="s">
        <v>1187</v>
      </c>
      <c r="H9" s="26" t="s">
        <v>1189</v>
      </c>
      <c r="J9" s="26" t="s">
        <v>1208</v>
      </c>
    </row>
    <row r="10" spans="1:10" ht="64">
      <c r="A10" s="26">
        <f>ROW(Tabella4[[#This Row],[Name]])-1</f>
        <v>9</v>
      </c>
      <c r="B10" s="1" t="s">
        <v>1270</v>
      </c>
      <c r="C10" s="28" t="s">
        <v>1315</v>
      </c>
      <c r="D10" s="27" t="s">
        <v>1271</v>
      </c>
      <c r="E10" s="26" t="s">
        <v>1272</v>
      </c>
      <c r="F10" s="54" t="s">
        <v>1273</v>
      </c>
      <c r="G10" s="28" t="s">
        <v>1316</v>
      </c>
      <c r="H10" s="26" t="s">
        <v>1189</v>
      </c>
      <c r="I10"/>
      <c r="J10"/>
    </row>
    <row r="11" spans="1:10" ht="48">
      <c r="A11" s="26">
        <f>ROW(Tabella4[[#This Row],[Name]])-1</f>
        <v>10</v>
      </c>
      <c r="B11" s="1" t="s">
        <v>1270</v>
      </c>
      <c r="C11" s="28" t="s">
        <v>1274</v>
      </c>
      <c r="D11" s="27" t="s">
        <v>1271</v>
      </c>
      <c r="E11" s="26" t="s">
        <v>1275</v>
      </c>
      <c r="F11" s="54" t="s">
        <v>1276</v>
      </c>
      <c r="G11" s="28" t="s">
        <v>1317</v>
      </c>
      <c r="H11" s="26" t="s">
        <v>1189</v>
      </c>
      <c r="I11"/>
      <c r="J11"/>
    </row>
    <row r="12" spans="1:10" ht="160">
      <c r="A12" s="26">
        <f>ROW(Tabella4[[#This Row],[Name]])-1</f>
        <v>11</v>
      </c>
      <c r="B12" s="1" t="s">
        <v>1277</v>
      </c>
      <c r="C12" s="28" t="s">
        <v>1278</v>
      </c>
      <c r="D12" s="27" t="s">
        <v>1271</v>
      </c>
      <c r="E12" s="26" t="s">
        <v>1318</v>
      </c>
      <c r="F12" s="54" t="s">
        <v>1279</v>
      </c>
      <c r="G12" s="28" t="s">
        <v>1316</v>
      </c>
      <c r="H12" s="26" t="s">
        <v>1189</v>
      </c>
      <c r="I12"/>
      <c r="J12"/>
    </row>
    <row r="13" spans="1:10" ht="395">
      <c r="A13" s="26">
        <f>ROW(Tabella4[[#This Row],[Name]])-1</f>
        <v>12</v>
      </c>
      <c r="B13" s="1" t="s">
        <v>1280</v>
      </c>
      <c r="C13" s="28" t="s">
        <v>1351</v>
      </c>
      <c r="D13" s="27" t="s">
        <v>1352</v>
      </c>
      <c r="E13" s="27" t="s">
        <v>1350</v>
      </c>
      <c r="F13" s="54" t="s">
        <v>1353</v>
      </c>
      <c r="G13" s="28" t="s">
        <v>1283</v>
      </c>
      <c r="H13" s="26" t="s">
        <v>1189</v>
      </c>
      <c r="I13"/>
      <c r="J13"/>
    </row>
    <row r="14" spans="1:10" ht="409.6">
      <c r="A14" s="26">
        <f>ROW(Tabella4[[#This Row],[Name]])-1</f>
        <v>13</v>
      </c>
      <c r="B14" s="1" t="s">
        <v>1280</v>
      </c>
      <c r="C14" s="28" t="s">
        <v>1281</v>
      </c>
      <c r="D14" s="27" t="s">
        <v>1349</v>
      </c>
      <c r="E14" s="27" t="s">
        <v>1350</v>
      </c>
      <c r="F14" s="54" t="s">
        <v>1282</v>
      </c>
      <c r="G14" s="28" t="s">
        <v>1283</v>
      </c>
      <c r="H14" s="26" t="s">
        <v>1189</v>
      </c>
      <c r="I14"/>
      <c r="J14"/>
    </row>
    <row r="15" spans="1:10" ht="96">
      <c r="A15" s="26">
        <f>ROW(Tabella4[[#This Row],[Name]])-1</f>
        <v>14</v>
      </c>
      <c r="B15" s="55" t="s">
        <v>1284</v>
      </c>
      <c r="C15" s="28" t="s">
        <v>1285</v>
      </c>
      <c r="D15" s="27" t="s">
        <v>1267</v>
      </c>
      <c r="E15" s="27"/>
      <c r="F15" s="27" t="s">
        <v>1286</v>
      </c>
      <c r="G15" s="28" t="s">
        <v>1287</v>
      </c>
      <c r="H15" s="26" t="s">
        <v>1189</v>
      </c>
      <c r="I15"/>
      <c r="J15"/>
    </row>
    <row r="16" spans="1:10" ht="96">
      <c r="A16" s="26">
        <f>ROW(Tabella4[[#This Row],[Name]])-1</f>
        <v>15</v>
      </c>
      <c r="B16" s="55" t="s">
        <v>1284</v>
      </c>
      <c r="C16" s="28" t="s">
        <v>1319</v>
      </c>
      <c r="D16" s="27" t="s">
        <v>1267</v>
      </c>
      <c r="E16" s="27"/>
      <c r="F16" s="27" t="s">
        <v>1286</v>
      </c>
      <c r="G16" s="28" t="s">
        <v>1320</v>
      </c>
      <c r="H16" s="26" t="s">
        <v>1189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940</v>
      </c>
      <c r="B1" t="s">
        <v>961</v>
      </c>
      <c r="C1" t="s">
        <v>962</v>
      </c>
    </row>
    <row r="2" spans="1:3">
      <c r="A2" s="45">
        <f>ROW()-1</f>
        <v>1</v>
      </c>
      <c r="B2" s="45" t="s">
        <v>963</v>
      </c>
      <c r="C2" s="45">
        <v>0</v>
      </c>
    </row>
    <row r="3" spans="1:3">
      <c r="A3">
        <f t="shared" ref="A3:A24" si="0">ROW()-1</f>
        <v>2</v>
      </c>
      <c r="B3" t="s">
        <v>964</v>
      </c>
      <c r="C3">
        <f>INDEX(Tabella5[[PhaseID]:[PhaseName]],MATCH("Reconnaissance",Tabella5[PhaseName],0),1)</f>
        <v>1</v>
      </c>
    </row>
    <row r="4" spans="1:3">
      <c r="A4">
        <f t="shared" si="0"/>
        <v>3</v>
      </c>
      <c r="B4" t="s">
        <v>965</v>
      </c>
      <c r="C4">
        <f>INDEX(Tabella5[[PhaseID]:[PhaseName]],MATCH("Reconnaissance",Tabella5[PhaseName],0),1)</f>
        <v>1</v>
      </c>
    </row>
    <row r="5" spans="1:3">
      <c r="A5" s="45">
        <f t="shared" si="0"/>
        <v>4</v>
      </c>
      <c r="B5" s="45" t="s">
        <v>279</v>
      </c>
      <c r="C5" s="45">
        <v>0</v>
      </c>
    </row>
    <row r="6" spans="1:3">
      <c r="A6">
        <f t="shared" si="0"/>
        <v>5</v>
      </c>
      <c r="B6" t="s">
        <v>966</v>
      </c>
      <c r="C6">
        <f>INDEX(Tabella5[[PhaseID]:[PhaseName]],MATCH("Scanning",Tabella5[PhaseName],0),1)</f>
        <v>4</v>
      </c>
    </row>
    <row r="7" spans="1:3">
      <c r="A7">
        <f t="shared" si="0"/>
        <v>6</v>
      </c>
      <c r="B7" t="s">
        <v>1186</v>
      </c>
      <c r="C7">
        <f>INDEX(Tabella5[[PhaseID]:[PhaseName]],MATCH("Scanning",Tabella5[PhaseName],0),1)</f>
        <v>4</v>
      </c>
    </row>
    <row r="8" spans="1:3">
      <c r="A8">
        <f t="shared" si="0"/>
        <v>7</v>
      </c>
      <c r="B8" t="s">
        <v>967</v>
      </c>
      <c r="C8">
        <f>INDEX(Tabella5[[PhaseID]:[PhaseName]],MATCH("Scanning",Tabella5[PhaseName],0),1)</f>
        <v>4</v>
      </c>
    </row>
    <row r="9" spans="1:3">
      <c r="A9" s="45">
        <f t="shared" si="0"/>
        <v>8</v>
      </c>
      <c r="B9" s="45" t="s">
        <v>968</v>
      </c>
      <c r="C9" s="46">
        <v>0</v>
      </c>
    </row>
    <row r="10" spans="1:3">
      <c r="A10">
        <f t="shared" si="0"/>
        <v>9</v>
      </c>
      <c r="B10" t="s">
        <v>1183</v>
      </c>
      <c r="C10">
        <f>INDEX(Tabella5[[PhaseID]:[PhaseName]],MATCH("System Access",Tabella5[PhaseName],0),1)</f>
        <v>8</v>
      </c>
    </row>
    <row r="11" spans="1:3">
      <c r="A11" s="47">
        <f t="shared" si="0"/>
        <v>10</v>
      </c>
      <c r="B11" s="47" t="s">
        <v>1185</v>
      </c>
      <c r="C11" s="47">
        <f>INDEX(Tabella5[[PhaseID]:[PhaseName]],MATCH("System Access",Tabella5[PhaseName],0),1)</f>
        <v>8</v>
      </c>
    </row>
    <row r="12" spans="1:3">
      <c r="A12">
        <f t="shared" si="0"/>
        <v>11</v>
      </c>
      <c r="B12" t="s">
        <v>969</v>
      </c>
      <c r="C12">
        <f>INDEX(Tabella5[[PhaseID]:[PhaseName]],MATCH("Escalating Privileges (Privilege Escalation)",Tabella5[PhaseName],0),1)</f>
        <v>10</v>
      </c>
    </row>
    <row r="13" spans="1:3">
      <c r="A13">
        <f>ROW()-1</f>
        <v>12</v>
      </c>
      <c r="B13" t="s">
        <v>1184</v>
      </c>
      <c r="C13">
        <f>INDEX(Tabella5[[PhaseID]:[PhaseName]],MATCH("System Access",Tabella5[PhaseName],0),1)</f>
        <v>8</v>
      </c>
    </row>
    <row r="14" spans="1:3">
      <c r="A14">
        <f t="shared" si="0"/>
        <v>13</v>
      </c>
      <c r="B14" t="s">
        <v>970</v>
      </c>
      <c r="C14">
        <f>INDEX(Tabella5[[PhaseID]:[PhaseName]],MATCH("System Access",Tabella5[PhaseName],0),1)</f>
        <v>8</v>
      </c>
    </row>
    <row r="15" spans="1:3">
      <c r="A15" s="45">
        <f t="shared" si="0"/>
        <v>14</v>
      </c>
      <c r="B15" s="45" t="s">
        <v>140</v>
      </c>
      <c r="C15" s="46">
        <v>0</v>
      </c>
    </row>
    <row r="16" spans="1:3">
      <c r="A16">
        <f t="shared" si="0"/>
        <v>15</v>
      </c>
      <c r="B16" t="s">
        <v>971</v>
      </c>
      <c r="C16">
        <f>INDEX(Tabella5[[PhaseID]:[PhaseName]],MATCH("Damage",Tabella5[PhaseName],0),1)</f>
        <v>14</v>
      </c>
    </row>
    <row r="17" spans="1:3">
      <c r="A17">
        <f t="shared" si="0"/>
        <v>16</v>
      </c>
      <c r="B17" t="s">
        <v>972</v>
      </c>
      <c r="C17">
        <f>INDEX(Tabella5[[PhaseID]:[PhaseName]],MATCH("Damage",Tabella5[PhaseName],0),1)</f>
        <v>14</v>
      </c>
    </row>
    <row r="18" spans="1:3">
      <c r="A18">
        <f t="shared" si="0"/>
        <v>17</v>
      </c>
      <c r="B18" t="s">
        <v>973</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974</v>
      </c>
      <c r="C20" s="47">
        <f>INDEX(Tabella5[[PhaseID]:[PhaseName]],MATCH("Damage",Tabella5[PhaseName],0),1)</f>
        <v>14</v>
      </c>
    </row>
    <row r="21" spans="1:3">
      <c r="A21">
        <f>ROW()-1</f>
        <v>20</v>
      </c>
      <c r="B21" t="s">
        <v>975</v>
      </c>
      <c r="C21">
        <f>INDEX(Tabella5[[PhaseID]:[PhaseName]],MATCH("Backdoors",Tabella5[PhaseName],0),1)</f>
        <v>19</v>
      </c>
    </row>
    <row r="22" spans="1:3">
      <c r="A22" s="45">
        <f t="shared" si="0"/>
        <v>21</v>
      </c>
      <c r="B22" s="45" t="s">
        <v>976</v>
      </c>
      <c r="C22" s="45">
        <v>0</v>
      </c>
    </row>
    <row r="23" spans="1:3">
      <c r="A23">
        <f t="shared" si="0"/>
        <v>22</v>
      </c>
      <c r="B23" t="s">
        <v>977</v>
      </c>
      <c r="C23">
        <f>INDEX(Tabella5[[PhaseID]:[PhaseName]],MATCH("Covering Tracks",Tabella5[PhaseName],0),1)</f>
        <v>21</v>
      </c>
    </row>
    <row r="24" spans="1:3">
      <c r="A24" s="45">
        <f t="shared" si="0"/>
        <v>23</v>
      </c>
      <c r="B24" s="45" t="s">
        <v>978</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979</v>
      </c>
      <c r="B1" s="31" t="s">
        <v>980</v>
      </c>
      <c r="C1" s="31" t="s">
        <v>981</v>
      </c>
      <c r="D1" s="42" t="s">
        <v>982</v>
      </c>
    </row>
    <row r="2" spans="1:4" ht="30">
      <c r="A2" s="30">
        <v>1</v>
      </c>
      <c r="B2" s="48" t="s">
        <v>983</v>
      </c>
      <c r="C2" s="30" t="s">
        <v>984</v>
      </c>
      <c r="D2" s="30">
        <v>1.2</v>
      </c>
    </row>
    <row r="3" spans="1:4">
      <c r="A3" s="30">
        <v>2</v>
      </c>
      <c r="B3" s="30" t="s">
        <v>985</v>
      </c>
      <c r="C3" s="30" t="s">
        <v>986</v>
      </c>
      <c r="D3" s="43" t="s">
        <v>987</v>
      </c>
    </row>
    <row r="4" spans="1:4">
      <c r="A4" s="30">
        <v>3</v>
      </c>
      <c r="B4" s="30" t="s">
        <v>988</v>
      </c>
      <c r="C4" s="30" t="s">
        <v>989</v>
      </c>
      <c r="D4" s="42" t="s">
        <v>990</v>
      </c>
    </row>
    <row r="5" spans="1:4" ht="30">
      <c r="A5" s="30">
        <v>4</v>
      </c>
      <c r="B5" s="48" t="s">
        <v>991</v>
      </c>
      <c r="C5" s="30" t="s">
        <v>992</v>
      </c>
      <c r="D5" s="42" t="s">
        <v>993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994</v>
      </c>
      <c r="B1" s="44" t="s">
        <v>995</v>
      </c>
      <c r="C1" s="44" t="s">
        <v>996</v>
      </c>
    </row>
    <row r="2" spans="1:3">
      <c r="A2">
        <v>1</v>
      </c>
      <c r="B2" t="s">
        <v>997</v>
      </c>
      <c r="C2">
        <v>0</v>
      </c>
    </row>
    <row r="3" spans="1:3">
      <c r="A3">
        <v>2</v>
      </c>
      <c r="B3" t="s">
        <v>998</v>
      </c>
      <c r="C3">
        <v>0</v>
      </c>
    </row>
    <row r="4" spans="1:3">
      <c r="A4">
        <v>3</v>
      </c>
      <c r="B4" t="s">
        <v>999</v>
      </c>
      <c r="C4">
        <v>0</v>
      </c>
    </row>
    <row r="5" spans="1:3">
      <c r="A5">
        <v>4</v>
      </c>
      <c r="B5" t="s">
        <v>1000</v>
      </c>
      <c r="C5">
        <v>0</v>
      </c>
    </row>
    <row r="6" spans="1:3">
      <c r="A6">
        <v>5</v>
      </c>
      <c r="B6" t="s">
        <v>1001</v>
      </c>
      <c r="C6">
        <v>1</v>
      </c>
    </row>
    <row r="7" spans="1:3">
      <c r="A7">
        <v>6</v>
      </c>
      <c r="B7" t="s">
        <v>1002</v>
      </c>
      <c r="C7">
        <v>1</v>
      </c>
    </row>
    <row r="8" spans="1:3">
      <c r="A8">
        <v>7</v>
      </c>
      <c r="B8" t="s">
        <v>1003</v>
      </c>
      <c r="C8">
        <v>1</v>
      </c>
    </row>
    <row r="9" spans="1:3">
      <c r="A9">
        <v>8</v>
      </c>
      <c r="B9" t="s">
        <v>1004</v>
      </c>
      <c r="C9">
        <v>1</v>
      </c>
    </row>
    <row r="10" spans="1:3">
      <c r="A10">
        <v>9</v>
      </c>
      <c r="B10" t="s">
        <v>140</v>
      </c>
      <c r="C10">
        <v>1</v>
      </c>
    </row>
    <row r="11" spans="1:3">
      <c r="A11">
        <v>10</v>
      </c>
      <c r="B11" t="s">
        <v>1005</v>
      </c>
      <c r="C11">
        <v>1</v>
      </c>
    </row>
    <row r="12" spans="1:3">
      <c r="A12">
        <v>11</v>
      </c>
      <c r="B12" t="s">
        <v>1006</v>
      </c>
      <c r="C12">
        <v>1</v>
      </c>
    </row>
    <row r="13" spans="1:3">
      <c r="A13">
        <v>12</v>
      </c>
      <c r="B13" t="s">
        <v>1007</v>
      </c>
      <c r="C13">
        <v>1</v>
      </c>
    </row>
    <row r="14" spans="1:3">
      <c r="A14">
        <v>13</v>
      </c>
      <c r="B14" t="s">
        <v>1008</v>
      </c>
      <c r="C14">
        <v>1</v>
      </c>
    </row>
    <row r="15" spans="1:3">
      <c r="A15">
        <v>14</v>
      </c>
      <c r="B15" t="s">
        <v>1009</v>
      </c>
      <c r="C15">
        <v>1</v>
      </c>
    </row>
    <row r="16" spans="1:3">
      <c r="A16">
        <v>15</v>
      </c>
      <c r="B16" t="s">
        <v>1010</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2024-11-29T15:16:20Z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