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fefox/Downloads/"/>
    </mc:Choice>
  </mc:AlternateContent>
  <xr:revisionPtr revIDLastSave="0" documentId="13_ncr:1_{85312539-9C47-034C-821A-0C7A11CAD11F}" xr6:coauthVersionLast="47" xr6:coauthVersionMax="47" xr10:uidLastSave="{00000000-0000-0000-0000-000000000000}"/>
  <bookViews>
    <workbookView xWindow="0" yWindow="760" windowWidth="30240" windowHeight="17460" firstSheet="5" activeTab="11" xr2:uid="{00000000-000D-0000-FFFF-FFFF00000000}"/>
  </bookViews>
  <sheets>
    <sheet name="Threat Components" sheetId="1" r:id="rId1"/>
    <sheet name="Methodologies" sheetId="14" r:id="rId2"/>
    <sheet name="Threat Protocols" sheetId="3" r:id="rId3"/>
    <sheet name="#ThreatPerAsset" sheetId="4" r:id="rId4"/>
    <sheet name="Threats" sheetId="5" r:id="rId5"/>
    <sheet name="Tools" sheetId="6" r:id="rId6"/>
    <sheet name="Pentest Phases" sheetId="7" r:id="rId7"/>
    <sheet name="ThreatAgentQuestions" sheetId="8" r:id="rId8"/>
    <sheet name="ThreatAgentReply" sheetId="13" r:id="rId9"/>
    <sheet name="ThreatAgentCategory" sheetId="9" r:id="rId10"/>
    <sheet name="ThreatAgentAttribute" sheetId="12" r:id="rId11"/>
    <sheet name="AssetTypes" sheetId="15" r:id="rId12"/>
  </sheets>
  <definedNames>
    <definedName name="_xlnm._FilterDatabase" localSheetId="4" hidden="1">Threats!$A$1:$B$76</definedName>
  </definedNames>
  <calcPr calcId="191028"/>
  <pivotCaches>
    <pivotCache cacheId="14" r:id="rId1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5" l="1"/>
  <c r="A2" i="15"/>
  <c r="A8" i="15"/>
  <c r="A14" i="15"/>
  <c r="A10" i="15"/>
  <c r="A4" i="15"/>
  <c r="A5" i="15"/>
  <c r="A6" i="15"/>
  <c r="A7" i="15"/>
  <c r="A9" i="15"/>
  <c r="A11" i="15"/>
  <c r="A12" i="15"/>
  <c r="A13" i="15"/>
  <c r="A15" i="15"/>
  <c r="A16" i="15"/>
  <c r="A17" i="15"/>
  <c r="A18" i="15"/>
  <c r="A19" i="15"/>
  <c r="A20" i="15"/>
  <c r="A21" i="15"/>
  <c r="A22" i="15"/>
  <c r="A23" i="15"/>
  <c r="A24" i="15"/>
  <c r="A25" i="15"/>
  <c r="A26" i="15"/>
  <c r="A27" i="15"/>
  <c r="A28" i="15"/>
  <c r="A29" i="15"/>
  <c r="A30" i="15"/>
  <c r="A31" i="15"/>
  <c r="A32" i="15"/>
  <c r="A33" i="15"/>
  <c r="A34" i="15"/>
  <c r="A3" i="6"/>
  <c r="A4" i="6"/>
  <c r="A5" i="6"/>
  <c r="A6" i="6"/>
  <c r="A7" i="6"/>
  <c r="A8" i="6"/>
  <c r="A9" i="6"/>
  <c r="A10" i="6"/>
  <c r="A11" i="6"/>
  <c r="A12" i="6"/>
  <c r="A13" i="6"/>
  <c r="A14" i="6"/>
  <c r="A15" i="6"/>
  <c r="A16" i="6"/>
  <c r="M393" i="1"/>
  <c r="L393" i="1"/>
  <c r="K393" i="1"/>
  <c r="I393" i="1"/>
  <c r="H393" i="1"/>
  <c r="G393" i="1"/>
  <c r="M392" i="1"/>
  <c r="L392" i="1"/>
  <c r="K392" i="1"/>
  <c r="I392" i="1"/>
  <c r="H392" i="1"/>
  <c r="G392" i="1"/>
  <c r="M391" i="1"/>
  <c r="L391" i="1"/>
  <c r="K391" i="1"/>
  <c r="I391" i="1"/>
  <c r="H391" i="1"/>
  <c r="G391" i="1"/>
  <c r="M390" i="1"/>
  <c r="L390" i="1"/>
  <c r="K390" i="1"/>
  <c r="I390" i="1"/>
  <c r="H390" i="1"/>
  <c r="G390" i="1"/>
  <c r="M389" i="1"/>
  <c r="L389" i="1"/>
  <c r="K389" i="1"/>
  <c r="I389" i="1"/>
  <c r="H389" i="1"/>
  <c r="G389" i="1"/>
  <c r="A389" i="1"/>
  <c r="A390" i="1"/>
  <c r="A391" i="1"/>
  <c r="A392" i="1"/>
  <c r="A393" i="1"/>
  <c r="M388" i="1"/>
  <c r="L388" i="1"/>
  <c r="K388" i="1"/>
  <c r="I388" i="1"/>
  <c r="H388" i="1"/>
  <c r="G388" i="1"/>
  <c r="M387" i="1"/>
  <c r="L387" i="1"/>
  <c r="K387" i="1"/>
  <c r="I387" i="1"/>
  <c r="H387" i="1"/>
  <c r="G387" i="1"/>
  <c r="M386" i="1"/>
  <c r="L386" i="1"/>
  <c r="K386" i="1"/>
  <c r="I386" i="1"/>
  <c r="H386" i="1"/>
  <c r="G386" i="1"/>
  <c r="G280" i="1"/>
  <c r="H280" i="1"/>
  <c r="I280" i="1"/>
  <c r="K280" i="1"/>
  <c r="L280" i="1"/>
  <c r="M280" i="1"/>
  <c r="M385" i="1"/>
  <c r="L385" i="1"/>
  <c r="K385" i="1"/>
  <c r="I385" i="1"/>
  <c r="H385" i="1"/>
  <c r="G385" i="1"/>
  <c r="A385" i="1"/>
  <c r="A386" i="1"/>
  <c r="A387" i="1"/>
  <c r="A388" i="1"/>
  <c r="M384" i="1"/>
  <c r="L384" i="1"/>
  <c r="K384" i="1"/>
  <c r="I384" i="1"/>
  <c r="H384" i="1"/>
  <c r="G384" i="1"/>
  <c r="A384" i="1"/>
  <c r="J383" i="1"/>
  <c r="A383" i="1"/>
  <c r="A340" i="1"/>
  <c r="K378" i="1"/>
  <c r="K379" i="1"/>
  <c r="K380" i="1"/>
  <c r="K381" i="1"/>
  <c r="K382" i="1"/>
  <c r="L378" i="1"/>
  <c r="L379" i="1"/>
  <c r="L380" i="1"/>
  <c r="L381" i="1"/>
  <c r="L382" i="1"/>
  <c r="M378" i="1"/>
  <c r="M379" i="1"/>
  <c r="M380" i="1"/>
  <c r="M381" i="1"/>
  <c r="M382" i="1"/>
  <c r="A378" i="1"/>
  <c r="A379" i="1"/>
  <c r="A380" i="1"/>
  <c r="A381" i="1"/>
  <c r="A382" i="1"/>
  <c r="K377" i="1"/>
  <c r="L377" i="1"/>
  <c r="M377" i="1"/>
  <c r="A377" i="1"/>
  <c r="K376" i="1"/>
  <c r="L376" i="1"/>
  <c r="M376" i="1"/>
  <c r="A376" i="1"/>
  <c r="M375" i="1"/>
  <c r="L375" i="1"/>
  <c r="K375" i="1"/>
  <c r="A375" i="1"/>
  <c r="M374" i="1"/>
  <c r="L374" i="1"/>
  <c r="K374" i="1"/>
  <c r="A374" i="1"/>
  <c r="M373" i="1"/>
  <c r="L373" i="1"/>
  <c r="K373" i="1"/>
  <c r="A373" i="1"/>
  <c r="M372" i="1"/>
  <c r="L372" i="1"/>
  <c r="K372" i="1"/>
  <c r="A372" i="1"/>
  <c r="M371" i="1"/>
  <c r="L371" i="1"/>
  <c r="K371" i="1"/>
  <c r="A371" i="1"/>
  <c r="M370" i="1"/>
  <c r="L370" i="1"/>
  <c r="K370" i="1"/>
  <c r="A370" i="1"/>
  <c r="M369" i="1"/>
  <c r="L369" i="1"/>
  <c r="K369" i="1"/>
  <c r="A369" i="1"/>
  <c r="M368" i="1"/>
  <c r="L368" i="1"/>
  <c r="K368" i="1"/>
  <c r="A368" i="1"/>
  <c r="M367" i="1"/>
  <c r="L367" i="1"/>
  <c r="K367" i="1"/>
  <c r="A367" i="1"/>
  <c r="M366" i="1"/>
  <c r="L366" i="1"/>
  <c r="K366" i="1"/>
  <c r="A366" i="1"/>
  <c r="M365" i="1"/>
  <c r="L365" i="1"/>
  <c r="K365" i="1"/>
  <c r="A365" i="1"/>
  <c r="M364" i="1"/>
  <c r="L364" i="1"/>
  <c r="K364" i="1"/>
  <c r="A364" i="1"/>
  <c r="M363" i="1"/>
  <c r="L363" i="1"/>
  <c r="K363" i="1"/>
  <c r="A363" i="1"/>
  <c r="M362" i="1"/>
  <c r="L362" i="1"/>
  <c r="K362" i="1"/>
  <c r="A362" i="1"/>
  <c r="M361" i="1"/>
  <c r="L361" i="1"/>
  <c r="K361" i="1"/>
  <c r="A361" i="1"/>
  <c r="M360" i="1"/>
  <c r="L360" i="1"/>
  <c r="K360" i="1"/>
  <c r="A360" i="1"/>
  <c r="M359" i="1"/>
  <c r="L359" i="1"/>
  <c r="K359" i="1"/>
  <c r="A359" i="1"/>
  <c r="M358" i="1"/>
  <c r="L358" i="1"/>
  <c r="K358" i="1"/>
  <c r="A358" i="1"/>
  <c r="M357" i="1"/>
  <c r="L357" i="1"/>
  <c r="K357" i="1"/>
  <c r="A357" i="1"/>
  <c r="M356" i="1"/>
  <c r="L356" i="1"/>
  <c r="K356" i="1"/>
  <c r="A356" i="1"/>
  <c r="M355" i="1"/>
  <c r="L355" i="1"/>
  <c r="K355" i="1"/>
  <c r="A355" i="1"/>
  <c r="M354" i="1"/>
  <c r="L354" i="1"/>
  <c r="K354" i="1"/>
  <c r="A354" i="1"/>
  <c r="M353" i="1"/>
  <c r="L353" i="1"/>
  <c r="K353" i="1"/>
  <c r="A353" i="1"/>
  <c r="M352" i="1"/>
  <c r="L352" i="1"/>
  <c r="K352" i="1"/>
  <c r="A352" i="1"/>
  <c r="M351" i="1"/>
  <c r="L351" i="1"/>
  <c r="K351" i="1"/>
  <c r="A351" i="1"/>
  <c r="M350" i="1"/>
  <c r="L350" i="1"/>
  <c r="K350" i="1"/>
  <c r="A350" i="1"/>
  <c r="M349" i="1"/>
  <c r="L349" i="1"/>
  <c r="K349" i="1"/>
  <c r="A349" i="1"/>
  <c r="M348" i="1"/>
  <c r="L348" i="1"/>
  <c r="K348" i="1"/>
  <c r="A348" i="1"/>
  <c r="M347" i="1"/>
  <c r="L347" i="1"/>
  <c r="K347" i="1"/>
  <c r="A347" i="1"/>
  <c r="M346" i="1"/>
  <c r="L346" i="1"/>
  <c r="K346" i="1"/>
  <c r="A346" i="1"/>
  <c r="M345" i="1"/>
  <c r="L345" i="1"/>
  <c r="K345" i="1"/>
  <c r="A345" i="1"/>
  <c r="M344" i="1"/>
  <c r="L344" i="1"/>
  <c r="K344" i="1"/>
  <c r="A344" i="1"/>
  <c r="M343" i="1"/>
  <c r="L343" i="1"/>
  <c r="K343" i="1"/>
  <c r="A343" i="1"/>
  <c r="M342" i="1"/>
  <c r="L342" i="1"/>
  <c r="K342" i="1"/>
  <c r="A342" i="1"/>
  <c r="M341" i="1"/>
  <c r="L341" i="1"/>
  <c r="K341" i="1"/>
  <c r="I341" i="1"/>
  <c r="H341" i="1"/>
  <c r="G341" i="1"/>
  <c r="A341" i="1"/>
  <c r="M339" i="1"/>
  <c r="L339" i="1"/>
  <c r="K339" i="1"/>
  <c r="A339" i="1"/>
  <c r="A338" i="1"/>
  <c r="A337" i="1"/>
  <c r="A336" i="1"/>
  <c r="M335" i="1"/>
  <c r="L335" i="1"/>
  <c r="K335" i="1"/>
  <c r="I335" i="1"/>
  <c r="H335" i="1"/>
  <c r="G335" i="1"/>
  <c r="A335" i="1"/>
  <c r="M334" i="1"/>
  <c r="L334" i="1"/>
  <c r="K334" i="1"/>
  <c r="A334" i="1"/>
  <c r="M333" i="1"/>
  <c r="L333" i="1"/>
  <c r="K333" i="1"/>
  <c r="A333" i="1"/>
  <c r="M332" i="1"/>
  <c r="L332" i="1"/>
  <c r="K332" i="1"/>
  <c r="A332" i="1"/>
  <c r="M331" i="1"/>
  <c r="L331" i="1"/>
  <c r="K331" i="1"/>
  <c r="A331" i="1"/>
  <c r="M330" i="1"/>
  <c r="L330" i="1"/>
  <c r="K330" i="1"/>
  <c r="A330" i="1"/>
  <c r="M329" i="1"/>
  <c r="L329" i="1"/>
  <c r="K329" i="1"/>
  <c r="A329" i="1"/>
  <c r="M328" i="1"/>
  <c r="L328" i="1"/>
  <c r="K328" i="1"/>
  <c r="A328" i="1"/>
  <c r="M327" i="1"/>
  <c r="L327" i="1"/>
  <c r="K327" i="1"/>
  <c r="A327" i="1"/>
  <c r="M326" i="1"/>
  <c r="L326" i="1"/>
  <c r="K326" i="1"/>
  <c r="A326" i="1"/>
  <c r="M325" i="1"/>
  <c r="L325" i="1"/>
  <c r="K325" i="1"/>
  <c r="A325" i="1"/>
  <c r="M324" i="1"/>
  <c r="L324" i="1"/>
  <c r="K324" i="1"/>
  <c r="A324" i="1"/>
  <c r="M323" i="1"/>
  <c r="L323" i="1"/>
  <c r="K323" i="1"/>
  <c r="A323" i="1"/>
  <c r="C12" i="7" l="1"/>
  <c r="J322" i="1"/>
  <c r="J321" i="1"/>
  <c r="J320" i="1"/>
  <c r="J319" i="1"/>
  <c r="J318" i="1"/>
  <c r="J317" i="1"/>
  <c r="J316" i="1"/>
  <c r="J315" i="1"/>
  <c r="J314" i="1"/>
  <c r="J23" i="1"/>
  <c r="J22" i="1"/>
  <c r="J21" i="1"/>
  <c r="J20" i="1"/>
  <c r="J19" i="1"/>
  <c r="J18" i="1"/>
  <c r="J17" i="1"/>
  <c r="J16" i="1"/>
  <c r="J15" i="1"/>
  <c r="J14" i="1"/>
  <c r="J13" i="1"/>
  <c r="J12" i="1"/>
  <c r="J11" i="1"/>
  <c r="J10" i="1"/>
  <c r="J9" i="1"/>
  <c r="J8" i="1"/>
  <c r="J7" i="1"/>
  <c r="J6" i="1"/>
  <c r="J5" i="1"/>
  <c r="J4" i="1"/>
  <c r="J3" i="1"/>
  <c r="J2" i="1"/>
  <c r="N315" i="1"/>
  <c r="N316" i="1"/>
  <c r="N317" i="1"/>
  <c r="N318" i="1"/>
  <c r="N319" i="1"/>
  <c r="N320" i="1"/>
  <c r="N321" i="1"/>
  <c r="N322" i="1"/>
  <c r="N314" i="1"/>
  <c r="N94" i="1"/>
  <c r="A321" i="1"/>
  <c r="A322" i="1"/>
  <c r="A320" i="1"/>
  <c r="A319" i="1"/>
  <c r="A318" i="1"/>
  <c r="A317" i="1"/>
  <c r="A316" i="1"/>
  <c r="A315" i="1"/>
  <c r="A314" i="1"/>
  <c r="A21" i="7"/>
  <c r="A13" i="7"/>
  <c r="A14" i="7"/>
  <c r="A15" i="7"/>
  <c r="C17" i="7" s="1"/>
  <c r="A16" i="7"/>
  <c r="A17" i="7"/>
  <c r="A18" i="7"/>
  <c r="A19" i="7"/>
  <c r="A20" i="7"/>
  <c r="C21" i="7" s="1"/>
  <c r="A22" i="7"/>
  <c r="C23" i="7" s="1"/>
  <c r="A23" i="7"/>
  <c r="A24" i="7"/>
  <c r="A3" i="7"/>
  <c r="A4" i="7"/>
  <c r="A5" i="7"/>
  <c r="C6" i="7" s="1"/>
  <c r="A6" i="7"/>
  <c r="A7" i="7"/>
  <c r="A8" i="7"/>
  <c r="A9" i="7"/>
  <c r="C13" i="7" s="1"/>
  <c r="A10" i="7"/>
  <c r="A11" i="7"/>
  <c r="A12" i="7"/>
  <c r="A2" i="7"/>
  <c r="M313" i="1"/>
  <c r="L313" i="1"/>
  <c r="K313" i="1"/>
  <c r="I313" i="1"/>
  <c r="H313" i="1"/>
  <c r="G313" i="1"/>
  <c r="A313" i="1"/>
  <c r="M312" i="1"/>
  <c r="L312" i="1"/>
  <c r="K312" i="1"/>
  <c r="I312" i="1"/>
  <c r="H312" i="1"/>
  <c r="G312" i="1"/>
  <c r="A312" i="1"/>
  <c r="M311" i="1"/>
  <c r="L311" i="1"/>
  <c r="K311" i="1"/>
  <c r="I311" i="1"/>
  <c r="H311" i="1"/>
  <c r="G311" i="1"/>
  <c r="A311" i="1"/>
  <c r="M310" i="1"/>
  <c r="L310" i="1"/>
  <c r="K310" i="1"/>
  <c r="I310" i="1"/>
  <c r="H310" i="1"/>
  <c r="G310" i="1"/>
  <c r="A310" i="1"/>
  <c r="M309" i="1"/>
  <c r="L309" i="1"/>
  <c r="K309" i="1"/>
  <c r="I309" i="1"/>
  <c r="H309" i="1"/>
  <c r="G309" i="1"/>
  <c r="A309" i="1"/>
  <c r="M308" i="1"/>
  <c r="L308" i="1"/>
  <c r="K308" i="1"/>
  <c r="I308" i="1"/>
  <c r="H308" i="1"/>
  <c r="G308" i="1"/>
  <c r="A308" i="1"/>
  <c r="M307" i="1"/>
  <c r="L307" i="1"/>
  <c r="K307" i="1"/>
  <c r="I307" i="1"/>
  <c r="H307" i="1"/>
  <c r="G307" i="1"/>
  <c r="A307" i="1"/>
  <c r="M306" i="1"/>
  <c r="L306" i="1"/>
  <c r="K306" i="1"/>
  <c r="I306" i="1"/>
  <c r="H306" i="1"/>
  <c r="G306" i="1"/>
  <c r="A306" i="1"/>
  <c r="M305" i="1"/>
  <c r="L305" i="1"/>
  <c r="K305" i="1"/>
  <c r="I305" i="1"/>
  <c r="H305" i="1"/>
  <c r="G305" i="1"/>
  <c r="A305" i="1"/>
  <c r="M304" i="1"/>
  <c r="L304" i="1"/>
  <c r="K304" i="1"/>
  <c r="I304" i="1"/>
  <c r="H304" i="1"/>
  <c r="G304" i="1"/>
  <c r="A304" i="1"/>
  <c r="M303" i="1"/>
  <c r="L303" i="1"/>
  <c r="K303" i="1"/>
  <c r="I303" i="1"/>
  <c r="H303" i="1"/>
  <c r="G303" i="1"/>
  <c r="A303" i="1"/>
  <c r="M302" i="1"/>
  <c r="L302" i="1"/>
  <c r="K302" i="1"/>
  <c r="I302" i="1"/>
  <c r="H302" i="1"/>
  <c r="G302" i="1"/>
  <c r="A302" i="1"/>
  <c r="M301" i="1"/>
  <c r="L301" i="1"/>
  <c r="K301" i="1"/>
  <c r="I301" i="1"/>
  <c r="H301" i="1"/>
  <c r="G301" i="1"/>
  <c r="A301" i="1"/>
  <c r="M300" i="1"/>
  <c r="L300" i="1"/>
  <c r="K300" i="1"/>
  <c r="I300" i="1"/>
  <c r="H300" i="1"/>
  <c r="G300" i="1"/>
  <c r="A300" i="1"/>
  <c r="M299" i="1"/>
  <c r="L299" i="1"/>
  <c r="K299" i="1"/>
  <c r="I299" i="1"/>
  <c r="H299" i="1"/>
  <c r="G299" i="1"/>
  <c r="A299" i="1"/>
  <c r="A2" i="6"/>
  <c r="K68" i="1"/>
  <c r="L68" i="1"/>
  <c r="M68" i="1"/>
  <c r="I68" i="1"/>
  <c r="H68" i="1"/>
  <c r="G68" i="1"/>
  <c r="A68" i="1"/>
  <c r="A275" i="1"/>
  <c r="A276" i="1"/>
  <c r="A277" i="1"/>
  <c r="J275" i="1"/>
  <c r="J276" i="1"/>
  <c r="J277" i="1"/>
  <c r="N275" i="1"/>
  <c r="N276" i="1"/>
  <c r="N277"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246" i="1"/>
  <c r="A247" i="1"/>
  <c r="A248" i="1"/>
  <c r="A249" i="1"/>
  <c r="A250" i="1"/>
  <c r="A251" i="1"/>
  <c r="A252" i="1"/>
  <c r="A253" i="1"/>
  <c r="A254" i="1"/>
  <c r="A190" i="1"/>
  <c r="A191" i="1"/>
  <c r="A192" i="1"/>
  <c r="A193" i="1"/>
  <c r="A194" i="1"/>
  <c r="A215" i="1"/>
  <c r="A216" i="1"/>
  <c r="A217" i="1"/>
  <c r="A218" i="1"/>
  <c r="A219" i="1"/>
  <c r="A220" i="1"/>
  <c r="A221" i="1"/>
  <c r="A222" i="1"/>
  <c r="A239" i="1"/>
  <c r="A240" i="1"/>
  <c r="A241" i="1"/>
  <c r="A242" i="1"/>
  <c r="A243" i="1"/>
  <c r="A244" i="1"/>
  <c r="A245" i="1"/>
  <c r="A234" i="1"/>
  <c r="A235" i="1"/>
  <c r="A236" i="1"/>
  <c r="A237" i="1"/>
  <c r="A238" i="1"/>
  <c r="A207" i="1"/>
  <c r="A208" i="1"/>
  <c r="A209" i="1"/>
  <c r="A210" i="1"/>
  <c r="A211" i="1"/>
  <c r="A212" i="1"/>
  <c r="A213" i="1"/>
  <c r="A214" i="1"/>
  <c r="A195" i="1"/>
  <c r="A196" i="1"/>
  <c r="A197" i="1"/>
  <c r="A198" i="1"/>
  <c r="A199" i="1"/>
  <c r="A200" i="1"/>
  <c r="A201" i="1"/>
  <c r="A202" i="1"/>
  <c r="A203" i="1"/>
  <c r="A204" i="1"/>
  <c r="A205" i="1"/>
  <c r="A206" i="1"/>
  <c r="A82" i="1"/>
  <c r="A83" i="1"/>
  <c r="A84" i="1"/>
  <c r="A85" i="1"/>
  <c r="A86" i="1"/>
  <c r="A87" i="1"/>
  <c r="A88" i="1"/>
  <c r="A89" i="1"/>
  <c r="A90" i="1"/>
  <c r="A91" i="1"/>
  <c r="A92" i="1"/>
  <c r="A93" i="1"/>
  <c r="A94" i="1"/>
  <c r="A95" i="1"/>
  <c r="A96" i="1"/>
  <c r="A97" i="1"/>
  <c r="A98"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223" i="1"/>
  <c r="A224" i="1"/>
  <c r="A225" i="1"/>
  <c r="A226" i="1"/>
  <c r="A227" i="1"/>
  <c r="A228" i="1"/>
  <c r="A229" i="1"/>
  <c r="A230" i="1"/>
  <c r="A231" i="1"/>
  <c r="A232" i="1"/>
  <c r="A23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255" i="1"/>
  <c r="A256" i="1"/>
  <c r="A257" i="1"/>
  <c r="A258" i="1"/>
  <c r="A259" i="1"/>
  <c r="A260" i="1"/>
  <c r="A261" i="1"/>
  <c r="A262" i="1"/>
  <c r="A263" i="1"/>
  <c r="A264" i="1"/>
  <c r="A265" i="1"/>
  <c r="A266" i="1"/>
  <c r="A267" i="1"/>
  <c r="A268" i="1"/>
  <c r="A269" i="1"/>
  <c r="A290" i="1"/>
  <c r="A291" i="1"/>
  <c r="A292" i="1"/>
  <c r="A293" i="1"/>
  <c r="A294" i="1"/>
  <c r="A295" i="1"/>
  <c r="A270" i="1"/>
  <c r="A271" i="1"/>
  <c r="A272" i="1"/>
  <c r="A273" i="1"/>
  <c r="A274" i="1"/>
  <c r="A60" i="1"/>
  <c r="A61" i="1"/>
  <c r="A62" i="1"/>
  <c r="A63" i="1"/>
  <c r="A64" i="1"/>
  <c r="A65" i="1"/>
  <c r="A66" i="1"/>
  <c r="A296" i="1"/>
  <c r="A297" i="1"/>
  <c r="A298" i="1"/>
  <c r="A278" i="1"/>
  <c r="A279" i="1"/>
  <c r="A280" i="1"/>
  <c r="A281" i="1"/>
  <c r="A282" i="1"/>
  <c r="A283" i="1"/>
  <c r="A284" i="1"/>
  <c r="A285" i="1"/>
  <c r="A286" i="1"/>
  <c r="A287" i="1"/>
  <c r="A288" i="1"/>
  <c r="A289" i="1"/>
  <c r="A99" i="1"/>
  <c r="A100" i="1"/>
  <c r="A101" i="1"/>
  <c r="A102" i="1"/>
  <c r="A103" i="1"/>
  <c r="A104" i="1"/>
  <c r="A105" i="1"/>
  <c r="A106" i="1"/>
  <c r="A107" i="1"/>
  <c r="A108" i="1"/>
  <c r="A109" i="1"/>
  <c r="A136" i="1"/>
  <c r="A110" i="1"/>
  <c r="A67" i="1"/>
  <c r="A69" i="1"/>
  <c r="A70" i="1"/>
  <c r="A71" i="1"/>
  <c r="A72" i="1"/>
  <c r="A73" i="1"/>
  <c r="A74" i="1"/>
  <c r="A75" i="1"/>
  <c r="A76" i="1"/>
  <c r="A77" i="1"/>
  <c r="A78" i="1"/>
  <c r="A79" i="1"/>
  <c r="A80" i="1"/>
  <c r="A81" i="1"/>
  <c r="A2" i="1"/>
  <c r="A3" i="1"/>
  <c r="A4" i="1"/>
  <c r="A5" i="1"/>
  <c r="A6" i="1"/>
  <c r="A7" i="1"/>
  <c r="A8" i="1"/>
  <c r="A9" i="1"/>
  <c r="A10" i="1"/>
  <c r="A11" i="1"/>
  <c r="A12" i="1"/>
  <c r="A13" i="1"/>
  <c r="A14" i="1"/>
  <c r="A15" i="1"/>
  <c r="A16" i="1"/>
  <c r="A17" i="1"/>
  <c r="A18" i="1"/>
  <c r="A19" i="1"/>
  <c r="A20" i="1"/>
  <c r="A21" i="1"/>
  <c r="A22" i="1"/>
  <c r="A23" i="1"/>
  <c r="M6" i="1"/>
  <c r="M7" i="1"/>
  <c r="M8" i="1"/>
  <c r="M9" i="1"/>
  <c r="M10" i="1"/>
  <c r="M11" i="1"/>
  <c r="M12" i="1"/>
  <c r="M13" i="1"/>
  <c r="M14" i="1"/>
  <c r="M15" i="1"/>
  <c r="M16" i="1"/>
  <c r="M17" i="1"/>
  <c r="M18" i="1"/>
  <c r="M19" i="1"/>
  <c r="M20" i="1"/>
  <c r="M21" i="1"/>
  <c r="M22" i="1"/>
  <c r="M23" i="1"/>
  <c r="M2" i="1"/>
  <c r="M3" i="1"/>
  <c r="M4" i="1"/>
  <c r="M5" i="1"/>
  <c r="L2" i="1"/>
  <c r="L3" i="1"/>
  <c r="L4" i="1"/>
  <c r="L5" i="1"/>
  <c r="L6" i="1"/>
  <c r="L7" i="1"/>
  <c r="L8" i="1"/>
  <c r="L9" i="1"/>
  <c r="L10" i="1"/>
  <c r="L11" i="1"/>
  <c r="L12" i="1"/>
  <c r="L13" i="1"/>
  <c r="L14" i="1"/>
  <c r="L15" i="1"/>
  <c r="L16" i="1"/>
  <c r="L17" i="1"/>
  <c r="L18" i="1"/>
  <c r="L19" i="1"/>
  <c r="L20" i="1"/>
  <c r="L21" i="1"/>
  <c r="L22" i="1"/>
  <c r="L23" i="1"/>
  <c r="K2" i="1"/>
  <c r="K3" i="1"/>
  <c r="K4" i="1"/>
  <c r="K5" i="1"/>
  <c r="K6" i="1"/>
  <c r="K7" i="1"/>
  <c r="K8" i="1"/>
  <c r="K9" i="1"/>
  <c r="K10" i="1"/>
  <c r="K11" i="1"/>
  <c r="K12" i="1"/>
  <c r="K13" i="1"/>
  <c r="K14" i="1"/>
  <c r="K15" i="1"/>
  <c r="K16" i="1"/>
  <c r="K17" i="1"/>
  <c r="K18" i="1"/>
  <c r="K19" i="1"/>
  <c r="K20" i="1"/>
  <c r="K21" i="1"/>
  <c r="K22" i="1"/>
  <c r="K23" i="1"/>
  <c r="G75" i="3"/>
  <c r="G76" i="3"/>
  <c r="G77" i="3"/>
  <c r="G78" i="3"/>
  <c r="G79" i="3"/>
  <c r="G80" i="3"/>
  <c r="G81" i="3"/>
  <c r="G82" i="3"/>
  <c r="G83" i="3"/>
  <c r="G84" i="3"/>
  <c r="G85" i="3"/>
  <c r="H75" i="3"/>
  <c r="H76" i="3"/>
  <c r="H77" i="3"/>
  <c r="H78" i="3"/>
  <c r="H79" i="3"/>
  <c r="H80" i="3"/>
  <c r="H81" i="3"/>
  <c r="H82" i="3"/>
  <c r="H83" i="3"/>
  <c r="H84" i="3"/>
  <c r="H85" i="3"/>
  <c r="H74" i="3"/>
  <c r="G74" i="3"/>
  <c r="F75" i="3"/>
  <c r="F76" i="3"/>
  <c r="F77" i="3"/>
  <c r="F78" i="3"/>
  <c r="F79" i="3"/>
  <c r="F80" i="3"/>
  <c r="F81" i="3"/>
  <c r="F82" i="3"/>
  <c r="F83" i="3"/>
  <c r="F84" i="3"/>
  <c r="F85" i="3"/>
  <c r="F74" i="3"/>
  <c r="M57" i="3"/>
  <c r="M58" i="3"/>
  <c r="M59" i="3"/>
  <c r="M60" i="3"/>
  <c r="M61" i="3"/>
  <c r="M62" i="3"/>
  <c r="M63" i="3"/>
  <c r="M64" i="3"/>
  <c r="M65" i="3"/>
  <c r="M66" i="3"/>
  <c r="M67" i="3"/>
  <c r="M68" i="3"/>
  <c r="L73" i="3"/>
  <c r="K73" i="3"/>
  <c r="J73" i="3"/>
  <c r="G73" i="3"/>
  <c r="F73" i="3"/>
  <c r="L72" i="3"/>
  <c r="K72" i="3"/>
  <c r="J72" i="3"/>
  <c r="G72" i="3"/>
  <c r="F72" i="3"/>
  <c r="L71" i="3"/>
  <c r="K71" i="3"/>
  <c r="J71" i="3"/>
  <c r="G71" i="3"/>
  <c r="F71" i="3"/>
  <c r="L70" i="3"/>
  <c r="K70" i="3"/>
  <c r="J70" i="3"/>
  <c r="G70" i="3"/>
  <c r="F70" i="3"/>
  <c r="M256" i="1"/>
  <c r="M257" i="1"/>
  <c r="M258" i="1"/>
  <c r="M259" i="1"/>
  <c r="M260" i="1"/>
  <c r="M261" i="1"/>
  <c r="M262" i="1"/>
  <c r="M263" i="1"/>
  <c r="M264" i="1"/>
  <c r="M265" i="1"/>
  <c r="M266" i="1"/>
  <c r="M267" i="1"/>
  <c r="M268" i="1"/>
  <c r="M269" i="1"/>
  <c r="M290" i="1"/>
  <c r="M291" i="1"/>
  <c r="M292" i="1"/>
  <c r="M293" i="1"/>
  <c r="M294" i="1"/>
  <c r="M295" i="1"/>
  <c r="M270" i="1"/>
  <c r="M271" i="1"/>
  <c r="M272" i="1"/>
  <c r="M273" i="1"/>
  <c r="M274" i="1"/>
  <c r="M60" i="1"/>
  <c r="M61" i="1"/>
  <c r="M62" i="1"/>
  <c r="M63" i="1"/>
  <c r="M64" i="1"/>
  <c r="M65" i="1"/>
  <c r="M66" i="1"/>
  <c r="M296" i="1"/>
  <c r="M297" i="1"/>
  <c r="M298" i="1"/>
  <c r="M278" i="1"/>
  <c r="M279" i="1"/>
  <c r="M281" i="1"/>
  <c r="M282" i="1"/>
  <c r="M283" i="1"/>
  <c r="M284" i="1"/>
  <c r="M285" i="1"/>
  <c r="M286" i="1"/>
  <c r="M287" i="1"/>
  <c r="M288" i="1"/>
  <c r="M289" i="1"/>
  <c r="M99" i="1"/>
  <c r="M100" i="1"/>
  <c r="M101" i="1"/>
  <c r="M102" i="1"/>
  <c r="M103" i="1"/>
  <c r="M104" i="1"/>
  <c r="M105" i="1"/>
  <c r="M106" i="1"/>
  <c r="M107" i="1"/>
  <c r="M109" i="1"/>
  <c r="M136" i="1"/>
  <c r="M110" i="1"/>
  <c r="M67" i="1"/>
  <c r="M69" i="1"/>
  <c r="M70" i="1"/>
  <c r="M71" i="1"/>
  <c r="M72" i="1"/>
  <c r="M73" i="1"/>
  <c r="M74" i="1"/>
  <c r="M75" i="1"/>
  <c r="M76" i="1"/>
  <c r="M77" i="1"/>
  <c r="M78" i="1"/>
  <c r="M79" i="1"/>
  <c r="M80" i="1"/>
  <c r="M81" i="1"/>
  <c r="L256" i="1"/>
  <c r="L257" i="1"/>
  <c r="L258" i="1"/>
  <c r="L259" i="1"/>
  <c r="L260" i="1"/>
  <c r="L261" i="1"/>
  <c r="L262" i="1"/>
  <c r="L263" i="1"/>
  <c r="L264" i="1"/>
  <c r="L265" i="1"/>
  <c r="L266" i="1"/>
  <c r="L267" i="1"/>
  <c r="L268" i="1"/>
  <c r="L269" i="1"/>
  <c r="L290" i="1"/>
  <c r="L291" i="1"/>
  <c r="L292" i="1"/>
  <c r="L293" i="1"/>
  <c r="L294" i="1"/>
  <c r="L295" i="1"/>
  <c r="L270" i="1"/>
  <c r="L271" i="1"/>
  <c r="L272" i="1"/>
  <c r="L273" i="1"/>
  <c r="L274" i="1"/>
  <c r="L60" i="1"/>
  <c r="L61" i="1"/>
  <c r="L62" i="1"/>
  <c r="L63" i="1"/>
  <c r="L64" i="1"/>
  <c r="L65" i="1"/>
  <c r="L66" i="1"/>
  <c r="L296" i="1"/>
  <c r="L297" i="1"/>
  <c r="L298" i="1"/>
  <c r="L278" i="1"/>
  <c r="L279" i="1"/>
  <c r="L281" i="1"/>
  <c r="L282" i="1"/>
  <c r="L283" i="1"/>
  <c r="L284" i="1"/>
  <c r="L285" i="1"/>
  <c r="L286" i="1"/>
  <c r="L287" i="1"/>
  <c r="L288" i="1"/>
  <c r="L289" i="1"/>
  <c r="L99" i="1"/>
  <c r="L100" i="1"/>
  <c r="L101" i="1"/>
  <c r="L102" i="1"/>
  <c r="L103" i="1"/>
  <c r="L104" i="1"/>
  <c r="L105" i="1"/>
  <c r="L106" i="1"/>
  <c r="L107" i="1"/>
  <c r="L109" i="1"/>
  <c r="L136" i="1"/>
  <c r="L110" i="1"/>
  <c r="L67" i="1"/>
  <c r="L69" i="1"/>
  <c r="L70" i="1"/>
  <c r="L71" i="1"/>
  <c r="L72" i="1"/>
  <c r="L73" i="1"/>
  <c r="L74" i="1"/>
  <c r="L75" i="1"/>
  <c r="L76" i="1"/>
  <c r="L77" i="1"/>
  <c r="L78" i="1"/>
  <c r="L79" i="1"/>
  <c r="L80" i="1"/>
  <c r="L81" i="1"/>
  <c r="K256" i="1"/>
  <c r="K257" i="1"/>
  <c r="K258" i="1"/>
  <c r="K259" i="1"/>
  <c r="K260" i="1"/>
  <c r="K261" i="1"/>
  <c r="K262" i="1"/>
  <c r="K263" i="1"/>
  <c r="K264" i="1"/>
  <c r="K265" i="1"/>
  <c r="K266" i="1"/>
  <c r="K267" i="1"/>
  <c r="K268" i="1"/>
  <c r="K269" i="1"/>
  <c r="K290" i="1"/>
  <c r="K291" i="1"/>
  <c r="K292" i="1"/>
  <c r="K293" i="1"/>
  <c r="K294" i="1"/>
  <c r="K295" i="1"/>
  <c r="K270" i="1"/>
  <c r="K271" i="1"/>
  <c r="K272" i="1"/>
  <c r="K273" i="1"/>
  <c r="K274" i="1"/>
  <c r="K60" i="1"/>
  <c r="K61" i="1"/>
  <c r="K62" i="1"/>
  <c r="K63" i="1"/>
  <c r="K64" i="1"/>
  <c r="K65" i="1"/>
  <c r="K66" i="1"/>
  <c r="K296" i="1"/>
  <c r="K297" i="1"/>
  <c r="K298" i="1"/>
  <c r="K278" i="1"/>
  <c r="K279" i="1"/>
  <c r="K281" i="1"/>
  <c r="K282" i="1"/>
  <c r="K283" i="1"/>
  <c r="K284" i="1"/>
  <c r="K285" i="1"/>
  <c r="K286" i="1"/>
  <c r="K287" i="1"/>
  <c r="K288" i="1"/>
  <c r="K289" i="1"/>
  <c r="K99" i="1"/>
  <c r="K100" i="1"/>
  <c r="K101" i="1"/>
  <c r="K102" i="1"/>
  <c r="K103" i="1"/>
  <c r="K104" i="1"/>
  <c r="K105" i="1"/>
  <c r="K106" i="1"/>
  <c r="K107" i="1"/>
  <c r="K109" i="1"/>
  <c r="K136" i="1"/>
  <c r="K110" i="1"/>
  <c r="K67" i="1"/>
  <c r="K69" i="1"/>
  <c r="K70" i="1"/>
  <c r="K71" i="1"/>
  <c r="K72" i="1"/>
  <c r="K73" i="1"/>
  <c r="K74" i="1"/>
  <c r="K75" i="1"/>
  <c r="K76" i="1"/>
  <c r="K77" i="1"/>
  <c r="K78" i="1"/>
  <c r="K79" i="1"/>
  <c r="K80" i="1"/>
  <c r="K81" i="1"/>
  <c r="M255" i="1"/>
  <c r="L255" i="1"/>
  <c r="K255" i="1"/>
  <c r="I256" i="1"/>
  <c r="I257" i="1"/>
  <c r="I258" i="1"/>
  <c r="I259" i="1"/>
  <c r="I260" i="1"/>
  <c r="I261" i="1"/>
  <c r="I262" i="1"/>
  <c r="I263" i="1"/>
  <c r="I264" i="1"/>
  <c r="I265" i="1"/>
  <c r="I266" i="1"/>
  <c r="I267" i="1"/>
  <c r="I268" i="1"/>
  <c r="I269" i="1"/>
  <c r="I290" i="1"/>
  <c r="I291" i="1"/>
  <c r="I292" i="1"/>
  <c r="I293" i="1"/>
  <c r="I294" i="1"/>
  <c r="I295" i="1"/>
  <c r="I270" i="1"/>
  <c r="I271" i="1"/>
  <c r="I272" i="1"/>
  <c r="I273" i="1"/>
  <c r="I274" i="1"/>
  <c r="I60" i="1"/>
  <c r="I61" i="1"/>
  <c r="I62" i="1"/>
  <c r="I63" i="1"/>
  <c r="I64" i="1"/>
  <c r="I65" i="1"/>
  <c r="I66" i="1"/>
  <c r="I296" i="1"/>
  <c r="I297" i="1"/>
  <c r="I298" i="1"/>
  <c r="I278" i="1"/>
  <c r="I279" i="1"/>
  <c r="I281" i="1"/>
  <c r="I282" i="1"/>
  <c r="I283" i="1"/>
  <c r="I284" i="1"/>
  <c r="I285" i="1"/>
  <c r="I286" i="1"/>
  <c r="I287" i="1"/>
  <c r="I288" i="1"/>
  <c r="I289" i="1"/>
  <c r="I99" i="1"/>
  <c r="I100" i="1"/>
  <c r="I101" i="1"/>
  <c r="I102" i="1"/>
  <c r="I103" i="1"/>
  <c r="I104" i="1"/>
  <c r="I105" i="1"/>
  <c r="I106" i="1"/>
  <c r="I107" i="1"/>
  <c r="I108" i="1"/>
  <c r="I109" i="1"/>
  <c r="I136" i="1"/>
  <c r="I110" i="1"/>
  <c r="I67" i="1"/>
  <c r="I69" i="1"/>
  <c r="I70" i="1"/>
  <c r="I71" i="1"/>
  <c r="I72" i="1"/>
  <c r="I73" i="1"/>
  <c r="I74" i="1"/>
  <c r="I75" i="1"/>
  <c r="I76" i="1"/>
  <c r="I77" i="1"/>
  <c r="I78" i="1"/>
  <c r="I79" i="1"/>
  <c r="I80" i="1"/>
  <c r="I81" i="1"/>
  <c r="H256" i="1"/>
  <c r="H257" i="1"/>
  <c r="H258" i="1"/>
  <c r="H259" i="1"/>
  <c r="H260" i="1"/>
  <c r="H261" i="1"/>
  <c r="H262" i="1"/>
  <c r="H263" i="1"/>
  <c r="H264" i="1"/>
  <c r="H265" i="1"/>
  <c r="H266" i="1"/>
  <c r="H267" i="1"/>
  <c r="H268" i="1"/>
  <c r="H269" i="1"/>
  <c r="H290" i="1"/>
  <c r="H291" i="1"/>
  <c r="H292" i="1"/>
  <c r="H293" i="1"/>
  <c r="H294" i="1"/>
  <c r="H295" i="1"/>
  <c r="H270" i="1"/>
  <c r="H271" i="1"/>
  <c r="H272" i="1"/>
  <c r="H273" i="1"/>
  <c r="H274" i="1"/>
  <c r="H60" i="1"/>
  <c r="H61" i="1"/>
  <c r="H62" i="1"/>
  <c r="H63" i="1"/>
  <c r="H64" i="1"/>
  <c r="H65" i="1"/>
  <c r="H66" i="1"/>
  <c r="H296" i="1"/>
  <c r="H297" i="1"/>
  <c r="H298" i="1"/>
  <c r="H278" i="1"/>
  <c r="H279" i="1"/>
  <c r="H281" i="1"/>
  <c r="H282" i="1"/>
  <c r="H283" i="1"/>
  <c r="H284" i="1"/>
  <c r="H285" i="1"/>
  <c r="H286" i="1"/>
  <c r="H287" i="1"/>
  <c r="H288" i="1"/>
  <c r="H289" i="1"/>
  <c r="H99" i="1"/>
  <c r="H100" i="1"/>
  <c r="H101" i="1"/>
  <c r="H102" i="1"/>
  <c r="H103" i="1"/>
  <c r="H104" i="1"/>
  <c r="H105" i="1"/>
  <c r="H106" i="1"/>
  <c r="H107" i="1"/>
  <c r="H108" i="1"/>
  <c r="H109" i="1"/>
  <c r="H136" i="1"/>
  <c r="H110" i="1"/>
  <c r="H67" i="1"/>
  <c r="H69" i="1"/>
  <c r="H70" i="1"/>
  <c r="H71" i="1"/>
  <c r="H72" i="1"/>
  <c r="H73" i="1"/>
  <c r="H74" i="1"/>
  <c r="H75" i="1"/>
  <c r="H76" i="1"/>
  <c r="H77" i="1"/>
  <c r="H78" i="1"/>
  <c r="H79" i="1"/>
  <c r="H80" i="1"/>
  <c r="H81" i="1"/>
  <c r="I255" i="1"/>
  <c r="H255" i="1"/>
  <c r="G264" i="1"/>
  <c r="G265" i="1"/>
  <c r="G266" i="1"/>
  <c r="G267" i="1"/>
  <c r="G268" i="1"/>
  <c r="G269" i="1"/>
  <c r="G290" i="1"/>
  <c r="G291" i="1"/>
  <c r="G292" i="1"/>
  <c r="G293" i="1"/>
  <c r="G294" i="1"/>
  <c r="G295" i="1"/>
  <c r="G270" i="1"/>
  <c r="G271" i="1"/>
  <c r="G272" i="1"/>
  <c r="G273" i="1"/>
  <c r="G274" i="1"/>
  <c r="G60" i="1"/>
  <c r="G61" i="1"/>
  <c r="G62" i="1"/>
  <c r="G63" i="1"/>
  <c r="G64" i="1"/>
  <c r="G65" i="1"/>
  <c r="G66" i="1"/>
  <c r="G296" i="1"/>
  <c r="G297" i="1"/>
  <c r="G298" i="1"/>
  <c r="G278" i="1"/>
  <c r="G279" i="1"/>
  <c r="G281" i="1"/>
  <c r="G282" i="1"/>
  <c r="G283" i="1"/>
  <c r="G284" i="1"/>
  <c r="G285" i="1"/>
  <c r="G286" i="1"/>
  <c r="G287" i="1"/>
  <c r="G288" i="1"/>
  <c r="G289" i="1"/>
  <c r="G99" i="1"/>
  <c r="G100" i="1"/>
  <c r="G101" i="1"/>
  <c r="G102" i="1"/>
  <c r="G103" i="1"/>
  <c r="G104" i="1"/>
  <c r="G105" i="1"/>
  <c r="G106" i="1"/>
  <c r="G107" i="1"/>
  <c r="G108" i="1"/>
  <c r="G109" i="1"/>
  <c r="G136" i="1"/>
  <c r="G110" i="1"/>
  <c r="G67" i="1"/>
  <c r="G69" i="1"/>
  <c r="G70" i="1"/>
  <c r="G71" i="1"/>
  <c r="G72" i="1"/>
  <c r="G73" i="1"/>
  <c r="G74" i="1"/>
  <c r="G75" i="1"/>
  <c r="G76" i="1"/>
  <c r="G77" i="1"/>
  <c r="G78" i="1"/>
  <c r="G79" i="1"/>
  <c r="G80" i="1"/>
  <c r="G81" i="1"/>
  <c r="G256" i="1"/>
  <c r="G257" i="1"/>
  <c r="G258" i="1"/>
  <c r="G259" i="1"/>
  <c r="G260" i="1"/>
  <c r="G261" i="1"/>
  <c r="G262" i="1"/>
  <c r="G263" i="1"/>
  <c r="G255"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137" i="1"/>
  <c r="N175" i="1"/>
  <c r="J175" i="1"/>
  <c r="J174" i="1"/>
  <c r="N174" i="1"/>
  <c r="N254" i="1"/>
  <c r="J254" i="1"/>
  <c r="N253" i="1"/>
  <c r="J253" i="1"/>
  <c r="N153" i="1"/>
  <c r="J153" i="1"/>
  <c r="M24" i="3"/>
  <c r="I24" i="3"/>
  <c r="M23" i="3"/>
  <c r="I23" i="3"/>
  <c r="N152" i="1"/>
  <c r="J152" i="1"/>
  <c r="N151" i="1"/>
  <c r="J151" i="1"/>
  <c r="N189" i="1"/>
  <c r="J189" i="1"/>
  <c r="N188" i="1"/>
  <c r="J188" i="1"/>
  <c r="N187" i="1"/>
  <c r="J187" i="1"/>
  <c r="J206" i="1"/>
  <c r="N206" i="1"/>
  <c r="N213" i="1"/>
  <c r="J213" i="1"/>
  <c r="N245" i="1"/>
  <c r="J245" i="1"/>
  <c r="N150" i="1"/>
  <c r="J150" i="1"/>
  <c r="I55" i="3"/>
  <c r="I56" i="3"/>
  <c r="M55" i="3"/>
  <c r="M56" i="3"/>
  <c r="M49" i="3"/>
  <c r="M50" i="3"/>
  <c r="M51" i="3"/>
  <c r="M52" i="3"/>
  <c r="M53" i="3"/>
  <c r="M54" i="3"/>
  <c r="I49" i="3"/>
  <c r="I50" i="3"/>
  <c r="I51" i="3"/>
  <c r="I52" i="3"/>
  <c r="I53" i="3"/>
  <c r="I54" i="3"/>
  <c r="N83" i="1"/>
  <c r="J83" i="1"/>
  <c r="N199" i="1"/>
  <c r="J199" i="1"/>
  <c r="N198" i="1"/>
  <c r="J198" i="1"/>
  <c r="N195" i="1"/>
  <c r="J195" i="1"/>
  <c r="N214" i="1"/>
  <c r="J214" i="1"/>
  <c r="N211" i="1"/>
  <c r="J211" i="1"/>
  <c r="N210" i="1"/>
  <c r="J210" i="1"/>
  <c r="N209" i="1"/>
  <c r="J209" i="1"/>
  <c r="N208" i="1"/>
  <c r="J208" i="1"/>
  <c r="N207" i="1"/>
  <c r="J207" i="1"/>
  <c r="N238" i="1"/>
  <c r="J238" i="1"/>
  <c r="N236" i="1"/>
  <c r="J236" i="1"/>
  <c r="N237" i="1"/>
  <c r="J237" i="1"/>
  <c r="N235" i="1"/>
  <c r="J235" i="1"/>
  <c r="N234" i="1"/>
  <c r="J234" i="1"/>
  <c r="N241" i="1"/>
  <c r="J241" i="1"/>
  <c r="N240" i="1"/>
  <c r="J240" i="1"/>
  <c r="N239" i="1"/>
  <c r="J239" i="1"/>
  <c r="N242" i="1"/>
  <c r="J242" i="1"/>
  <c r="N250" i="1"/>
  <c r="J250" i="1"/>
  <c r="N249" i="1"/>
  <c r="J249" i="1"/>
  <c r="N248" i="1"/>
  <c r="J248" i="1"/>
  <c r="N247" i="1"/>
  <c r="J247" i="1"/>
  <c r="N251" i="1"/>
  <c r="N252" i="1"/>
  <c r="N190" i="1"/>
  <c r="N191" i="1"/>
  <c r="N192" i="1"/>
  <c r="N193" i="1"/>
  <c r="N194" i="1"/>
  <c r="N215" i="1"/>
  <c r="N216" i="1"/>
  <c r="N217" i="1"/>
  <c r="N218" i="1"/>
  <c r="N219" i="1"/>
  <c r="N220" i="1"/>
  <c r="N221" i="1"/>
  <c r="N222" i="1"/>
  <c r="N243" i="1"/>
  <c r="N244" i="1"/>
  <c r="N212" i="1"/>
  <c r="N196" i="1"/>
  <c r="N197" i="1"/>
  <c r="N200" i="1"/>
  <c r="N201" i="1"/>
  <c r="N202" i="1"/>
  <c r="N203" i="1"/>
  <c r="N204" i="1"/>
  <c r="N205" i="1"/>
  <c r="N82" i="1"/>
  <c r="N84" i="1"/>
  <c r="N85" i="1"/>
  <c r="N86" i="1"/>
  <c r="N87" i="1"/>
  <c r="N88" i="1"/>
  <c r="N89" i="1"/>
  <c r="N90" i="1"/>
  <c r="N91" i="1"/>
  <c r="N92" i="1"/>
  <c r="N93" i="1"/>
  <c r="N95" i="1"/>
  <c r="N96" i="1"/>
  <c r="N97" i="1"/>
  <c r="N98"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223" i="1"/>
  <c r="N224" i="1"/>
  <c r="N225" i="1"/>
  <c r="N226" i="1"/>
  <c r="N227" i="1"/>
  <c r="N228" i="1"/>
  <c r="N229" i="1"/>
  <c r="N230" i="1"/>
  <c r="N231" i="1"/>
  <c r="N232" i="1"/>
  <c r="N233" i="1"/>
  <c r="J131" i="1"/>
  <c r="J132" i="1"/>
  <c r="J133" i="1"/>
  <c r="J134" i="1"/>
  <c r="J135" i="1"/>
  <c r="J223" i="1"/>
  <c r="J224" i="1"/>
  <c r="J225" i="1"/>
  <c r="J226" i="1"/>
  <c r="J227" i="1"/>
  <c r="J228" i="1"/>
  <c r="J229" i="1"/>
  <c r="J230" i="1"/>
  <c r="J231" i="1"/>
  <c r="J232" i="1"/>
  <c r="J233" i="1"/>
  <c r="J91" i="1"/>
  <c r="J92" i="1"/>
  <c r="J93" i="1"/>
  <c r="J94" i="1"/>
  <c r="J95" i="1"/>
  <c r="J96" i="1"/>
  <c r="J97" i="1"/>
  <c r="J98" i="1"/>
  <c r="J111" i="1"/>
  <c r="J112" i="1"/>
  <c r="J113" i="1"/>
  <c r="J114" i="1"/>
  <c r="J115" i="1"/>
  <c r="J116" i="1"/>
  <c r="J117" i="1"/>
  <c r="J118" i="1"/>
  <c r="J119" i="1"/>
  <c r="J120" i="1"/>
  <c r="J121" i="1"/>
  <c r="J122" i="1"/>
  <c r="J123" i="1"/>
  <c r="J124" i="1"/>
  <c r="J125" i="1"/>
  <c r="J126" i="1"/>
  <c r="J127" i="1"/>
  <c r="J128" i="1"/>
  <c r="J129" i="1"/>
  <c r="J130" i="1"/>
  <c r="J212" i="1"/>
  <c r="J196" i="1"/>
  <c r="J197" i="1"/>
  <c r="J200" i="1"/>
  <c r="J201" i="1"/>
  <c r="J202" i="1"/>
  <c r="J203" i="1"/>
  <c r="J204" i="1"/>
  <c r="J205" i="1"/>
  <c r="J82" i="1"/>
  <c r="J84" i="1"/>
  <c r="J85" i="1"/>
  <c r="J86" i="1"/>
  <c r="J87" i="1"/>
  <c r="J88" i="1"/>
  <c r="J89" i="1"/>
  <c r="J90" i="1"/>
  <c r="J243" i="1"/>
  <c r="J244" i="1"/>
  <c r="J251" i="1"/>
  <c r="J252" i="1"/>
  <c r="J190" i="1"/>
  <c r="J191" i="1"/>
  <c r="J192" i="1"/>
  <c r="J193" i="1"/>
  <c r="J194" i="1"/>
  <c r="J215" i="1"/>
  <c r="J216" i="1"/>
  <c r="J217" i="1"/>
  <c r="J218" i="1"/>
  <c r="J219" i="1"/>
  <c r="J220" i="1"/>
  <c r="J221" i="1"/>
  <c r="J222" i="1"/>
  <c r="N162" i="1"/>
  <c r="J162" i="1"/>
  <c r="N161" i="1"/>
  <c r="J161" i="1"/>
  <c r="N160" i="1"/>
  <c r="J160" i="1"/>
  <c r="N159" i="1"/>
  <c r="J159" i="1"/>
  <c r="N246" i="1"/>
  <c r="J246" i="1"/>
  <c r="N186" i="1"/>
  <c r="J186" i="1"/>
  <c r="N185" i="1"/>
  <c r="J185" i="1"/>
  <c r="N184" i="1"/>
  <c r="J184" i="1"/>
  <c r="N183" i="1"/>
  <c r="J183" i="1"/>
  <c r="N182" i="1"/>
  <c r="J182" i="1"/>
  <c r="N181" i="1"/>
  <c r="J181" i="1"/>
  <c r="N180" i="1"/>
  <c r="J180" i="1"/>
  <c r="N179" i="1"/>
  <c r="J179" i="1"/>
  <c r="N178" i="1"/>
  <c r="J178" i="1"/>
  <c r="N177" i="1"/>
  <c r="J177" i="1"/>
  <c r="N176" i="1"/>
  <c r="J176" i="1"/>
  <c r="N173" i="1"/>
  <c r="J173" i="1"/>
  <c r="N172" i="1"/>
  <c r="J172" i="1"/>
  <c r="N171" i="1"/>
  <c r="J171" i="1"/>
  <c r="N170" i="1"/>
  <c r="J170" i="1"/>
  <c r="N169" i="1"/>
  <c r="J169" i="1"/>
  <c r="N168" i="1"/>
  <c r="J168" i="1"/>
  <c r="N167" i="1"/>
  <c r="J167" i="1"/>
  <c r="N166" i="1"/>
  <c r="J166" i="1"/>
  <c r="N165" i="1"/>
  <c r="J165" i="1"/>
  <c r="N164" i="1"/>
  <c r="J164" i="1"/>
  <c r="N163" i="1"/>
  <c r="J163" i="1"/>
  <c r="N158" i="1"/>
  <c r="J158" i="1"/>
  <c r="N157" i="1"/>
  <c r="J157" i="1"/>
  <c r="N156" i="1"/>
  <c r="J156" i="1"/>
  <c r="N155" i="1"/>
  <c r="J155" i="1"/>
  <c r="N154" i="1"/>
  <c r="J154" i="1"/>
  <c r="N149" i="1"/>
  <c r="J149" i="1"/>
  <c r="N148" i="1"/>
  <c r="J148" i="1"/>
  <c r="N147" i="1"/>
  <c r="J147" i="1"/>
  <c r="N146" i="1"/>
  <c r="J146" i="1"/>
  <c r="N145" i="1"/>
  <c r="J145" i="1"/>
  <c r="N144" i="1"/>
  <c r="J144" i="1"/>
  <c r="N143" i="1"/>
  <c r="J143" i="1"/>
  <c r="N142" i="1"/>
  <c r="J142" i="1"/>
  <c r="N141" i="1"/>
  <c r="J141" i="1"/>
  <c r="N140" i="1"/>
  <c r="J140" i="1"/>
  <c r="N139" i="1"/>
  <c r="J139" i="1"/>
  <c r="N138" i="1"/>
  <c r="J138" i="1"/>
  <c r="N137" i="1"/>
  <c r="I37" i="3"/>
  <c r="M36" i="3"/>
  <c r="M37" i="3"/>
  <c r="M38" i="3"/>
  <c r="M39" i="3"/>
  <c r="M40" i="3"/>
  <c r="M41" i="3"/>
  <c r="M42" i="3"/>
  <c r="M43" i="3"/>
  <c r="M44" i="3"/>
  <c r="M45" i="3"/>
  <c r="M46" i="3"/>
  <c r="M47" i="3"/>
  <c r="M48" i="3"/>
  <c r="I36" i="3"/>
  <c r="I38" i="3"/>
  <c r="I39" i="3"/>
  <c r="I40" i="3"/>
  <c r="I41" i="3"/>
  <c r="I42" i="3"/>
  <c r="I43" i="3"/>
  <c r="I44" i="3"/>
  <c r="I45" i="3"/>
  <c r="I46" i="3"/>
  <c r="I47" i="3"/>
  <c r="I48" i="3"/>
  <c r="M35" i="3"/>
  <c r="I35" i="3"/>
  <c r="M34" i="3"/>
  <c r="I34" i="3"/>
  <c r="M33" i="3"/>
  <c r="I33" i="3"/>
  <c r="M32" i="3"/>
  <c r="I32" i="3"/>
  <c r="M31" i="3"/>
  <c r="I31" i="3"/>
  <c r="M30" i="3"/>
  <c r="I30" i="3"/>
  <c r="M29" i="3"/>
  <c r="I29" i="3"/>
  <c r="M28" i="3"/>
  <c r="I28" i="3"/>
  <c r="M27" i="3"/>
  <c r="I27" i="3"/>
  <c r="M26" i="3"/>
  <c r="I26" i="3"/>
  <c r="M25" i="3"/>
  <c r="I25" i="3"/>
  <c r="M22" i="3"/>
  <c r="I22" i="3"/>
  <c r="M21" i="3"/>
  <c r="I21" i="3"/>
  <c r="M20" i="3"/>
  <c r="I20" i="3"/>
  <c r="M19" i="3"/>
  <c r="I19" i="3"/>
  <c r="M18" i="3"/>
  <c r="I18" i="3"/>
  <c r="M17" i="3"/>
  <c r="I17" i="3"/>
  <c r="M16" i="3"/>
  <c r="I16" i="3"/>
  <c r="M15" i="3"/>
  <c r="I15" i="3"/>
  <c r="M14" i="3"/>
  <c r="I14" i="3"/>
  <c r="M13" i="3"/>
  <c r="I13" i="3"/>
  <c r="M12" i="3"/>
  <c r="I12" i="3"/>
  <c r="I11" i="3"/>
  <c r="M3" i="3"/>
  <c r="M4" i="3"/>
  <c r="M5" i="3"/>
  <c r="M6" i="3"/>
  <c r="M7" i="3"/>
  <c r="M8" i="3"/>
  <c r="M9" i="3"/>
  <c r="M10" i="3"/>
  <c r="M11" i="3"/>
  <c r="I3" i="3"/>
  <c r="I4" i="3"/>
  <c r="I5" i="3"/>
  <c r="I6" i="3"/>
  <c r="I7" i="3"/>
  <c r="I8" i="3"/>
  <c r="I9" i="3"/>
  <c r="I10" i="3"/>
  <c r="I2" i="3"/>
  <c r="C16" i="7" l="1"/>
  <c r="C20" i="7"/>
  <c r="C19" i="7"/>
  <c r="C18" i="7"/>
  <c r="C8" i="7"/>
  <c r="C7" i="7"/>
  <c r="C10" i="7"/>
  <c r="C3" i="7"/>
  <c r="C11" i="7"/>
  <c r="C4" i="7"/>
  <c r="C14" i="7"/>
  <c r="M2" i="3"/>
</calcChain>
</file>

<file path=xl/sharedStrings.xml><?xml version="1.0" encoding="utf-8"?>
<sst xmlns="http://schemas.openxmlformats.org/spreadsheetml/2006/main" count="5335" uniqueCount="1408">
  <si>
    <t>TID</t>
  </si>
  <si>
    <t>Asset</t>
  </si>
  <si>
    <t>Threat</t>
  </si>
  <si>
    <t>Description</t>
  </si>
  <si>
    <t>STRIDE</t>
  </si>
  <si>
    <t>Compromised</t>
  </si>
  <si>
    <t>PreC</t>
  </si>
  <si>
    <t>PreI</t>
  </si>
  <si>
    <t>PreA</t>
  </si>
  <si>
    <t>Precondition</t>
  </si>
  <si>
    <t>PostC</t>
  </si>
  <si>
    <t>PostI</t>
  </si>
  <si>
    <t>PostA</t>
  </si>
  <si>
    <t>PostCondition</t>
  </si>
  <si>
    <t>CapecMeta</t>
  </si>
  <si>
    <t>CapecStandard</t>
  </si>
  <si>
    <t>CapecDetailed</t>
  </si>
  <si>
    <t>Commento</t>
  </si>
  <si>
    <t>Device.MEC</t>
  </si>
  <si>
    <t>False or rogue MEC Gateway</t>
  </si>
  <si>
    <t>The open nature of edge gateways allows a malicious user to deploy their own gateway devices, this threat can produce the same result as a Man-in-the-Middle attack.</t>
  </si>
  <si>
    <t>S</t>
  </si>
  <si>
    <t>self</t>
  </si>
  <si>
    <t>n</t>
  </si>
  <si>
    <t>[f,f,f]</t>
  </si>
  <si>
    <t xml:space="preserve">Edge node overload </t>
  </si>
  <si>
    <t>This threat refers to attacks on edge nodes by flooding the node with requests from mobile Apps or IoT devices.</t>
  </si>
  <si>
    <t>D</t>
  </si>
  <si>
    <t>[n,f,f]</t>
  </si>
  <si>
    <t xml:space="preserve">Abuse of edge open application programming interfaces (APIs) </t>
  </si>
  <si>
    <t>The need for open APIs in MEC is mainly to provide support for federated services and interactions with different providers and content creators. This threat can be associated with DoS, man-in-the-middle, malicious mode problems, privacy leakages.</t>
  </si>
  <si>
    <t>self,target(hosts)</t>
  </si>
  <si>
    <t>[f,n,f]</t>
  </si>
  <si>
    <t>Compromised supply chain, vendor and service providers</t>
  </si>
  <si>
    <t>Threat from third parties’ personnel accessing Mobile Network Operator’s facilities.</t>
  </si>
  <si>
    <t>Erroneous use or administration of the network, systems and devices</t>
  </si>
  <si>
    <t>The errors resulting from a poorly maintained and administrated network may compromise the confidentially, integrity and availability of the network.</t>
  </si>
  <si>
    <t>T</t>
  </si>
  <si>
    <t>[n,p,p]</t>
  </si>
  <si>
    <t xml:space="preserve">Misconfigured or poorly configured systems/networks </t>
  </si>
  <si>
    <t>The exploitation of a mis- configured system creates the opportunity for a threat actor to reach critical assets in the network or stage an attack.</t>
  </si>
  <si>
    <t xml:space="preserve">Snooping on Buffered Information </t>
  </si>
  <si>
    <t>One of the core objectives of Edge node is to act as an intermediate buffer between the end devices and the cloud. A malicious user can look into buffer systems such as hard disk.</t>
  </si>
  <si>
    <t>I</t>
  </si>
  <si>
    <t>[p,n,p]</t>
  </si>
  <si>
    <t xml:space="preserve">System Profiling </t>
  </si>
  <si>
    <t>A malicious user can use the unprotected ports of the nodes.</t>
  </si>
  <si>
    <t>self,source(uses)</t>
  </si>
  <si>
    <t xml:space="preserve">Sniffing Network Traffic </t>
  </si>
  <si>
    <t>MEC-based system rely on network communication. An attacker can sniff network channel for exposed data.</t>
  </si>
  <si>
    <t xml:space="preserve">Memory Acquisition </t>
  </si>
  <si>
    <t>An attacker can steal information from this de-allocated memory by using any kind of memory acquisition tools.</t>
  </si>
  <si>
    <t xml:space="preserve">Modifying Metadata </t>
  </si>
  <si>
    <t>Since the Edge system is heavily virtualized, it has to keep track of many logs. An attacker can manipulate log files and corrupt parts of the system.</t>
  </si>
  <si>
    <t xml:space="preserve">Memory Tampering </t>
  </si>
  <si>
    <t>An attacker can acquire memory and read information from it using any kind of memory accusation tool. With proper security privilege they can access storage memory blocks and tamper the stored data.</t>
  </si>
  <si>
    <t xml:space="preserve">Exhausting Log Space </t>
  </si>
  <si>
    <t>Log files must be maintained on Edge systems in order to ensure traceability of actions. An attacker can attempt to write garbage values on these files and consume the log space.</t>
  </si>
  <si>
    <t xml:space="preserve">Exhausting Buffer Space </t>
  </si>
  <si>
    <t>An attacker can create a large number of unnecessary files and request them continuously fill the available space. Also, attacker can request buffer space with unresponsive connection similar to syn-flood attack in TCP/IP communication.</t>
  </si>
  <si>
    <t>Network Communication Disruptor</t>
  </si>
  <si>
    <t>Adversaries can jam or disrupt the network communication medium using different congestion techniques.</t>
  </si>
  <si>
    <t>User Impersonation</t>
  </si>
  <si>
    <t>An attacker can impersonate an user by retrieving her credentials.</t>
  </si>
  <si>
    <t>[f,n,n]</t>
  </si>
  <si>
    <t xml:space="preserve">Power Disruption </t>
  </si>
  <si>
    <t>Fog/Edge node can often be located at public space where security is minimum. Adversaries can disrupt the power supply which will make the Fog/Edge node unavailable for service.</t>
  </si>
  <si>
    <t xml:space="preserve">Communication Disruption </t>
  </si>
  <si>
    <t>An attacker can cut off the network line or break the communication antenna.</t>
  </si>
  <si>
    <t>self,source(connects)</t>
  </si>
  <si>
    <t>Device Theft</t>
  </si>
  <si>
    <t xml:space="preserve">An attacker can open the MEC server and detach the storage unit.
</t>
  </si>
  <si>
    <t>E</t>
  </si>
  <si>
    <t>[p,p,p]</t>
  </si>
  <si>
    <t>Physical Disruption</t>
  </si>
  <si>
    <t xml:space="preserve"> A MEC node can be physically damaged by the adversaries. One can simply damaged a Fog node by hitting it with heavy object or putting it in fire or pouring liquid like water.</t>
  </si>
  <si>
    <t>Hardware based attack</t>
  </si>
  <si>
    <t>An attacker can easily attach an USB stick and install malicious software. Also, an attacker can connect to MEC node directly connecting it via its own terminal at the location.</t>
  </si>
  <si>
    <t>Privacy Leakage</t>
  </si>
  <si>
    <t>The possibilities of adversaries accessing the information stored at the upper layer of the edge infrastructure could warrant substantial concerns for privacy leakage.</t>
  </si>
  <si>
    <t>[p,n,n]</t>
  </si>
  <si>
    <t>HW.Chassis</t>
  </si>
  <si>
    <t>Jamming</t>
  </si>
  <si>
    <t>Jamming specifically refers to intentionally using a transmission blocking signal to disrupt communications between a drone and the pilot</t>
  </si>
  <si>
    <t>p</t>
  </si>
  <si>
    <t>[n,n,p]</t>
  </si>
  <si>
    <t>607</t>
  </si>
  <si>
    <t>601, 603</t>
  </si>
  <si>
    <t>583, 604, 605</t>
  </si>
  <si>
    <t>Message/Command forgery</t>
  </si>
  <si>
    <t>the attacker can create multiple virtual identities for transmitting fake messages using different forged positions in potential UAVs</t>
  </si>
  <si>
    <t>[p,p,n]</t>
  </si>
  <si>
    <t>GPS spoofing</t>
  </si>
  <si>
    <t>The open nature of the GPS signals enables spoofing attacks and allows the attacker to emit false GPS signals orienting the UAV to a false location</t>
  </si>
  <si>
    <t>self, source(uses)</t>
  </si>
  <si>
    <t>Identity spoofing</t>
  </si>
  <si>
    <t>The identity spoofing allow the attacker to masquerade as a legitimate user in the UAV network with the spoofing ID of the legitimate user and then he gets the access to all network parameters</t>
  </si>
  <si>
    <t>Malware Compromission</t>
  </si>
  <si>
    <t>e is a virus, which, once installed on the UAV, it enables the attacker to take control of the UAV</t>
  </si>
  <si>
    <t>D,I, T</t>
  </si>
  <si>
    <t>Eavesdropping</t>
  </si>
  <si>
    <t>The eavesdropping is specified as unauthorized real-time interception of UAV communication allowing an attacker to detect all the commands sent from the GCS to the UAV.</t>
  </si>
  <si>
    <t>S, I</t>
  </si>
  <si>
    <t>Falsifying signals</t>
  </si>
  <si>
    <t>sending fake signals to prohibit the UAV to check the authenticity of the received signals and to oblige it responding to the fake signals</t>
  </si>
  <si>
    <t>Battery Hexaustion</t>
  </si>
  <si>
    <t>A malicious node performing a DoS attack attempts to deplete energy</t>
  </si>
  <si>
    <t>f</t>
  </si>
  <si>
    <t>[n,n,f]</t>
  </si>
  <si>
    <t>Deauthentication</t>
  </si>
  <si>
    <t>When attacker is trying to gain control of the drone, they could potentially de-authenticate the pilot from their drone connection</t>
  </si>
  <si>
    <t>S,T,D</t>
  </si>
  <si>
    <t>Unauthorized access</t>
  </si>
  <si>
    <t>A malicious user can connect to the drone directly and access resources</t>
  </si>
  <si>
    <t>Sensors compromission</t>
  </si>
  <si>
    <t>A malevolent operator cloud use sensitive data handled by the sensors to jeoparsize the flight operation</t>
  </si>
  <si>
    <t>T, I</t>
  </si>
  <si>
    <t>GNSS Spoofing</t>
  </si>
  <si>
    <t>The adversary sends a forged global navigational satellite system (GNSS) signals to the drone, and so force it in the wrong direction.</t>
  </si>
  <si>
    <t>[n,p,n]</t>
  </si>
  <si>
    <t>GCSS Spoofing</t>
  </si>
  <si>
    <t>The third party sends false ground control signals (GCSs) to the drone to direct it to a specified place.</t>
  </si>
  <si>
    <t>Sensors data leakage</t>
  </si>
  <si>
    <t>Third-party can easily access the information on sensors</t>
  </si>
  <si>
    <t>Code/Command Injection</t>
  </si>
  <si>
    <t>An attacker can inject code to disrupt UAV functions.</t>
  </si>
  <si>
    <t>S,E</t>
  </si>
  <si>
    <t>Installing Fake Firmware</t>
  </si>
  <si>
    <t>A malicious user can manipulate the firmware on the UAV and compromise both UAV and GCS</t>
  </si>
  <si>
    <t>Malicious GCS</t>
  </si>
  <si>
    <t>The malicious GCS could eavesdrop on telemetry data or intercept the C2 channel to take control over a UAV</t>
  </si>
  <si>
    <t>[f,p,p]</t>
  </si>
  <si>
    <t>Spoofing Sworm</t>
  </si>
  <si>
    <t>The multi-UAV system implements a swarm where UAVs dynamically join and leave the swarm. A malicious UAV could make a spoofing attack and join the swarm</t>
  </si>
  <si>
    <t xml:space="preserve">Reverse Enginering </t>
  </si>
  <si>
    <t>Software on a hijacked UAV can be copied and reverse engineered. This allows an adversary to disclose how the system is being built</t>
  </si>
  <si>
    <t>Data Injection</t>
  </si>
  <si>
    <t>An attacker can inject telemetry data to compromise UAV.</t>
  </si>
  <si>
    <t>Capture</t>
  </si>
  <si>
    <t>Where the attacker intentions lead to the preservation of the UAV for hardware study, direct reuse, or confidential information retrieval.</t>
  </si>
  <si>
    <t>Damage</t>
  </si>
  <si>
    <t>The altitude reached by commercial drones, often stated by the local aviation regulations, may be low enough to permit for direct physical interaction, including damages</t>
  </si>
  <si>
    <t>Hijacking</t>
  </si>
  <si>
    <t>the attacker can gain access to the network as the first step of a more complex attack;</t>
  </si>
  <si>
    <t>self, source(connects)</t>
  </si>
  <si>
    <t>Poisoning</t>
  </si>
  <si>
    <t>corruptibility of communication caches and the support data structure, such as routing or naming tables</t>
  </si>
  <si>
    <t>Information Replay</t>
  </si>
  <si>
    <t>It refers to threats related to the reuse of previously recorded pieces of legitimate communications between the endpoints for malicious purposes</t>
  </si>
  <si>
    <t>S,T</t>
  </si>
  <si>
    <t>Distortion</t>
  </si>
  <si>
    <t>Signal Distortion due to increase of the SNR (signal to noise ratio)</t>
  </si>
  <si>
    <t>Lack of policies</t>
  </si>
  <si>
    <t>There are not specified rules that can lead to ambiguity or opacity in the role.</t>
  </si>
  <si>
    <t>I,E</t>
  </si>
  <si>
    <t>False Topology</t>
  </si>
  <si>
    <t>The attacker can manipulate the topology of the system and forces some communications</t>
  </si>
  <si>
    <t>self, source(uses), source(connects)</t>
  </si>
  <si>
    <t>HW.GCS</t>
  </si>
  <si>
    <t>D,I</t>
  </si>
  <si>
    <t>self, target(hosts)</t>
  </si>
  <si>
    <t>Data Leakage</t>
  </si>
  <si>
    <t>Planning data can be exposed by the GCS exploiting for example vulnerailities</t>
  </si>
  <si>
    <t>Map Poisoning</t>
  </si>
  <si>
    <t>Maps can be altered to produce wrong navigation, traffic disturbance, crash.</t>
  </si>
  <si>
    <t>target(uses)</t>
  </si>
  <si>
    <t>Authentication Bypass</t>
  </si>
  <si>
    <t>Commercial UAS offers a software security feature that prevents the connection from GCS to UAV before a successful authentication with the manufacturer server cloud. An attacker can bypass authentication, reversing the firmware and changing the function behaviour.</t>
  </si>
  <si>
    <t>self, target(uses)</t>
  </si>
  <si>
    <t>Resource hexaustion</t>
  </si>
  <si>
    <t>Flooding using many requests and make the server allocate many resources</t>
  </si>
  <si>
    <t xml:space="preserve">Access Metadata </t>
  </si>
  <si>
    <t>An attacker can access to Zone Service Provider and obtain metadata</t>
  </si>
  <si>
    <t>HW.IOTDevice</t>
  </si>
  <si>
    <t>Device Substitution</t>
  </si>
  <si>
    <t>An attacker can adopt a new identity by creating or by stealing the identity of an existing node</t>
  </si>
  <si>
    <t>[p,n,n,]</t>
  </si>
  <si>
    <t>94, 151</t>
  </si>
  <si>
    <t>194, 195, 473</t>
  </si>
  <si>
    <t>275, 543, 598, 633, 459, 474, 475, 476, 477, 479, 485</t>
  </si>
  <si>
    <t>An adversary can access to local data of the asset</t>
  </si>
  <si>
    <t>[n,n,n]</t>
  </si>
  <si>
    <t>28, 94, 116, 117, 169, 188, 192, 224</t>
  </si>
  <si>
    <t>54, 150, 545, 569, 157, 651, 292, 300, 309, 497, 529, 573, 574, 575, 576, 577, 580, 646, 167, 189, 97, 312, 313, 541</t>
  </si>
  <si>
    <t>215, 261, 143, 144, 31, 57, 65, 158, 609, 508, 634, 285, 294, 295, 296, 297, 298, 612, 613, 618, 619, 287, 294, 295, 296, 297, 298, 299, 612, 613, 618, 619, 287, 301, 302, 303, 304, 305, 306, 307, 308, 290, 291, 293, 643, 149, 85, 581, 37, 190, 191, 204, 621, 622, 623, 463, 608, 317, 318, 319, 320, 321, 322, 323, 324, 325, 326, 327, 328, 329, 330, 331, 332, 170, 310, 472</t>
  </si>
  <si>
    <t>Exhaustion of Power</t>
  </si>
  <si>
    <t>An attacker repeatedly requests packet from sensors to deplete their battery life</t>
  </si>
  <si>
    <t>125, 130, 227</t>
  </si>
  <si>
    <t>482, 486, 487, 488, 489, 490, 528, 230, 231, 492, 493, 494, 495, 496, 469</t>
  </si>
  <si>
    <t>147, 197, 491, 201, 229</t>
  </si>
  <si>
    <t>Device Hijack</t>
  </si>
  <si>
    <t>An attacker, through various means, gains control or access to the node itself after it has been deployed</t>
  </si>
  <si>
    <t>94, 113, 123, 129, 148, 153, 176, 184, 212, 233, 272, 438, 439, 440</t>
  </si>
  <si>
    <t>36, 121, 133, 160, 100, 540, 627, 126, 128, 267, 75, 203, 271, 536, 578, 185, 186, 48, 444, 447, 522, 523, 524, 401, 534</t>
  </si>
  <si>
    <t>8, 9, 10, 14, 24, 42, 44, 45, 46, 47, 67, 256, 145, 218, 628, 76, 139, 597, 92, 3, 4, 43, 52, 53, 64, 71, 72, 78, 79, 80, 120, 51, 270, 478, 146, 187, 533, 614, 657, 443, 445, 446, 511, 516, 520, 532, 537, 538, 539, 517, 518, 519, 521, 531</t>
  </si>
  <si>
    <t>Spoofed Routing Information</t>
  </si>
  <si>
    <t>An attacker can corrupt the internal control information such as the routing table</t>
  </si>
  <si>
    <t>self, source(connects), source(uses), target(uses)</t>
  </si>
  <si>
    <t>594, 607</t>
  </si>
  <si>
    <t>595, 547, 582, 601, 603</t>
  </si>
  <si>
    <t>596, 583, 584, 585, 559, 604, 605, 96, 589, 590</t>
  </si>
  <si>
    <t>Resource Exhaustion</t>
  </si>
  <si>
    <t>An attacker produce an amount of requests such that the assets cannot offer their services anymore</t>
  </si>
  <si>
    <t>125, 130, 227, 594, 624</t>
  </si>
  <si>
    <t>482, 486, 487, 488, 489, 490, 528, 230, 231, 492, 493, 494, 495, 496,  469, 595, 625</t>
  </si>
  <si>
    <t>147, 197, 221, 229, 491, 596</t>
  </si>
  <si>
    <t>Omessi: 607 e figli</t>
  </si>
  <si>
    <t>Topology Disclosure</t>
  </si>
  <si>
    <t>An attacker can exploit forwarding updates between the variuos nodes to know network tolopogy</t>
  </si>
  <si>
    <t>116, 117, 169</t>
  </si>
  <si>
    <t>54, 150, 545, 569, 157, 651, 292, 300, 309, 497, 529, 573, 574, 575, 576, 577, 580, 646</t>
  </si>
  <si>
    <t>215, 261, 143, 144, 31, 57, 65, 158, 609, 508, 634, 285, 294, 295, 296, 297, 298, 612, 613, 618, 619, 287, 294, 295, 296, 297, 298, 299, 612, 613, 618, 619, 287, 301, 302, 303, 304, 305, 306, 307, 308, 290, 291, 293, 643, 149, 85, 581</t>
  </si>
  <si>
    <t>Physical Theft</t>
  </si>
  <si>
    <t>An adversary steal the physical HW</t>
  </si>
  <si>
    <t>[p,p,f]</t>
  </si>
  <si>
    <t>IoT Obstruction</t>
  </si>
  <si>
    <t>An adversary obstructs the interactions between system components. By interrupting or disabling these interactions, an adversary can often force the system into a degraded state or cause the system to stop working as intended. This can cause the system components to be unavailable until the obstruction mitigated.</t>
  </si>
  <si>
    <t>547,582,601,603</t>
  </si>
  <si>
    <t>583</t>
  </si>
  <si>
    <t>CAPEC 584,585 s Network provocano questo threat su IoTDevice</t>
  </si>
  <si>
    <t>HW.Server</t>
  </si>
  <si>
    <t>System Manipulation</t>
  </si>
  <si>
    <t>An adversary is able to apply a change in the confoguration of the VM</t>
  </si>
  <si>
    <t>161, 165, 176, 438, 440, 624</t>
  </si>
  <si>
    <t>141, 155, 268, 481, 571, 73, 572, 635, 636, 75, 203, 271, 536, 578, 444, 447, 401, 524</t>
  </si>
  <si>
    <t>142, 81, 93, 655, 11, 649, 35, 168, 51, 270, 478, 443, 445, 446, 511, 516, 520, 532, 537, 538, 539, 517, 518, 519, 521, 402, 531</t>
  </si>
  <si>
    <t>Data Breach</t>
  </si>
  <si>
    <t>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t>
  </si>
  <si>
    <t>390, 507</t>
  </si>
  <si>
    <t>391, 395</t>
  </si>
  <si>
    <t>392, 393, 394, 397, 398, 399, 400, 626</t>
  </si>
  <si>
    <t>Crash</t>
  </si>
  <si>
    <t>An Adversary is able to stop with a failure the full VM, causig, eventually, a lost of data.</t>
  </si>
  <si>
    <t>[n,p,f]</t>
  </si>
  <si>
    <t>Non c'è nulla in capec</t>
  </si>
  <si>
    <t>Authentication Abuse</t>
  </si>
  <si>
    <t>An Adversy is able to access the VM abusing the authentication system</t>
  </si>
  <si>
    <t>112, 560</t>
  </si>
  <si>
    <t>20, 49, 555, 600, 652, 653</t>
  </si>
  <si>
    <t>16, 55, 70, 565, 509, 645, 561, 644</t>
  </si>
  <si>
    <t>Authorization Abuse</t>
  </si>
  <si>
    <t>An adversary is able to circumvent the authorization controls accessing data and services that should be not accessible to him</t>
  </si>
  <si>
    <t>122</t>
  </si>
  <si>
    <t>1, 17, 180, 503</t>
  </si>
  <si>
    <t>117, 263, 562, 563, 642, 650, 221</t>
  </si>
  <si>
    <t>Elevation of provileges</t>
  </si>
  <si>
    <t>An Adversary is able to change its privileges in access to the system services and data</t>
  </si>
  <si>
    <t>[f,f,n]</t>
  </si>
  <si>
    <t>233</t>
  </si>
  <si>
    <t>30, 68, 69, 104, 234</t>
  </si>
  <si>
    <t>236, 206</t>
  </si>
  <si>
    <t>Excessive Resource Consuption</t>
  </si>
  <si>
    <t>An Adversary is able to enahnce the amount of resources consumed by the VM</t>
  </si>
  <si>
    <t>125, 130</t>
  </si>
  <si>
    <t>482, 486, 487, 488, 489, 490, 528, 230, 231, 492, 493, 494, 495, 496</t>
  </si>
  <si>
    <t>Account Hijacking</t>
  </si>
  <si>
    <t>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t>
  </si>
  <si>
    <t>560</t>
  </si>
  <si>
    <t>555, 600, 652, 653</t>
  </si>
  <si>
    <t>509, 645, 561, 644</t>
  </si>
  <si>
    <t>Advanced Persistent Threats (APTs)</t>
  </si>
  <si>
    <t>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t>
  </si>
  <si>
    <t>439</t>
  </si>
  <si>
    <t>523, 524</t>
  </si>
  <si>
    <t>Some of the services and functionalities of the VM are no more available</t>
  </si>
  <si>
    <t xml:space="preserve">[p,p,n] </t>
  </si>
  <si>
    <t>125, 130, 131, 607, 227</t>
  </si>
  <si>
    <t>482, 486, 487, 489, 490, 230, 231, 492, 493, 494, 495, 496, 547, 469</t>
  </si>
  <si>
    <t>197, 221, 229, 491</t>
  </si>
  <si>
    <t>Data Deletion</t>
  </si>
  <si>
    <t>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t>
  </si>
  <si>
    <t>440, 624, 607</t>
  </si>
  <si>
    <t>401, 534, 547</t>
  </si>
  <si>
    <t>530, 531, 677</t>
  </si>
  <si>
    <t>Unauthorized Code Execution</t>
  </si>
  <si>
    <t>An adversary is able to execute codes and/or commands wihtout having an explicit authorization to do this (e.g. code injection, ..)</t>
  </si>
  <si>
    <t>26, 154, 184, 441, 549</t>
  </si>
  <si>
    <t>29, 159, 185, 186, 442, 452, 456, 542</t>
  </si>
  <si>
    <t>27, 38, 132, 471, 641, 187, 533, 657, 448, 638, 457, 458, 550, 551, 552, 556, 558, 564, 579</t>
  </si>
  <si>
    <t>Scanning</t>
  </si>
  <si>
    <t>An advserary is able to undestand your (mostly public) configuration</t>
  </si>
  <si>
    <t>169, 224</t>
  </si>
  <si>
    <t>292, 300, 309, 497, 529, 573, 574, 575, 576, 577, 580, 646, 312, 313</t>
  </si>
  <si>
    <t>285, 294, 295, 296, 297, 298, 299, 612, 613, 618, 619, 287, 301, 302, 303, 304, 305, 306, 307, 308, 290, 291, 293, 643, 149, 85, 581, 317, 318, 319, 320, 321, 322, 323, 324, 324, 326, 327, 328, 329, 330, 331, 332</t>
  </si>
  <si>
    <t>HW.UE</t>
  </si>
  <si>
    <t>Manipulation of hardware and software</t>
  </si>
  <si>
    <t>Hardware or even software can be modified to compromise the system</t>
  </si>
  <si>
    <t xml:space="preserve"> Tampering</t>
  </si>
  <si>
    <t>Unauthorized activities</t>
  </si>
  <si>
    <t>IMSI catching attacks, Brute force, Port knocking</t>
  </si>
  <si>
    <t>spoofing, Tampering</t>
  </si>
  <si>
    <t>Failure of the device</t>
  </si>
  <si>
    <t>Partial or total insufficient functioning of an asset</t>
  </si>
  <si>
    <t>Denial of Service</t>
  </si>
  <si>
    <t>Slice Credentials Sharing</t>
  </si>
  <si>
    <t>: It is expected that many users accessing a 5G network will access content hosted on mul_x0002_tiple network slices. If the same credentials (e.g., authenticating through the carrier) are used to access multiple slices, there is a risk that if the credentials are compromised (perhaps through a less secure slice), then the attacker will have the credentials to access other slices</t>
  </si>
  <si>
    <t>Spoofing, Elevation of Privileges</t>
  </si>
  <si>
    <t>target(connects)</t>
  </si>
  <si>
    <t>Authentication Relaxation for services</t>
  </si>
  <si>
    <t>Each slice is uniquely setup for the needs of its client. In some cases where the need for availability vastly outweighs the need for confi_x0002_dentiality, authentication may be relaxed to improve latency</t>
  </si>
  <si>
    <t>Elevation of Privilege</t>
  </si>
  <si>
    <t>Location/SS7 leaks</t>
  </si>
  <si>
    <r>
      <t>A </t>
    </r>
    <r>
      <rPr>
        <sz val="11"/>
        <color theme="1"/>
        <rFont val="Calibri"/>
        <family val="2"/>
        <scheme val="minor"/>
      </rPr>
      <t>telephone eavesdropping device used for intercepting mobile phone traffic and tracking location data of mobile phone users</t>
    </r>
  </si>
  <si>
    <t>Spoofing, Information Disclosure</t>
  </si>
  <si>
    <t>self,target(connects)</t>
  </si>
  <si>
    <t>Phone call and SMS snooping</t>
  </si>
  <si>
    <t>Unauthorized access to phone and sms data</t>
  </si>
  <si>
    <t>Information Disclosure</t>
  </si>
  <si>
    <t>Mobile Malware attack</t>
  </si>
  <si>
    <t>Mobile malware allow attackers to stral the stored personal data on the device or even lauch attacks against other entirties.</t>
  </si>
  <si>
    <t>Tampering, Information Disclosure</t>
  </si>
  <si>
    <t>self,target(uses)</t>
  </si>
  <si>
    <t>False Buffer status report</t>
  </si>
  <si>
    <t>An attacker can exploit the buffer status report of access network components to obtain the information such as packet scheduling, load balancing and admission control algorithms.</t>
  </si>
  <si>
    <t>Malicious Mobile device substitution</t>
  </si>
  <si>
    <t>It may no longer be a common smartphone or a primitive IoT device but a hostile supercomputer that can inject dirty data into the network. Some mobile phones can allow remote request to update the device configuration e.g., OMA CP (Open Mobile Alliance Configuration Provisioning) and letting attackers to take over the phone.</t>
  </si>
  <si>
    <t>Spoofing, Tampering, Denial of service</t>
  </si>
  <si>
    <t>SIM Card Vulnerabilities</t>
  </si>
  <si>
    <t>Although being a tamper resistant module, a SIM card may still have unknown vulnerabilities that can be exploited to change the configuration of the mobile phone, e.g., change of Access Point Name (APN).</t>
  </si>
  <si>
    <t>Mobile data exposure</t>
  </si>
  <si>
    <t>A lot of mobile applications, even coming from trustworthy stores, can expose user data and compromise the user equipment that is connected to the mobile network.</t>
  </si>
  <si>
    <t>An attack that attempts to interfere with the reception of broadcast communications.</t>
  </si>
  <si>
    <t>Attackers eavesdrop on sensitive data on control and bearer plane</t>
  </si>
  <si>
    <t>Spoofing</t>
  </si>
  <si>
    <t>Hardware Manipulation</t>
  </si>
  <si>
    <t>Compromised UE can communicate with the 5G infrastructure and harm the system.</t>
  </si>
  <si>
    <t>Tampering, Denial Of Service</t>
  </si>
  <si>
    <t>MITM attack</t>
  </si>
  <si>
    <t>In the man-in-the-middle (MITM) attack, a temporary scenario is created by an attacker; this allows the interception of the data communication between the UEs over the network to modify the content</t>
  </si>
  <si>
    <t>Curious or illegal edge device owners may leak the information stored in their devices and, in the worst-case scenario, sell them to a third party</t>
  </si>
  <si>
    <t>Network</t>
  </si>
  <si>
    <t>An adversary can retrieve valuable data from the transmitted messages that are sent using the asset</t>
  </si>
  <si>
    <t xml:space="preserve">self </t>
  </si>
  <si>
    <t xml:space="preserve">[p,n,n]
</t>
  </si>
  <si>
    <t>94, 117, 192, 154</t>
  </si>
  <si>
    <t>157, 97, 616</t>
  </si>
  <si>
    <t>31, 57, 65, 158, 615</t>
  </si>
  <si>
    <t>Message Elimination</t>
  </si>
  <si>
    <t>An adversary can simply intercept and eliminate the packets' content meant for the base station or intermediate nodes coming from the asset</t>
  </si>
  <si>
    <t>Message Modification</t>
  </si>
  <si>
    <t>An adversary can simply intercept and modify the packets' content meant for the base station or intermediate nodes coming from the asset</t>
  </si>
  <si>
    <t>94</t>
  </si>
  <si>
    <t>Message Replay</t>
  </si>
  <si>
    <t>An adversary can re-transmit the content of the packets coming from the asset at a later time</t>
  </si>
  <si>
    <t>Non dovrebbe essere Replay? La descrizione sembra proprio quella dei Replay Attack.</t>
  </si>
  <si>
    <t>Message Injection</t>
  </si>
  <si>
    <t>An adversary can send out false data into asset, maybe masquerading as one of the nodes with the objective of corrupting the collected nodes'reading or disrupting the internal control data</t>
  </si>
  <si>
    <t>94, 594</t>
  </si>
  <si>
    <t>Network Partitioning</t>
  </si>
  <si>
    <t>An adversary can make a certain section of the asset inaccessibile by others</t>
  </si>
  <si>
    <t>self , target(connects)</t>
  </si>
  <si>
    <t>94, 154</t>
  </si>
  <si>
    <t>616, 582</t>
  </si>
  <si>
    <t>615, 584,585</t>
  </si>
  <si>
    <t>Selective Forwarding</t>
  </si>
  <si>
    <t>An attacker can forward a packets that traverse a malicious node depending on some criteria</t>
  </si>
  <si>
    <t>169</t>
  </si>
  <si>
    <t>309, 292</t>
  </si>
  <si>
    <t>Perché la descrizione prevede solo il caso di invio di aggiornamenti tra i nodi? [Contemplato solo scanning passivo]</t>
  </si>
  <si>
    <t>Network Abusive Access</t>
  </si>
  <si>
    <t>An attacker can abusively access (send and receive messages) this network</t>
  </si>
  <si>
    <t>114, 115, 216, 272</t>
  </si>
  <si>
    <t>An Adversay is able to denial (at least partially) the network resourcees</t>
  </si>
  <si>
    <t>125</t>
  </si>
  <si>
    <t>482, 486, 487, 490</t>
  </si>
  <si>
    <t>An attacker sends messages with a spoofed identity</t>
  </si>
  <si>
    <t>Communication Lock</t>
  </si>
  <si>
    <t>An attacker can manipualte the Network behavioour in some way</t>
  </si>
  <si>
    <t>216, 272</t>
  </si>
  <si>
    <t>Network.Core</t>
  </si>
  <si>
    <t>Resouce Exhaustion</t>
  </si>
  <si>
    <t>DDoS attacks can be lauched as Signaling  Amplification and HSS saturation by using a botnet to control a large number of infected Ues</t>
  </si>
  <si>
    <t>self,souce(connects)</t>
  </si>
  <si>
    <t>TLS/SSL vulnerabilities exploitation</t>
  </si>
  <si>
    <t>The TLS/SSL based communication used in SDN based Core Network is vulnerable to attacks such as TCP SYN DDoS, RC4 biases in TLS, Browser Exploit against TLS, Compression ratio info-leak made easy (CRIME), LUCKY 13 attack and POODLE attack</t>
  </si>
  <si>
    <t>SDN Scanner</t>
  </si>
  <si>
    <t>Attackers can passively collect network information like IP of SDN controller and key network elements by analyzing SDN traffics. It is possible to perform various attacks like DoS, TCP reset, replay and spoofing attacks .</t>
  </si>
  <si>
    <t>Theft of Service</t>
  </si>
  <si>
    <t>Services can be compromised by the Roaming Network</t>
  </si>
  <si>
    <t>Spoofing, Tampering, Information Disclosure, Denial Of Service</t>
  </si>
  <si>
    <t>Malicious Software</t>
  </si>
  <si>
    <t>Injection attacks worms, Ransomware, Malicious network functions, Botnet</t>
  </si>
  <si>
    <t>Unauthorized Access</t>
  </si>
  <si>
    <t>Spoofing, Tampering</t>
  </si>
  <si>
    <t>Log tampering, File misuse, Customer data theft</t>
  </si>
  <si>
    <t>Remote access</t>
  </si>
  <si>
    <t>manifested when malicious users exploit a given vulnerability that provides remote access for maintenance and troubleshooting</t>
  </si>
  <si>
    <t>Injection</t>
  </si>
  <si>
    <t>the attacker has the injection capability for generating and transmitting the wireless packets in 5G (which requires the radio/antenna frontend hardware and the wireless signal processing to generate wireless signals complying with the 5G NR standard) and can detect and listen another legitimate user’s transmission (passive radio receiving capability).</t>
  </si>
  <si>
    <t>Disruption of limited func_x0002_tionalities of the network</t>
  </si>
  <si>
    <t>Some attacks affecting the net_x0002_work core may result in serious disruptions of the functioning of the network. One of the most critical points of the network is the interconnect network, which may be misused for signaling fraud (e.g., false charging).</t>
  </si>
  <si>
    <t>Spoofing, Information Disclosure, Denial Of Services</t>
  </si>
  <si>
    <t>Massive failure of network functionalities</t>
  </si>
  <si>
    <t>An insider attack may cause a massive failure of the network. This is very hard to achieve by a simple misconfiguration of the network core</t>
  </si>
  <si>
    <t>Denial Of Service</t>
  </si>
  <si>
    <t>Massive dysfunctionality of 5G Core, controlled by an external party</t>
  </si>
  <si>
    <t>The core may be controlled remotely by a third party, which results in the malfunctioning of the entire network. This attack may be very difficult to discover (if it is point-specific).</t>
  </si>
  <si>
    <t>Signaling Threats</t>
  </si>
  <si>
    <t>Storms or Frauds</t>
  </si>
  <si>
    <t>Saturation threat</t>
  </si>
  <si>
    <t>malicious or even legitimate but compromised nodes will be capable of causing saturation attacks</t>
  </si>
  <si>
    <t>Denial of Services</t>
  </si>
  <si>
    <t>Attackers eavesdrop on sensitive data on the network</t>
  </si>
  <si>
    <t>self, target(connects)</t>
  </si>
  <si>
    <t>TCP SYN Scanning</t>
  </si>
  <si>
    <t>an attacker is attempting to determine the state of every TCP port of the target IP address (65536 ports in total) without establishing a full connection. Tis is achieved by sending a SYN segment addressed to every port on the server.</t>
  </si>
  <si>
    <t>Use of JSON is a liability</t>
  </si>
  <si>
    <t>Diferent implementations will use diferent JSON libraries. There is a considerable chance that there will be inconsistencies, and these may lead to security problems</t>
  </si>
  <si>
    <t>Authorization and OAuth 2.0</t>
  </si>
  <si>
    <t>Use of authorization is new to the 3GPP core network signaling system. There is therefore a considerable chance that there will be wrongful or inappropriate use. This afects both the design requirements and the realization of the requirements. Furthermore, it is well known that there are problems with some of the OAuth 2.0 implementations.</t>
  </si>
  <si>
    <t>Unsecured connections</t>
  </si>
  <si>
    <t>Lack of using TLS to secure the connections</t>
  </si>
  <si>
    <t>Masquerade</t>
  </si>
  <si>
    <t>These threats would encompass aspects such as identifcation and entity authentication. For signalling, it also involves message origin authentication aspects. Related to: entity authentication and message origin authentication.</t>
  </si>
  <si>
    <t>Authorization and access rights</t>
  </si>
  <si>
    <t>Threats towards authorization and access rights includes access violation and illicit privilege elevation. Defnition of consistent and complete security policies is a prerequisite.</t>
  </si>
  <si>
    <t>Elevation of Privileges</t>
  </si>
  <si>
    <t>Accountability and attributability</t>
  </si>
  <si>
    <t>This typically includes threats where a party attempts to deny sending or receiving messages</t>
  </si>
  <si>
    <t>Accidental</t>
  </si>
  <si>
    <t>Misconfigured systems/network outdated systems, Human error, Unintentional deletion</t>
  </si>
  <si>
    <t>Tampering, Information Disclosure, Denial Of Service</t>
  </si>
  <si>
    <t>Vulnerable API</t>
  </si>
  <si>
    <t>Orchestrator or SDN  controller can be subjected to API-based attacks</t>
  </si>
  <si>
    <t>Network Configuration Manipulation</t>
  </si>
  <si>
    <t>Routing table manipulation, Malicious network function registration, DNS manipulation, Exploitation of misconfigured data, Tampering of cryptographic keys and policies, OS services tampering</t>
  </si>
  <si>
    <t>Network.WiFi</t>
  </si>
  <si>
    <t>An attacker jams the comunication channel of the asset and avoids any member of the network in the affected area to send or receive any packet</t>
  </si>
  <si>
    <t>601</t>
  </si>
  <si>
    <t>604</t>
  </si>
  <si>
    <t>Service.5G.AMF</t>
  </si>
  <si>
    <t>Data forging</t>
  </si>
  <si>
    <t>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t>
  </si>
  <si>
    <t>Tampering</t>
  </si>
  <si>
    <t>Exploitation of software, hardware vulnerabilities</t>
  </si>
  <si>
    <t xml:space="preserve">This type of threat allows a malicious user to take advantage of unknown software or hardware defects, i.e., not yet registered to carry out an attack. The example includes the exploitation of known hardware and software defects, such as meltdown, spectre and buffer overflow. </t>
  </si>
  <si>
    <t>Spoofing, Information Disclosure, Denial of Service</t>
  </si>
  <si>
    <t>self, source(hosts)</t>
  </si>
  <si>
    <t>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t>
  </si>
  <si>
    <t>Remote Access exploitation</t>
  </si>
  <si>
    <t xml:space="preserve">This threat consists of a malicious user who has remote access to critical network components and takes control of a virtual machine to perform other types of attacks. </t>
  </si>
  <si>
    <t>source(hosts),self</t>
  </si>
  <si>
    <t>Compromised service providers</t>
  </si>
  <si>
    <t>This threat concerns the inclusion by the seller of malicious or defective software. It also considers the implementation of uncontrolled software updates, manipulation of functionality, inclusion of functions to bypass control mechanisms, backdoors, undocumented test functionality.</t>
  </si>
  <si>
    <t xml:space="preserve"> Abuse of remote access to the network</t>
  </si>
  <si>
    <t>source(hosts)</t>
  </si>
  <si>
    <t>Abuse of virtualization mechanisms</t>
  </si>
  <si>
    <t>These are threats related to the virtualisation of the IT infrastructure, network and underlying functions.</t>
  </si>
  <si>
    <t xml:space="preserve"> Tampering, Denial of Service</t>
  </si>
  <si>
    <t>Manipulation of software</t>
  </si>
  <si>
    <t>Misconfigured or poorly configured system</t>
  </si>
  <si>
    <t>Inadequate designs and planning or lack of adaption</t>
  </si>
  <si>
    <t>Obsolete system or network due to lack of management of updates or patches. Threat related to errors due to lack of management of configuration changes or poor network and system architecture design</t>
  </si>
  <si>
    <t>Erroneous use or administration of the system</t>
  </si>
  <si>
    <t xml:space="preserve">Classified as unintentional damage (mismanagement of devices and systems), errors resulting from a poorly managed and administered network can compromise the confidentiality, integrity and availability of the network. </t>
  </si>
  <si>
    <t>Network slicing specific</t>
  </si>
  <si>
    <t>Template modification, Configuration tampering, Fake slice creation, Deny access to slices, Data breach delete slices, Unauthorized access, Misuse of resources and functions, Side channel attacks</t>
  </si>
  <si>
    <t xml:space="preserve">Incorrect SUCI de-concealment </t>
  </si>
  <si>
    <t>If the SUPI in the UE and the SUPI retrieved from
Nudm_Authentication_Get Response message are not the same, the AMF key generated based on the SUPI in the UE is also not the same as the AMF key generated in the AMF/SEAF. As a result, the subsequent NAS SMC procedure will always fail. Hence, UE will never be able to use the services provided by the serving AMF.</t>
  </si>
  <si>
    <t>Resynchronization</t>
  </si>
  <si>
    <t xml:space="preserve">f RAND and AUTS are not included when synchronization fails, the resynchronization procedure does not work correctly. This can result in waste of system resources and deny a legitimate user access to the system. </t>
  </si>
  <si>
    <t>Bidding down</t>
  </si>
  <si>
    <t>If SMC does not include the complete initial NAS message if
either requested by the AMF or the UE sent the initial NAS message unprotected, the UE can force the system to reduce the security level by using weaker security algorithms or turning security off, making the system easily attacked and/or compromised.</t>
  </si>
  <si>
    <t xml:space="preserve">Invalid or unacceptable UE security capabilities </t>
  </si>
  <si>
    <t>A flawed AMF implementation accepting insecure or invalid
UE security capabilities may put User Plane and Control Plane traffic at risk, without the operator being aware of it. If NULL ciphering algorithm and/or NULL integrity protection algorithm of the UE security capabilities is accepted by the AMF, all the subsequent NAS, RRC, and UP messages will not be confidentiality and/or integrity protected. The attacker can easily intercept or tamper control plane data and the user plane data. This can result in information disclosure as well as tampering of data</t>
  </si>
  <si>
    <t>Manipulation of network configuration</t>
  </si>
  <si>
    <t>An attempt is made to make a network/service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t>
  </si>
  <si>
    <t>Misconfigured or poorly configured networks</t>
  </si>
  <si>
    <t>Inadequate design and planning or lack of adaption</t>
  </si>
  <si>
    <t>Erroneous use of administration of the network</t>
  </si>
  <si>
    <t>Classified as unintentional damage (mismanagement of devices and systems), errors resulting from a poorly managed and administered network can compromise the confidentiality, integrity and availability of the network.</t>
  </si>
  <si>
    <t>Improper use of the interface</t>
  </si>
  <si>
    <t>As the gateway between devices and the 5G network, attackers can use the open interfaces from a gNodeB to attack the network, including the radio baseband.</t>
  </si>
  <si>
    <t>Traffic Modification</t>
  </si>
  <si>
    <t>Attackers modify information during transit in user plane N3 (SIP header modification, RTP spoofing)</t>
  </si>
  <si>
    <t>source(uses)</t>
  </si>
  <si>
    <t>Resource Starvation</t>
  </si>
  <si>
    <t>Resource starvation at cRAN VNFs by additional vFirewall functions during DDOS attack</t>
  </si>
  <si>
    <t>IMSI Caching</t>
  </si>
  <si>
    <t>A malicious device acquires subscription identities (IMSIs) within an area or location within a few seconds of operation and then denies ac_x0002_cess of subscribers to the commercial network</t>
  </si>
  <si>
    <t>Unauthorized access to signaling data</t>
  </si>
  <si>
    <t>In case of unauthorized access to user plane or signaling data, sensitive information such as user data, cryptographic keys, monitoring logs and signaling data can be leaked</t>
  </si>
  <si>
    <t>Unauthorized access to Network Traffic</t>
  </si>
  <si>
    <t>An attacker can obtain network information</t>
  </si>
  <si>
    <t>Physical Attacks</t>
  </si>
  <si>
    <t>Sabotage of network hardware or Terrorist attacks or Unauthorized physical access to base station</t>
  </si>
  <si>
    <t>Spoofing, Denial of Service</t>
  </si>
  <si>
    <t>Misuse of resources and function or Side-channel attacks</t>
  </si>
  <si>
    <t xml:space="preserve">Message Insertion </t>
  </si>
  <si>
    <t xml:space="preserve"> These types of attacks are possible in 5G networks to initiate DoS
attacks. For instance, false flow table updates can be used to overload SDN devices.</t>
  </si>
  <si>
    <t>Fake access network node</t>
  </si>
  <si>
    <t>This threat considers the compromise of a base station by masquerading as legitimate, facilitating different types of attacks such as man-in-the-middle or network traffic manipulation</t>
  </si>
  <si>
    <t>Exploitation of software vulnerabilities</t>
  </si>
  <si>
    <t>Misconfigured or poorly configured service</t>
  </si>
  <si>
    <t>Confidentiality, Integrity</t>
  </si>
  <si>
    <t>Erroneous use or administration of the network, system and devices</t>
  </si>
  <si>
    <t>Impersonation of Session Management Function</t>
  </si>
  <si>
    <t>Successful impersonation of the SMF can give the attacker the ability to establish Packet Forwarding Control Protocol (PCFP) session to the User Plane Function (UPF) (via N4 interface), which is responsible for connecting the subscriber to the public Internet. The UPF and SMF are likely to be logically in the same trusted domain, and therefore, the UPF will execute commands sent from the SMF. Potential damaging commands include dropping users from the network, denying service after the drop, and redirecting data</t>
  </si>
  <si>
    <t>A DDoS attack is caused by a very large group of automated devices (commonly called a Botnet) which all repeatedly request the same resource until that resource is so overwhelmed no one can access it. The primary risk points for a 5G core network are on the N4 interface, which is the central control point between remote and central data centers</t>
  </si>
  <si>
    <t>Information Leakage</t>
  </si>
  <si>
    <t>Network traffic, Cloud computing, Misuse of security audit tools, Security keys theft, Unauthorized access to user plane data, Unauthorized access to signalling data</t>
  </si>
  <si>
    <t xml:space="preserve">Attackers eavesdrop on sensitive data </t>
  </si>
  <si>
    <t>Priority of UP security policy</t>
  </si>
  <si>
    <t>It is required that user Plane Security Policy from UDM takes precedence over locally configured User Plane Security Policy in SMF. If SMF fails to comply with the requirement, user plane security may be degraded. For example, if the UP security policy from the UDM mandates the ciphering and integrity protection of the user plane data, but no protection is indicated in the local UP security policy at the SMF, and the local UP security policy takes the priority, then the user plane data will be sent over the air without any protection.</t>
  </si>
  <si>
    <t>Chargiing Failure</t>
  </si>
  <si>
    <t>TEID, as part of the CN Tunnel information, is used by the UPF
and gNB/ng-eNB for user plane routing. The failure to guarantee the uniqueness of the TEID for a PDU session result in interruption of the routing of the user traffic. It also create charging errors. If multiple PDU sessions were to share the same TEID at the same time, the counts for the network usage of a single PDU session will be in fact the counts for the network usage of multiple sessions, creating charging errors.</t>
  </si>
  <si>
    <t>Spoofing, Tampering, Denial of service, Information Disclosure</t>
  </si>
  <si>
    <t xml:space="preserve">Security policy check </t>
  </si>
  <si>
    <t>It is required that the SMF verifies that the UP security policy
received from the ng-eNB/gNB is the same as that stored locally at the SMF. If the SMF fails to check, security degradation of UP traffic may occur. For example, if the UP security policy received from the ng-eNB/gNB indicates no security protection, while the local policy mandates the opposite, and SMF uses the received UP security policy without validation, then the user plane data will be unprotected.</t>
  </si>
  <si>
    <t>Service.5G.AUSF</t>
  </si>
  <si>
    <t>Service.5G.NEF</t>
  </si>
  <si>
    <t>self,souce(uses)</t>
  </si>
  <si>
    <t>Erroneous use or administration of the network function</t>
  </si>
  <si>
    <t>Illegal access to API</t>
  </si>
  <si>
    <t>Some third party applications can access illegally to API and perform DOS attacks to API.</t>
  </si>
  <si>
    <t xml:space="preserve">No authentication on application function </t>
  </si>
  <si>
    <t>If the authentication of the Application Function is not
supported, the application function without legal certificates, or pre-shared key could be able to establish a TLS connection with the NEF. The data stored in the NEF may be exposed to an attacker.</t>
  </si>
  <si>
    <t>Service.5G.NRF</t>
  </si>
  <si>
    <t>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t>
  </si>
  <si>
    <t>Lack of Authorization between Slice Components</t>
  </si>
  <si>
    <t>After a slice’s network function is instantiated, it can perform authentication using TLS/mTLS with the NRF (if enabled) and start the registration process. However, there is no mechanism to authorize the NF to check if it belongs to the correct slice. There are several scenarios where an unauthorized NF can register with the NRF. For instance, an attacker could impersonate a valid NF, a mis-configured NF could be added during the life cycle of a slice, or a malicious actor is able to modify the configuration of a compromised NF</t>
  </si>
  <si>
    <t xml:space="preserve">No slice specific authorization for NF discovery </t>
  </si>
  <si>
    <t>If NF discovery authorization for specific slice is not supported
by the NRF, the NF instance in one slice can discover NF instances belonging to other slices. This can result in reduced assurance level of slice data isolation, making the system easily attacked as well as wasting resource.</t>
  </si>
  <si>
    <t>Information Disclosure, Elevation of Privileges</t>
  </si>
  <si>
    <t>Service.5G.NSSF</t>
  </si>
  <si>
    <t>Slice Threft</t>
  </si>
  <si>
    <t>An attacker can obtain the control of a slice</t>
  </si>
  <si>
    <t>Impersonation of NSMF</t>
  </si>
  <si>
    <t>The NSMF is a critical component of 5G. It is the master of all 5G slices and dic_x0002_tates when/how/where a slice is instantiated. If an attacker successfully impersonated the NSMF, it would have control over every slice on the network</t>
  </si>
  <si>
    <t>Service.5G.NWDAF</t>
  </si>
  <si>
    <t>API interface Spoofing</t>
  </si>
  <si>
    <t>The exchange of data and invocation of capabilities between NWDAF and other network functions are carried out through API interfaces. After obtaining the authentication information of API interfaces, the attacker can call the NWDAF API interface to execute malicious commands by spoofing the identity, which leads to sensitive data leakage or denial of service.</t>
  </si>
  <si>
    <t>AF spoofing attack</t>
  </si>
  <si>
    <t>Third-party AFs that are not in the trusted zone interact with NWDAF through the NEF, which provides security from the external AF to the inside of the core network, and if the AF’s own security mechanism is not well-established, there is a security risk of spoofing</t>
  </si>
  <si>
    <t>Data stored by ADRF may be com_x0002_promised</t>
  </si>
  <si>
    <t>Consumer NF saves data and analysis results to ADFR via request messages. Without effective protection mechanisms, the transmitted data can be tampered with by attackers, thus affecting the integrity and availability security properties of storage data</t>
  </si>
  <si>
    <t>Data poisoning against MTLF</t>
  </si>
  <si>
    <t>NWDAF data sources are diverse, the data used lacks security controls, and adversarial examples that are carefully constructed in the collected data can lead to model skew, which can provide erroneous results in inference</t>
  </si>
  <si>
    <t>Insufficient logging and monitoring capabilities</t>
  </si>
  <si>
    <t>Attackers may take advantage of the lack of log monitoring and attack behavior monitoring to perform some data reading, modification operations and other attacks, so that the subject of the operation cannot be identified through auditing, and the attack behavior may not be alerted and blocked.</t>
  </si>
  <si>
    <t>Reputation</t>
  </si>
  <si>
    <t>Data Stream Sniffing</t>
  </si>
  <si>
    <t>If the communication between NWDAF and other network functions is not effectively protected, the data can be sniffed by attackers who can read the data for use in attacking the system or cause sensitive information to be leaked.</t>
  </si>
  <si>
    <t>Improper security configuration</t>
  </si>
  <si>
    <t>NWDAF may have improper security configuration, which may lead_x0002_ing to the leakage of sensitive system information, and attackers could use such information to execute further attacks</t>
  </si>
  <si>
    <t>User Privacy Leakage</t>
  </si>
  <si>
    <t>The NWDAF architecture supports the deployment of multiple N_x0002_WDAF instances in a hierarchical tree structure. The process of data and analysis results transfer between NWDAF instances may leak users’ private information, such as location, user configuration information, etc</t>
  </si>
  <si>
    <t>Denial of Service due to Interface Robustness Issues</t>
  </si>
  <si>
    <t>There are numerous and complex interfaces between NWDAF and other network functions. When receiving maliciously constructed abnormal packets, it may cause system exceptions, or exploit vul_x0002_nerabilities in various network protocols, resulting in server crashes</t>
  </si>
  <si>
    <t>OAuth 2.0 Defect Exploitation</t>
  </si>
  <si>
    <t>NWDAF gains access to other network functions by requesting tokens from NRF, which is vulnerable to man-in-the-middle attacks.</t>
  </si>
  <si>
    <t>System Vulnerability Causes Virtu_x0002_al Machine Escape</t>
  </si>
  <si>
    <t>NWDAF is usually deployed in virtualized environments, and due to security vulnerabilities in the operating system images of virtual machines, there may be users of virtual machines or containers who exploit the vulnerabilities to elevate their privileges, resulting in virtual machine escapes or container escapes</t>
  </si>
  <si>
    <t>Service.5G.PCF</t>
  </si>
  <si>
    <t>Service.5G.UDM</t>
  </si>
  <si>
    <t>Identity fraud / account or service</t>
  </si>
  <si>
    <t>Injection of messages to perform phishing attacks, fraud.</t>
  </si>
  <si>
    <t>spoofing</t>
  </si>
  <si>
    <t>Unauthorized access to sensitive data on the server (UDR, UDSF) profile, etc.)</t>
  </si>
  <si>
    <t xml:space="preserve">Synchronization failure </t>
  </si>
  <si>
    <t>If the UDM cannot handle the synchronization failure case
during primary authentication, the SQN value stored in the UE and that stored in the UDM will not be synchronized. Hence, the UE will not be able to successfully authenticate with the core network</t>
  </si>
  <si>
    <t>Service.5G.UPF</t>
  </si>
  <si>
    <t>UE IP depletion</t>
  </si>
  <si>
    <t>Causing IP resource depletion that can be allocated by PGW when injecting Create Session Request that contains random NISIDN into the user data and transmitting the request.</t>
  </si>
  <si>
    <t>f the user traffic transported over the interfaces is not confidentiality protected, it can be subject to eavesdropping. Information is leaked to unauthorized parties. If the user traffic is not integrity protected, attackers can tamper with user traffic at will.</t>
  </si>
  <si>
    <t>Signalling data - related</t>
  </si>
  <si>
    <t xml:space="preserve">No protection or weak protection for signalling data </t>
  </si>
  <si>
    <t>Service.DB</t>
  </si>
  <si>
    <t>Read Injection</t>
  </si>
  <si>
    <t>Execution of an unauthorized Read query</t>
  </si>
  <si>
    <t>7, 109, 110</t>
  </si>
  <si>
    <t>Insert Injection</t>
  </si>
  <si>
    <t>Execution of an unauthorized Insert query</t>
  </si>
  <si>
    <t>Update Injection</t>
  </si>
  <si>
    <t>Execution of an unauthorized Update query</t>
  </si>
  <si>
    <t>File Access</t>
  </si>
  <si>
    <t>Unauthorized access to internal DB files</t>
  </si>
  <si>
    <t>185, 186</t>
  </si>
  <si>
    <t>187, 533, 657</t>
  </si>
  <si>
    <t>Read DB Configuration</t>
  </si>
  <si>
    <t xml:space="preserve">Unauthorized access to DB configuration data
</t>
  </si>
  <si>
    <t>116, 169, 224</t>
  </si>
  <si>
    <t>54, 150, 545, 569, 292, 300, 309, 497, 529, 573, 574, 575, 576, 577, 580, 646, 312, 313, 541</t>
  </si>
  <si>
    <t>546, 639, 568, 285, 294, 295, 296, 297, 298, 299, 287, 301, 302, 303, 304, 305, 306, 307, 308, 290, 291, 293, 643, 149, 85, 581, 317, 318, 319, 320, 321, 322, 323, 324, 325, 326, 327, 328, 329, 330, 331, 332, 310</t>
  </si>
  <si>
    <t>Delete Injection</t>
  </si>
  <si>
    <t>Delete DB FIle</t>
  </si>
  <si>
    <t>Unauthorized deletion of an internal DB file</t>
  </si>
  <si>
    <t>Deanonymization</t>
  </si>
  <si>
    <t>Extrapolation of unauthorized data trough computation over acessible data</t>
  </si>
  <si>
    <t>S,I</t>
  </si>
  <si>
    <t>Change DB</t>
  </si>
  <si>
    <t>Unauhuthroized change of DBMS configuration</t>
  </si>
  <si>
    <t xml:space="preserve">[f,f,n]
</t>
  </si>
  <si>
    <t>Unauthorized remote</t>
  </si>
  <si>
    <t>Unauthorized remote access to the DBMS</t>
  </si>
  <si>
    <t>112, 114, 115, 122, 151, 233, 560</t>
  </si>
  <si>
    <t>20, 49, 629, 1, 17, 120, 89, 98, 194, 195, 473, 30, 68, 69, 555, 600</t>
  </si>
  <si>
    <t>16, 55, 70, 565, 263, 562, 642, 163, 164, 656, 275, 543, 544, 598, 633, 459, 474, 475, 476, 477, 479, 485, 236, 206</t>
  </si>
  <si>
    <t>Remote DoS</t>
  </si>
  <si>
    <t>Made the DBMS unaccessible to remote clients</t>
  </si>
  <si>
    <t>125, 130, 607, 25</t>
  </si>
  <si>
    <t>482, 486, 487, 489, 490, 231, 494, 495, 496, 547, 582, 603</t>
  </si>
  <si>
    <t>201, 229, 583, 584, 585, 96, 589, 590</t>
  </si>
  <si>
    <t>Local DoS</t>
  </si>
  <si>
    <t>Made the DBMS unaccessible to local clients</t>
  </si>
  <si>
    <t>125, 130, 227, 25</t>
  </si>
  <si>
    <t>482, 486, 487, 489, 490, 231, 494, 495, 496</t>
  </si>
  <si>
    <t>201, 229</t>
  </si>
  <si>
    <t>Data DoS</t>
  </si>
  <si>
    <t>Made the DBMS impossible to access to data in DBs</t>
  </si>
  <si>
    <t>Made the DBMS no more in execution</t>
  </si>
  <si>
    <t>547, 582, 603</t>
  </si>
  <si>
    <t>583, 584, 585, 96, 589, 590</t>
  </si>
  <si>
    <t>Code Injection</t>
  </si>
  <si>
    <t>Execute code through the DBMS and with DBMS user</t>
  </si>
  <si>
    <t>source(host)</t>
  </si>
  <si>
    <t>[n,f,n]</t>
  </si>
  <si>
    <t>7, 108, 109, 110, 470</t>
  </si>
  <si>
    <t>Service.MQTTBroker</t>
  </si>
  <si>
    <t>CommunicationLock</t>
  </si>
  <si>
    <t>An attacker can make the MQTT communication un-available</t>
  </si>
  <si>
    <t>125, 130, 607, 227, 184, 176</t>
  </si>
  <si>
    <t>482, 486, 487, 488, 489, 490, 528, 230, 231, 492, 493, 494, 495, 496, 547, 582, 603, 469, 185, 186, 75, 203, 536, 578</t>
  </si>
  <si>
    <t>147, 197, 491, 201, 229, 583, 584, 585, 96, 589, 590, 187, 533, 657</t>
  </si>
  <si>
    <t>Eavesdropping (Global)</t>
  </si>
  <si>
    <t>n adversary retrieve data accessing communicationamong multiple assets communicating through MQT</t>
  </si>
  <si>
    <t>source(uses),self</t>
  </si>
  <si>
    <t>117, 184, 176</t>
  </si>
  <si>
    <t>157, 185, 186, 75, 203, 536, 578</t>
  </si>
  <si>
    <t>65, 158, 187, 533, 657</t>
  </si>
  <si>
    <t>Action Spoofing</t>
  </si>
  <si>
    <t>An attacker can access to reserved topic, to publish orreceive messages.</t>
  </si>
  <si>
    <t>112, 114, 115, 122, 151, 233, 560, 184, 22, 148, 176</t>
  </si>
  <si>
    <t>20, 49, 90, 629, 1, 180, 194, 195, 473, 555, 600, 185, 186, 39, 77, 202, 207, 75, 203, 536, 578</t>
  </si>
  <si>
    <t>16, 55, 70, 565, 633, 587, 599, 459, 474, 475, 476, 477, 479, 485, 187, 533, 657, 13, 162</t>
  </si>
  <si>
    <t>Message Tampering</t>
  </si>
  <si>
    <t>An adversary intercept and modify the packets’ contentsent using the asset</t>
  </si>
  <si>
    <t>184, 216, 94, 272, 176</t>
  </si>
  <si>
    <t>185, 186, 12, 217, 384, 220, 276, 277, 75, 203, 536, 578</t>
  </si>
  <si>
    <t>187, 533, 657, 385, 389</t>
  </si>
  <si>
    <t>An adversary can access to local data of the asse</t>
  </si>
  <si>
    <t>116, 169, 224, 184, 176</t>
  </si>
  <si>
    <t>54, 150, 545, 569, 292, 300, 309, 541, 185, 186, 75, 203, 536, 578</t>
  </si>
  <si>
    <t>143, 144, 285, 294, 295, 296, 297, 298, 299, 287, 301, 302, 303, 304, 305, 306, 307, 308, 310, 187, 533, 657</t>
  </si>
  <si>
    <t>Service.VM</t>
  </si>
  <si>
    <t>VM Manipulation</t>
  </si>
  <si>
    <t>Attackers would manipulate the VM and potentially extend the attack to other VMs. This threat category includes Buffer overflow, DOS, ARP, Hypervisor, and vswitch threa</t>
  </si>
  <si>
    <t>438, 439, 161, 165, 176</t>
  </si>
  <si>
    <t>444, 447, 523, 524, 141, 166, 268, 481, 571, 73, 572, 635, 636, 75, 203, 271, 536, 578</t>
  </si>
  <si>
    <t>443, 445, 446, 511, 516, 520, 532, 537, 538, 539</t>
  </si>
  <si>
    <t>Improper Configuration</t>
  </si>
  <si>
    <t>The attacker exploits vulnerabilities caused by the main poor design of hypervisors and improper configuration and injects malicious software to virtual memory and control VM. This threat category includes the malformed packet attacks to hypervisors</t>
  </si>
  <si>
    <t>Spoofing, Tampering,Denial Of Service</t>
  </si>
  <si>
    <t>122, 129</t>
  </si>
  <si>
    <t>180</t>
  </si>
  <si>
    <t>679, 681</t>
  </si>
  <si>
    <t>Improper Network Isolation</t>
  </si>
  <si>
    <t>Attack from host applications communicating with VMs. This includes attacks that exploit vulnerabilities caused by improper network isolation and improper configuration to application privileges of the host machine</t>
  </si>
  <si>
    <t>161, 192, 216, 594</t>
  </si>
  <si>
    <t>481, 97, 12, 217, 595</t>
  </si>
  <si>
    <t>81, 93, 142, 463, 596</t>
  </si>
  <si>
    <t>p,n,n]</t>
  </si>
  <si>
    <t>117, 122, 54</t>
  </si>
  <si>
    <t>157, 651, 1, 180, 127, 261</t>
  </si>
  <si>
    <t>65, 158, 508, 58, 177, 680, 650</t>
  </si>
  <si>
    <t>Elevation of privileges</t>
  </si>
  <si>
    <t>n,n,p]</t>
  </si>
  <si>
    <t>n,n,n]</t>
  </si>
  <si>
    <t>212, 549, 554</t>
  </si>
  <si>
    <t>682, 542</t>
  </si>
  <si>
    <t>550, 551, 552, 556, 558, 564, 579, 698</t>
  </si>
  <si>
    <t>Some of thee services and functionalities of the VM are no more available</t>
  </si>
  <si>
    <t>482, 486, 487, 488, 489, 490, 528</t>
  </si>
  <si>
    <t>147</t>
  </si>
  <si>
    <t>1, 17, 180</t>
  </si>
  <si>
    <t>177, 562, 563, 642, 679, 680</t>
  </si>
  <si>
    <t>Service.Web</t>
  </si>
  <si>
    <t>Made (authorized) requests in order to exhaust the thread/process pool of the web server</t>
  </si>
  <si>
    <t>125, 130, 607, 227, 131</t>
  </si>
  <si>
    <t>482, 486, 487, 488, 489, 490, 230, 231, 492, 493,  494, 495, 496, 547, 582, 603, 469</t>
  </si>
  <si>
    <t>147, 197, 229, 491, 221, 229, 585, 589, 590, 96</t>
  </si>
  <si>
    <t>Omessi: 583, 584</t>
  </si>
  <si>
    <t xml:space="preserve">Injection flaws, such as SQL, NoSQL, OS, and LDAP injection, occur when untrusted data is sent to an interpreter as part of a command or query. The attacker’s hostile data can trick the interpreter into executing unintended commands or accessing data without proper authorization.
</t>
  </si>
  <si>
    <t>137, 153, 175, 184, 248, 242, 28</t>
  </si>
  <si>
    <t>6, 15, 134, 182, 126, 128, 267, 251, 253, 185, 186, 66, 88, 136, 183, 250, 19, 23, 63, 468, 676</t>
  </si>
  <si>
    <t>460, 41, 174, 178, 76, 139, 597, 92, 3, 4, 43, 52, 53, 64, 71, 78, 79, 80, 120, 252, 101, 193, 500, 187, 533, 657, 7, 108, 109, 110, 470, 83, 84, 228, 44, 41, 588, 591, 592, 215</t>
  </si>
  <si>
    <t>Sensitive Data Exposure</t>
  </si>
  <si>
    <t xml:space="preserve">Many web applications and APIs do not properly protect sensitive data, such as financial, healthcare, and PII. Attackers may steal or modify such weakly protected data to conduct credit card fraud, identity theft, or other crimes. Sensitive data may be compromised without extra protection, such as encryption at rest or in transit, and requires special precautions when exchanged with the browser.
</t>
  </si>
  <si>
    <t>116, 117, 169, 224, 153, 188, 28</t>
  </si>
  <si>
    <t>54, 150, 545, 569, 157, 651, 292, 300, 309, 497, 529, 573, 574, 575, 576, 577, 580, 646, 312, 313, 541, 126, 128, 267, 167, 189</t>
  </si>
  <si>
    <t>95, 127, 215, 261, 462, 143, 144, 546, 639, 31, 57, 65, 158, 508, 285, 294, 295, 296, 297, 298, 299, 612, 613, 618, 619, 287, 301, 302, 303, 305, 306, 307, 308, 290, 291, 293, 643, 149, 85, 581, 317, 318, 319, 320, 321, 322, 323, 324, 325, 326, 327, 328, 329, 330, 331, 332, 170, 310, 472, 76, 139, 597, 92, 3, 4, 43, 52, 53, 64, 71, 72, 78, 79, 80, 120, 621, 215</t>
  </si>
  <si>
    <t>Broken Authentication</t>
  </si>
  <si>
    <t>Application functions related to authentication and session management are often implemented incorrectly, allowing attackers to compromise passwords, keys, or session tokens, or to exploit other implementation flaws to assume other users’ identities temporarily or permanently</t>
  </si>
  <si>
    <t>112, 114, 115, 151, 560, 21</t>
  </si>
  <si>
    <t>20, 49, 90, 629, 87, 461, 89, 98, 194, 195, 473, 555, 600, 62, 196, 510, 593</t>
  </si>
  <si>
    <t>16, 55, 70, 565, 163, 164, 656, 275, 543, 544, 598, 633, 587, 459, 474, 475, 476, 477, 479, 485, 467, 59, 226, 60, 61, 102, 207</t>
  </si>
  <si>
    <t>Broken Access Control</t>
  </si>
  <si>
    <t>Restrictions on what authenticated users are allowed to do are often not properly enforced. Attackers can exploit these flaws to access unauthorized functionality and/or data, such as access other users' accounts, view sensitive files, modify other users’ data, change access rights, etc</t>
  </si>
  <si>
    <t>122, 233, 22, 21</t>
  </si>
  <si>
    <t>1, 17, 180, 503, 30, 68, 69, 104, 39, 77, 202, 207, 62, 196, 510, 593</t>
  </si>
  <si>
    <t>58, 117, 263, 562, 563, 642, 650, 58, 221, 236, 206, 31, 13, 162, 200, 208, 467, 59, 226, 60, 61, 102, 107</t>
  </si>
  <si>
    <t>Insecure Deserialization</t>
  </si>
  <si>
    <t xml:space="preserve">Insecure deserialization often leads to remote code execution. Even if deserialization flaws do not result in remote code execution, they can be used to perform attacks, including replay attacks, injection attacks, and privilege escalation attacks. 
</t>
  </si>
  <si>
    <t>S,I,E</t>
  </si>
  <si>
    <t>90, 220, 276, 277, 278</t>
  </si>
  <si>
    <t>33, 34, 105, 273, 274, 201, 221, 279</t>
  </si>
  <si>
    <t>Functionality Misuse</t>
  </si>
  <si>
    <t>An adversary leverages a legitimate capability of an application in such a way as to achieve a negative technical impact.</t>
  </si>
  <si>
    <t>S,T,I</t>
  </si>
  <si>
    <t>self, source(uses), source(hosts)</t>
  </si>
  <si>
    <t>212, 74</t>
  </si>
  <si>
    <t>2, 48, 50, 111, 620, 140</t>
  </si>
  <si>
    <t>Web Communication Channel Manipualtion</t>
  </si>
  <si>
    <t>The Web (HTTP based) communication channels is under control (and/or modified) ny an adversary</t>
  </si>
  <si>
    <t>216, 94, 148</t>
  </si>
  <si>
    <t>2, 217, 219, 384, 386, 466</t>
  </si>
  <si>
    <t>385, 389, 387, 388, 145, 218</t>
  </si>
  <si>
    <t>An adversary is able to apply a change in the confoguration of he Web Server</t>
  </si>
  <si>
    <t>self,source(hosts)</t>
  </si>
  <si>
    <t>176, 161</t>
  </si>
  <si>
    <t>75, 203, 271, 536, 578, 141, 166, 268, 481, 571</t>
  </si>
  <si>
    <t>51, 146, 142, 81, 93</t>
  </si>
  <si>
    <t>Service.NoSQLDB</t>
  </si>
  <si>
    <t>676</t>
  </si>
  <si>
    <t>Service.NOSQLDB</t>
  </si>
  <si>
    <t>Node Replication</t>
  </si>
  <si>
    <t xml:space="preserve">An adversary inject a new malicious edge node to the network and assign it an ID number that is a replica of existing authorized node. Attackers will be able to corrupt, steal, or misdirect data packets arriving at the malicious replica. In addition, node replicas can also even revoke legitimate EC nodes by implementing node-revocation protocols </t>
  </si>
  <si>
    <t>Tampering/Physical Access</t>
  </si>
  <si>
    <t>Attackers can physically access edge nodes, tamper the circuit can lead the system into improper working conditions</t>
  </si>
  <si>
    <t>T,D,I</t>
  </si>
  <si>
    <t>Inessential Logging Attacks</t>
  </si>
  <si>
    <t>If log files are not encrypted, this type of attacks can lead to damage in edge systems. Therefore, system and infrastructure developers must log events, such as application errors and attempts of unsuccessful/successful authorization/authentication</t>
  </si>
  <si>
    <t>Location exposure</t>
  </si>
  <si>
    <t>The edge paradigm entrust local computations to constrained devices and local servers. This offers to the attackers a clear indication of the location of the devices to be targeted to break the system. Indeed, an attacker could target the portion of the network closer to the physical location of the target to achieve its objective</t>
  </si>
  <si>
    <t>Snooping on Buffered Information</t>
  </si>
  <si>
    <t>An edge node stores lots of information in volatile memory as non volatile memory such as hard disk for short period of time. These buffered information could hold sensitive information of a client device. Adversaries can look into these buffer systems</t>
  </si>
  <si>
    <t>Memory Accusation</t>
  </si>
  <si>
    <t>After finishing a particular process, the edge system unallocated the memory from particular client device. Until this unallocated memory assigned to some other client, this memory portion holds the previous data. An attacker can take advantage of this window and can steal information from this deallocated memory by using any kind of memory accusation tools</t>
  </si>
  <si>
    <t>Memory Tampering</t>
  </si>
  <si>
    <t>Physical Destruction</t>
  </si>
  <si>
    <t>An edge  node can be physically damaged by the adversaries</t>
  </si>
  <si>
    <t>Hardware Based Attack</t>
  </si>
  <si>
    <t>An attacker can easily attach a USB stick and install malicious software. Also, an attacker can connect to edge node directly connecting it via its own terminal at the location. Even if the edge node does not have any terminal, attackers can attach its own device to it and launch attack.</t>
  </si>
  <si>
    <t>E,D</t>
  </si>
  <si>
    <t>Protocol</t>
  </si>
  <si>
    <t>Note</t>
  </si>
  <si>
    <t>AKA</t>
  </si>
  <si>
    <t>Message Monitoring</t>
  </si>
  <si>
    <t>Message Monitoring  is used by a malicious attacker to obtain the private information of the UE. With the assistance of fake SN, the attacker could deceive each entity in the network. Even a fake SN is used during the process of authentication, the attacker does not need to provide communication service for users</t>
  </si>
  <si>
    <t>target(connects)=device</t>
  </si>
  <si>
    <t>Identity Impersonation</t>
  </si>
  <si>
    <t>The Identity Impersonation is exploited for hidden attackers without legal subscription. The SIM card of the attacker could pass the authentication of HN while the legitimate user is excluded from the network.</t>
  </si>
  <si>
    <t>source(connects)=network</t>
  </si>
  <si>
    <t>MTC Impersonation</t>
  </si>
  <si>
    <t>This threat concerns the identification of the MTC (machine type comminicationm or UE) by the serving network and origi_x0002_nates from the traditional AKA threat model. The intruder may try to impersonate another MTC to get access to the network.</t>
  </si>
  <si>
    <t xml:space="preserve"> source(uses)</t>
  </si>
  <si>
    <t>Service Network Impersonation</t>
  </si>
  <si>
    <t>This threat also comes from the traditional AKA threat model. It concerns the identifica_x0002_tion of the serving network by the MTC. The MTC shall access the network only through a correctly identified serving network. A proto_x0002_col that meets mutual authentication protects against this threat and the previous one</t>
  </si>
  <si>
    <t>Sensitive data leakage</t>
  </si>
  <si>
    <t>This threat concerns the secrecy of the session master key, which should be known by MTC and serving network only. It also originates from the traditional AKA threat model</t>
  </si>
  <si>
    <t>source(uses), target(uses), sorce(connects)</t>
  </si>
  <si>
    <t>A malicious device acquires subscription identities (IMSIs) within an area or location within a few seconds of operation and then use it to track the UE via handover signaling messages.</t>
  </si>
  <si>
    <t>GTP</t>
  </si>
  <si>
    <t>Impersonation</t>
  </si>
  <si>
    <t>Threat actors can impersonate users using details such as authentication status, location and subscriber settings.</t>
  </si>
  <si>
    <t>source(uses), target(uses)</t>
  </si>
  <si>
    <t>source(connects)</t>
  </si>
  <si>
    <t>Information Leak</t>
  </si>
  <si>
    <t>Information on 5G NSA core networks can be largely di_x0002_vided into information on EPC equipment to process the data and information on IMS equipment to provide various services. Because EPC equipment communicates using GTP protocol and IMS equipment communicates using session initiation protocol (SIP) protocol, the attacker can select a protocol suitable for the desired information. GTP protocol is divided into GTP-C used between core network equipment, and GTP-U that delivers data traffic in the user terminal through a tunnel between the base station and PGW. In order to find out the IP information of the EPC equipment, the attacker can use a packet injection method that loads an echo request, GTP-C message for health check between core network equipment, on the data payload to send. ge for health check between core network equipment, on the data payload to
send. When running Android debug bridge (ADB) command in Android terminal
using a program called Packit, a packet is created, and when sending the packet to
the IP band identified through Tracert in tethering status, the GTP-C packet is injected and transmitted to the mobile communication network. PGW checks this and sends echo response, where the attacker can identify that the source IP of that message is PGW IP.</t>
  </si>
  <si>
    <t>IP Depletion</t>
  </si>
  <si>
    <t>the attacker can deplete IP Pools allocated to terminals in the core network through the same method. While GTP-C echo request that plays a role of ping is used to acquire IP for core network equipment, GTP-C Create Session Request is injected and sent to the core network to allocate the IP to the terminal. The attacker can increase the terminal number in the create session request sequentially so that PGW allocates multiple IPs. If PGW allocates all of available IPs, create session requests from normal terminals would be rejected, and all of terminals accessing that core network could not communicate</t>
  </si>
  <si>
    <t>source(connects), source(uses)</t>
  </si>
  <si>
    <t>EPC scanning</t>
  </si>
  <si>
    <t>EPC equipment IP can be identified through the
response message received after injecting GTP-C
echo request into the user data and sending it
to CN.</t>
  </si>
  <si>
    <t>Fraud</t>
  </si>
  <si>
    <t>Attackers can use services at the expense of the operator or another subscriber using invalid or hijacked IMSI</t>
  </si>
  <si>
    <t>source(target), source(uses)</t>
  </si>
  <si>
    <t>NAS</t>
  </si>
  <si>
    <t>NAS Manipulation</t>
  </si>
  <si>
    <t>Of NAS protocol messages for signaling between terminals and core network, attach-request messages used in the initial attaching step do not have their ciphering or integrity guaranteed. Therefore, an attacker can install a rogue base-station near the victim to steal and manipulate those messages. In particular, an attach request-message has UE network capability field that can set ciphering or integrity for all data received or transmitted by the terminal. An attacker can manipulate values in EEA that is a field to transmit ciphering algorithm selected by the terminal, and EIA that is a field to transmit integrity verification algorithm selected by the terminal, within the UE network capability field.</t>
  </si>
  <si>
    <t>Integrity Spoofing</t>
  </si>
  <si>
    <t>Avoiding the verification of NAS message integrity by changing the EIA field in UE Network Capability of victim’s attach request to 0.</t>
  </si>
  <si>
    <t>There is a threat of eavesdropping when ciphering is not used by changing the EEA field in UE Network Capability of victim’s attach request to 0.</t>
  </si>
  <si>
    <t>Security mode command</t>
  </si>
  <si>
    <t>There is threat of avoiding authentication when MME ignores authentication value (MAC) from the terminal for received Security mode command and sends Security mode complete, thus it is processed normally in the MME</t>
  </si>
  <si>
    <t>Attach accept</t>
  </si>
  <si>
    <t>There is threat of avoiding authentication, when MME ignores authentication value (MAC) from the terminal for received Attach Accept and sends attach mode complete, thus it is processed normally in the MME.</t>
  </si>
  <si>
    <t>SPAM</t>
  </si>
  <si>
    <t>Any kind of unwanted, unsolicited digital communication that gets sent out in bulk. Often spam is sent via email, but it can also be distributed via text messages, phone calls, or social media.</t>
  </si>
  <si>
    <t xml:space="preserve"> If NAS does not use the highest priority algorithm, NAS layer
risks being exposed and/or modified or being exposed to denial of service.</t>
  </si>
  <si>
    <t>source(target)</t>
  </si>
  <si>
    <t>Signaling storm</t>
  </si>
  <si>
    <t>Make the service unavailable using signaling storm</t>
  </si>
  <si>
    <t>NAS NULL Integrity Protection</t>
  </si>
  <si>
    <t>If NAS NULL integrity protection is used outside of emergency
call scenarios, an attacker can initiate unauthenticated non-emergency calls.</t>
  </si>
  <si>
    <t xml:space="preserve">NAS confidentiality protection </t>
  </si>
  <si>
    <t>If security mode complete message is not confidentiality
protected, the AMF cannot be certain that the SMC is executed correctly. This can result in waste of system resources and deny a legitimate user access to the system.</t>
  </si>
  <si>
    <t>Tampering, Information Disclosure, Denial of Services</t>
  </si>
  <si>
    <t>source,target</t>
  </si>
  <si>
    <t>RRC</t>
  </si>
  <si>
    <t>Connection DoS</t>
  </si>
  <si>
    <t>According to the standard, it is defined not to verify subscriber ID in base-stations, so access is allowed when sending RRC connection request with a victim’s ID</t>
  </si>
  <si>
    <t>RRC connection reconfiguration</t>
  </si>
  <si>
    <t>There is a threat of avoiding authentication when a base station ignores authentication value (MAC) from the terminal for received RRC Connection reconfiguration and sends RRC Connection reconfiguration complete, thus it is processed normally in the base-station</t>
  </si>
  <si>
    <t>RRC Spoofing</t>
  </si>
  <si>
    <t>The act of disguising a communication from an unknown source as being from a known, trusted source</t>
  </si>
  <si>
    <t>Location Tracking</t>
  </si>
  <si>
    <t>Data about location are stored by a malicious users</t>
  </si>
  <si>
    <t>Routing Attack</t>
  </si>
  <si>
    <t>A Routing Attack pertains to an attack on the Internet Service Provider level that impacts either the uptime or one’s participation in a web-enabled system. What happens in a Routing Attack is impersonation. Basically, an intruder assumes the identity and privileges of another node so as to consume its resources or to throw the normal network operation off. </t>
  </si>
  <si>
    <t>source(target), source(connects)</t>
  </si>
  <si>
    <t>SIP</t>
  </si>
  <si>
    <t>SIP de-register request</t>
  </si>
  <si>
    <t>Causing voice service DoS by deleting the victim’s SIP Registration when transmitting SIP de-Register Request that contains the victim’s MSISND.</t>
  </si>
  <si>
    <t>SIP bye request</t>
  </si>
  <si>
    <t>Causing voice communication termination by deleting the victim’s SIP Invite when transmitting SIP Bye Request that contains the victim’s MSISND</t>
  </si>
  <si>
    <t>SIP message request</t>
  </si>
  <si>
    <t>Causing SMS phishing with the outgoing number when transmitting SIP Message Request that contains the victim’s MSISND</t>
  </si>
  <si>
    <t>SIP spoofing is possible when the IPSec is lifted, it is necessary to guide voice communication ciphering settings between terminals and the 5G network to be managed by the mobile carrier’s network instead of being processed according to the terminal function (selective application is required in the network for IPSec unsupportive terminals).</t>
  </si>
  <si>
    <t>Call hijacking</t>
  </si>
  <si>
    <t>Exploit SIP messages using various messages, such as INIVTE, which is a call control message of the SIP protocol</t>
  </si>
  <si>
    <t>Make the service unavailable by maing many requests and exhaust a specific resource.</t>
  </si>
  <si>
    <t>SIP Replay Attack</t>
  </si>
  <si>
    <t>It is a form of network attack in which valid data transmission is maliciously or fraudulently repeated or delayed.This is carried out either by the originator or by an adversary who intercepts the data and re-transmits it, possibly as part of a spoofing attack by packet substitution.</t>
  </si>
  <si>
    <t>Diameter</t>
  </si>
  <si>
    <t>One type of attack that can cause a critical impact in the Diameter protocol envi_x0002_ronment is an attack using IDR (Insert Subscriber Data Request) message, which is delivered by the S6a interface between MME and HSS. If an attacker disguising HSS sends an IDR message requesting for user data update (location information, status information) to MME, attackers can receive user’s location information contained in IDA (Insert Subscriber Data Answer) message. This kind of attack using an IDR message can be prevented to a certain level by concealing HSS and MEE in the network and blocking unauthorized access to HSS and MME. However, if attackers acquire HSS and MME information and disguise as HSS using the information, users’ location information can be taken over by the attack using the IDR message</t>
  </si>
  <si>
    <t>SS7</t>
  </si>
  <si>
    <t>Make the service unavailable</t>
  </si>
  <si>
    <t>Subscriber Fraud</t>
  </si>
  <si>
    <t>DHCP</t>
  </si>
  <si>
    <t>DHCP lack of authentication</t>
  </si>
  <si>
    <t>There is practically no possibility of implementing authentication, authorization, encryption, or use of the trusted third party</t>
  </si>
  <si>
    <t>DHCP lack of tracking source</t>
  </si>
  <si>
    <t>Te server has no possibility of fnding out if the DHCP Discover and Request messages are sent from the legitimate user or an attacker</t>
  </si>
  <si>
    <t>DHCP message forging</t>
  </si>
  <si>
    <t>It is quite easy to fabricate DHCP messages</t>
  </si>
  <si>
    <t>DHCP addresses exhaustion</t>
  </si>
  <si>
    <t>Te pool of available addresses has limited size; thus when exhausted, no new clients are able to obtain new IP addresses. In such situation, new DHCP Discover messages will be ignored by the server resulting in a successful DoS attack.</t>
  </si>
  <si>
    <t>Rogue DHCP Server</t>
  </si>
  <si>
    <t>Rogue DHCP server is an entity on a Local Area Network that is providing IP addresses for other hosts but is not under administrative control of the network or infrastructure legitimate owner</t>
  </si>
  <si>
    <t>HTTP2</t>
  </si>
  <si>
    <t>Amplification</t>
  </si>
  <si>
    <t xml:space="preserve">Very common DDoS attack that seeks to consume the capacity of the target’s network link by reflecting low bandwidth traffic off a reflection source which provides a larger data response. The use of header compression by HTTP/2 may give an attacker a method of amplification as the headers will have to be decompressed before processing. </t>
  </si>
  <si>
    <t>Inject malicious code (e.g. crypto mining program) without  the consent of the resources’ owner</t>
  </si>
  <si>
    <t>Resources can be used from malicious users (e..g flooding, stream reuse)</t>
  </si>
  <si>
    <t>Slow-rate DoS</t>
  </si>
  <si>
    <t>Based on sending low-rate traffic that contains resource-hungry instructions to a victim HTTP/2 server</t>
  </si>
  <si>
    <t>Smuggling</t>
  </si>
  <si>
    <t>Smuggling exploits the inconsistency in parsing non-RFC-compliant HTTP requests via two HTTP devices (generally a backend server and HTTP-enabled firewall or a front-end proxy). The HTTP request smuggling process is carried out by creating multiple, customized HTTP requests that make two target entities see two distinct series of requests.</t>
  </si>
  <si>
    <t>Traffic decryption</t>
  </si>
  <si>
    <t>http2 traffic can be sniffed by malicious users and decrypted (if possible)</t>
  </si>
  <si>
    <t>Web fingerprinting</t>
  </si>
  <si>
    <t>Website Fingerprinting attacks typology is a threat that raises major concerns about users’ privacy. It involves Machine Learning techniques to allow a local passive adversary to uncover the Web browsing behavior of a user, even if she browses through an encrypted tunnel.</t>
  </si>
  <si>
    <t>Stream Multiplexing</t>
  </si>
  <si>
    <t>Asingle TCP connection is used to manage multiple streams. There is risk in this feature because of the fact that the connection partitions are completely logical and can be manipulated to send out-of-context frames</t>
  </si>
  <si>
    <t>Mavlink</t>
  </si>
  <si>
    <t>MAVLink message streams can be easily intercepted and eavesdropped by hackers because they are sent with no encryption</t>
  </si>
  <si>
    <t>source, target</t>
  </si>
  <si>
    <t>Modification message</t>
  </si>
  <si>
    <t>MAVLink protocol does not ensure integrity which might allow an attacker to effectively hijack the UAV from its GCS. If there is no integrity protection mechanisms, malicious attacks on the network or wireless channel interference may cause information modification, and thus become invalid</t>
  </si>
  <si>
    <t>Interruption</t>
  </si>
  <si>
    <t>An adversary disables the reception of MAVLink control signals from the ground control by the drone. The communication between the drone and the GCS is blocked, and the aircraft will go into a lost link state.</t>
  </si>
  <si>
    <t>target</t>
  </si>
  <si>
    <t>Assuming the identity of the user, GCS, UAV</t>
  </si>
  <si>
    <t>Packet injection</t>
  </si>
  <si>
    <t>Inject valid MAVLINK packets in order to compromise the communication</t>
  </si>
  <si>
    <t>Fabrication</t>
  </si>
  <si>
    <t>Generate data and communication in order to propagate malwares, worms.</t>
  </si>
  <si>
    <t>T,D</t>
  </si>
  <si>
    <t>Message deletion</t>
  </si>
  <si>
    <t>Some MAVLINK messages (from/to the UAV) can be forced to drop</t>
  </si>
  <si>
    <t>Command and control data link spoofing</t>
  </si>
  <si>
    <t>Some commands and control data link can be spoofed compromising the UAV</t>
  </si>
  <si>
    <t>Communication channel can be made unavailable using jamming</t>
  </si>
  <si>
    <t>Flooding</t>
  </si>
  <si>
    <t>Resources can be made unavailable using flooding</t>
  </si>
  <si>
    <t>if the MAVLink encrypts the message, a delay</t>
  </si>
  <si>
    <t>can occur due to the encryption and decryption of the messages.</t>
  </si>
  <si>
    <t>MQTT</t>
  </si>
  <si>
    <t>Device isolation</t>
  </si>
  <si>
    <t>An attacker can make the asset (an IoT Device actingas MQTT client) unable to send or receive message</t>
  </si>
  <si>
    <t>[p,n,f]</t>
  </si>
  <si>
    <t xml:space="preserve">An Adversary retrieve valuable data from the transmitted message sent from the device
</t>
  </si>
  <si>
    <t>source(uses),target(uses)</t>
  </si>
  <si>
    <t>An adversary can retrieve credentials from the transmitted packets that are sent from asset.</t>
  </si>
  <si>
    <t>Device Message Tampering</t>
  </si>
  <si>
    <t>An adversary intercept and modify the packets’ contentsent from the asset</t>
  </si>
  <si>
    <t>[p,f,n]</t>
  </si>
  <si>
    <t>QUIC</t>
  </si>
  <si>
    <t>Amplification DoS</t>
  </si>
  <si>
    <t>Attackers exploit QUIC's stateless nature to send small requests with forged source addresses, causing the server to respond with larger responses, overwhelming the target's network with amplified traffic.</t>
  </si>
  <si>
    <t>S,D</t>
  </si>
  <si>
    <t>source</t>
  </si>
  <si>
    <t>Server-side DoS</t>
  </si>
  <si>
    <t>Adversaries flood the server with excessive QUIC connection requests, exploiting resource exhaustion to deny service to legitimate users and disrupt the server's operations.</t>
  </si>
  <si>
    <t>Handshake termination</t>
  </si>
  <si>
    <t>Attackers disrupt the QUIC handshake process, preventing successful connections, and potentially causing service disruption for clients trying to establish connections.</t>
  </si>
  <si>
    <t>Server certificate violation</t>
  </si>
  <si>
    <t>Malicious clients or intermediaries present invalid or forged server certificates during the QUIC handshake, leading to potential security risks or the termination of connections.</t>
  </si>
  <si>
    <t>[f,p,n]</t>
  </si>
  <si>
    <t>Unauthorized ICMP packets DoS</t>
  </si>
  <si>
    <t>Attackers exploit QUIC's use of UDP to send forged or unauthorized ICMP packets, leading to service degradation or disruption through excessive resource consumption.</t>
  </si>
  <si>
    <t>Token based Request Forgery</t>
  </si>
  <si>
    <t>Adversaries tamper with or forge QUIC tokens used for authentication or authorization, gaining unauthorized access to resources or services</t>
  </si>
  <si>
    <t>S,T,E</t>
  </si>
  <si>
    <t>Preferred address Request Forgery</t>
  </si>
  <si>
    <t>Attackers manipulate preferred address information in the QUIC handshake to divert traffic or disrupt the intended communication path.</t>
  </si>
  <si>
    <t>S,T,I,E</t>
  </si>
  <si>
    <t>Spoofed migration</t>
  </si>
  <si>
    <t xml:space="preserve">Malicious clients initiate fake connection migrations within QUIC, leading to misrouting or denial of service by redirecting legitimate traffic to undesired destinations.
</t>
  </si>
  <si>
    <t>S,T,D,E</t>
  </si>
  <si>
    <t>Version Negotiation Request Forgery</t>
  </si>
  <si>
    <t>Adversaries manipulate version negotiation requests to trick the server into using an older, potentially vulnerable QUIC version, exposing the system to security risks.</t>
  </si>
  <si>
    <t>Stream Fragmentation and Reassembly Attacks</t>
  </si>
  <si>
    <t>Attackers exploit fragmentation vulnerabilities in QUIC streams to disrupt data flow, causing resource exhaustion or service interruption.</t>
  </si>
  <si>
    <t>Stateless Reset Oracle</t>
  </si>
  <si>
    <t>Malicious entities exploit the stateless reset mechanism in QUIC to cause unnecessary connection resets, leading to service disruption and potentially affecting the target's performance.</t>
  </si>
  <si>
    <t>Optimistic ACK Attack</t>
  </si>
  <si>
    <t xml:space="preserve">Adversaries send excessive, fake ACK packets to the QUIC sender, misleading it to believe that data has been received correctly, leading to resource wastage and potential performance degradation.
</t>
  </si>
  <si>
    <t>HTTP</t>
  </si>
  <si>
    <t>Replay of Authorized Resource Server Requests</t>
  </si>
  <si>
    <t>An attacker could attempt to replay valid requests (issued to a system using authentication and authorization mechanisms) in order to obtain or to modify/destroy user data.</t>
  </si>
  <si>
    <t>Etichette di riga</t>
  </si>
  <si>
    <t>Conteggio di Threat</t>
  </si>
  <si>
    <t>(vuoto)</t>
  </si>
  <si>
    <t>Totale complessivo</t>
  </si>
  <si>
    <t>Delete DB File</t>
  </si>
  <si>
    <t>Web Communicaiton Channel Manipulation</t>
  </si>
  <si>
    <t>Message Reply</t>
  </si>
  <si>
    <t>Excessive Resource Consumption</t>
  </si>
  <si>
    <t>APT</t>
  </si>
  <si>
    <t>ToolID</t>
  </si>
  <si>
    <t>Name</t>
  </si>
  <si>
    <t>CapecID</t>
  </si>
  <si>
    <t>CypherQuery</t>
  </si>
  <si>
    <t>Command</t>
  </si>
  <si>
    <t>PhaseID</t>
  </si>
  <si>
    <t>SQLMap</t>
  </si>
  <si>
    <t>66, 7</t>
  </si>
  <si>
    <t>python sqlmap.py -u {url} -f --banner --dbs --users</t>
  </si>
  <si>
    <t>108</t>
  </si>
  <si>
    <t>python sqlmap.py -u {url} -f --os-shell</t>
  </si>
  <si>
    <t>This command is able to test if an RCE could be achieved.</t>
  </si>
  <si>
    <t>Dirbuster</t>
  </si>
  <si>
    <t>87, 139, 597</t>
  </si>
  <si>
    <t>java -jar DirBuster-1.0-RC1.jar -H -u {url}</t>
  </si>
  <si>
    <t>Nmap</t>
  </si>
  <si>
    <t>300</t>
  </si>
  <si>
    <t>292, 309</t>
  </si>
  <si>
    <t>573, 574</t>
  </si>
  <si>
    <t>JohnTheRipper</t>
  </si>
  <si>
    <t>49</t>
  </si>
  <si>
    <t>john --wordlist={wordlist_file} --rules {output_file}</t>
  </si>
  <si>
    <t>This command should be executed on the target machine.</t>
  </si>
  <si>
    <t>NoSQLMap</t>
  </si>
  <si>
    <t>python NoSQLMap</t>
  </si>
  <si>
    <t>This is a guided tool, so the parameters have to be specified during its use.</t>
  </si>
  <si>
    <t>PhaseName</t>
  </si>
  <si>
    <t>IsSubPhaseOf</t>
  </si>
  <si>
    <t>Reconnaissance</t>
  </si>
  <si>
    <t>Information Gathering</t>
  </si>
  <si>
    <t>Resource Development</t>
  </si>
  <si>
    <t>Discovery</t>
  </si>
  <si>
    <t>Vulnerability Scanning</t>
  </si>
  <si>
    <t>System Access</t>
  </si>
  <si>
    <t>Credential Access</t>
  </si>
  <si>
    <t>Lateral Movement</t>
  </si>
  <si>
    <t>Execution</t>
  </si>
  <si>
    <t>Impact</t>
  </si>
  <si>
    <t>Exfiltration</t>
  </si>
  <si>
    <t>Backdoors</t>
  </si>
  <si>
    <t>Command and Control</t>
  </si>
  <si>
    <t>Covering Tracks</t>
  </si>
  <si>
    <t>Defence Evasion</t>
  </si>
  <si>
    <t>Reporting</t>
  </si>
  <si>
    <t>Question</t>
  </si>
  <si>
    <t>Qid</t>
  </si>
  <si>
    <t>Replies</t>
  </si>
  <si>
    <t>Are there someone who can gain an advantage
implementing a cyber threat against your system?</t>
  </si>
  <si>
    <t>Q1</t>
  </si>
  <si>
    <t>Do you trust all employees and do you assume that they are not a possible Threat agent?</t>
  </si>
  <si>
    <t>Q2</t>
  </si>
  <si>
    <t>What are the goals of the attackers that represent the most threat to you?</t>
  </si>
  <si>
    <t>Q3</t>
  </si>
  <si>
    <t>What could be the expected results of a possible attacker in the phases of a possible attack on
the software system?</t>
  </si>
  <si>
    <t>Q4</t>
  </si>
  <si>
    <t>ID</t>
  </si>
  <si>
    <t>Reply</t>
  </si>
  <si>
    <t>Multiple</t>
  </si>
  <si>
    <t>Yes</t>
  </si>
  <si>
    <t>No, the threats that apply to the system are related only to non-hostile situations</t>
  </si>
  <si>
    <t>Consider as "trusted" the employees</t>
  </si>
  <si>
    <t>Consider all threat agents</t>
  </si>
  <si>
    <t>Copy</t>
  </si>
  <si>
    <t>Deny</t>
  </si>
  <si>
    <t>All</t>
  </si>
  <si>
    <t>Destroy</t>
  </si>
  <si>
    <t>Take</t>
  </si>
  <si>
    <t>Theft</t>
  </si>
  <si>
    <t>Cause harm</t>
  </si>
  <si>
    <t>Embarassment</t>
  </si>
  <si>
    <t>Tech Advantage</t>
  </si>
  <si>
    <t>Business Advantage</t>
  </si>
  <si>
    <t>Category</t>
  </si>
  <si>
    <t>CommonAction</t>
  </si>
  <si>
    <t>Attribute</t>
  </si>
  <si>
    <t>Employee Reckless</t>
  </si>
  <si>
    <t>Current employee who knowingly and deliberately circumvents safeguards for expediency,but intends no harm or serious consequence</t>
  </si>
  <si>
    <t>Benign shortcuts and misuse of authorizations,pushed wrong button</t>
  </si>
  <si>
    <t>Employee Untrained</t>
  </si>
  <si>
    <t>Current employee with harmless intent but unknowingly misuses system or safeguards</t>
  </si>
  <si>
    <t>Poor process,unforeseen mistakes,pushed wrong button</t>
  </si>
  <si>
    <t>Info Partner</t>
  </si>
  <si>
    <t>Someone with whom the company has voluntarily shared sensitive data</t>
  </si>
  <si>
    <t>Poor internal protection of company proprietary materials</t>
  </si>
  <si>
    <t>Anarchist</t>
  </si>
  <si>
    <t>Someone who rejects all forms of structure,private or public,and acts with few constraints</t>
  </si>
  <si>
    <t>Violence,property destruction,physical business disruptio</t>
  </si>
  <si>
    <t>Civil Activist</t>
  </si>
  <si>
    <t>Highly motivated but non-violent supporter of cause</t>
  </si>
  <si>
    <t>Electronic or physical business disruption,theft of business data</t>
  </si>
  <si>
    <t>Competitor</t>
  </si>
  <si>
    <t>Business adversary who competes for revenues or resources (acquisitions,etc.)</t>
  </si>
  <si>
    <t>Theft of IP or business data</t>
  </si>
  <si>
    <t>Corrupt Government Official</t>
  </si>
  <si>
    <t>Person who inappropriately uses his or her position within the givernment to acquire company resources</t>
  </si>
  <si>
    <t>Organizatonal of physical business disruption</t>
  </si>
  <si>
    <t>Data Miner</t>
  </si>
  <si>
    <t>Professional data gatherer external to the company (includes cyber methods)</t>
  </si>
  <si>
    <t>Theft of IP,PII,or business data</t>
  </si>
  <si>
    <t>Employee Disgruntled</t>
  </si>
  <si>
    <t>Current or former employee with intent to harm the company</t>
  </si>
  <si>
    <t>Abuse of privileges for sabotage,cyber or physical</t>
  </si>
  <si>
    <t>Government Cyberwarrior</t>
  </si>
  <si>
    <t>State-sponsored attacker with significat resources to affect major disruption on national scale</t>
  </si>
  <si>
    <t>Organizational,infrastructural,and physical business disruption,through network/computing disruption,web hijacking,malware</t>
  </si>
  <si>
    <t>Government Spy</t>
  </si>
  <si>
    <t>State-sponsored spy as a trusted insider,supporting idealistic goal</t>
  </si>
  <si>
    <t>Internal Spy</t>
  </si>
  <si>
    <t>Professional data gatherer as a trusted insider,generally with a simple profit motive</t>
  </si>
  <si>
    <t>Irrational Individual</t>
  </si>
  <si>
    <t>Someone with illogical purpose and irrational behavior</t>
  </si>
  <si>
    <t>Personal violence resulting in physical business disrumption</t>
  </si>
  <si>
    <t>Legal Adversary</t>
  </si>
  <si>
    <t>Adversary in legal proceedings against the company,warranted or not</t>
  </si>
  <si>
    <t>Organizational business disruption,access to IP or business data</t>
  </si>
  <si>
    <t>Mobster</t>
  </si>
  <si>
    <t>Manager of organized crime organization with significant resources</t>
  </si>
  <si>
    <t>Theft of IP,PII,or business data,violence</t>
  </si>
  <si>
    <t>Radical Activist</t>
  </si>
  <si>
    <t>Highly motivated,potentially destructive supporter of cause</t>
  </si>
  <si>
    <t>Property destruction,physical business disruption</t>
  </si>
  <si>
    <t>Sensationalist</t>
  </si>
  <si>
    <t>Attention-grabber who may employ any method for notoriety,looking for 15 minutes of fame</t>
  </si>
  <si>
    <t>Public announcements for PR crises,theft of business data</t>
  </si>
  <si>
    <t>Terrorist</t>
  </si>
  <si>
    <t>Person who relies on the use of violence to support personal socio-political agenda</t>
  </si>
  <si>
    <t>Violence,property destruction,physical business disruption</t>
  </si>
  <si>
    <t>2,3,6,13,18,22,25,26,27,31</t>
  </si>
  <si>
    <t>Thief</t>
  </si>
  <si>
    <t>Opportunistic individual with simple profit motive</t>
  </si>
  <si>
    <t>Cyber Vandal</t>
  </si>
  <si>
    <t>Derives thrills from intrusion or destruction of property,without strong agenda</t>
  </si>
  <si>
    <t>Network/computing disruption,web hijacking,malware</t>
  </si>
  <si>
    <t>Vendor</t>
  </si>
  <si>
    <t>Business partner who seeks inside information for financial advantage over competitors</t>
  </si>
  <si>
    <t>AttributeValue</t>
  </si>
  <si>
    <t>Score</t>
  </si>
  <si>
    <t>Intent</t>
  </si>
  <si>
    <t>Non hostile</t>
  </si>
  <si>
    <t>The agent is friendly and intends to protect the assets, but accidentally or mistakenly takes actions that result in harm</t>
  </si>
  <si>
    <t>Hostile</t>
  </si>
  <si>
    <t>The agent intents to cause harm or inappropriately use assets, and the agent take deliberate actions to achieve that result</t>
  </si>
  <si>
    <t>Access</t>
  </si>
  <si>
    <t>External</t>
  </si>
  <si>
    <t>Agent has only external access</t>
  </si>
  <si>
    <t>Internal</t>
  </si>
  <si>
    <t>Agent has internal access</t>
  </si>
  <si>
    <t>Visibility</t>
  </si>
  <si>
    <t>Clandestine</t>
  </si>
  <si>
    <t>The agent intends to keep both the attack and his or her identity secret</t>
  </si>
  <si>
    <t>Covert</t>
  </si>
  <si>
    <t>The victim knows about the attack at the time it occurs, or soon after, However the agent of the attacks intends to remain unidentified</t>
  </si>
  <si>
    <t>Overt</t>
  </si>
  <si>
    <t>The agent deliberately makes the attack and the threat agent identity is known before or at the time of execution</t>
  </si>
  <si>
    <t>The agent does not have a rational plan, may make a choice opportunistically at the time of attack, or may not place importance on secrecy</t>
  </si>
  <si>
    <t>Resources</t>
  </si>
  <si>
    <t>Individual</t>
  </si>
  <si>
    <t>Resources limited to the average individual, agent acts independently, Minimum skill level is None</t>
  </si>
  <si>
    <t>Club</t>
  </si>
  <si>
    <t>Members interact on a social and volunteer basis, often with little personal interest in the specific target, Minimum skill level is Minimal</t>
  </si>
  <si>
    <t>Contest</t>
  </si>
  <si>
    <t>A short lived and perhaps anonymous interaction that concludes when the participants have achieved a single goal Minimum skill is Operational</t>
  </si>
  <si>
    <t>Team</t>
  </si>
  <si>
    <t>A formally organized group with a leader typically motivated by a specific goal and organized around that goal. Group persists long term and typically operates within a single geography. Minimum skill level: Operational</t>
  </si>
  <si>
    <t>Organization</t>
  </si>
  <si>
    <t>Larger and better resourced than a Team, typically a company, Usually operates in multiple geographies and persists long term, Minimum skill level is Adept</t>
  </si>
  <si>
    <t>Government</t>
  </si>
  <si>
    <t>Controls public assets and functions within a jurisdiction, very well resourced and persists long term, Minimum skill level is Adept</t>
  </si>
  <si>
    <t>Skills</t>
  </si>
  <si>
    <t>None</t>
  </si>
  <si>
    <t>Has average intelligence and ability and can easily carry out random acts of disruption or destruction but has no expertise or training</t>
  </si>
  <si>
    <t>Minimal</t>
  </si>
  <si>
    <t>Can copy and use existing techniques</t>
  </si>
  <si>
    <t>Operational</t>
  </si>
  <si>
    <t>Understands underlying technology or methods and can create new attacks within a narrow domain</t>
  </si>
  <si>
    <t>Adept</t>
  </si>
  <si>
    <t>Expert in technology and attack methods, and can both apply existing attacks and create new one to greatest advantage</t>
  </si>
  <si>
    <t>Limits</t>
  </si>
  <si>
    <t>Code of Conduct</t>
  </si>
  <si>
    <t>Agents typically follow both the applicable laws and an additional code of conduct accepted within a profession or an exchange of goods or services</t>
  </si>
  <si>
    <t>Legal</t>
  </si>
  <si>
    <t>Agents act within the limits of applicable laws</t>
  </si>
  <si>
    <t>Extra-legal minor</t>
  </si>
  <si>
    <t>Agents may break the law in relatively minor, non violent ways, such as minor vandalism or trespass</t>
  </si>
  <si>
    <t>Extra-legal major</t>
  </si>
  <si>
    <t>Agents take no account of the law and may engage in felonious behaviours resulting in significant financial impact or extreme violence</t>
  </si>
  <si>
    <t>Objectives</t>
  </si>
  <si>
    <t>Make a replica of the asset so the agent has simultaneous access to it</t>
  </si>
  <si>
    <t>Impact the confidentiality of the asset</t>
  </si>
  <si>
    <t>Destroy the asset, which becomes worthless to the organization or the agent</t>
  </si>
  <si>
    <t>Damage the asset which remains in the organization but has limited functionality or value</t>
  </si>
  <si>
    <t>Gain possession of the asset so that the organization has no access to it.</t>
  </si>
  <si>
    <t>The agent does not have a rational plan, or may make a choice opportunistically at the time of attack</t>
  </si>
  <si>
    <t>Outcome</t>
  </si>
  <si>
    <t>Acquisition/Theft</t>
  </si>
  <si>
    <t>Illicit acquisition of valuable assets for resale or extortion in a way that preserves the integrity but damage other items in the process</t>
  </si>
  <si>
    <t>Increased ability to compete in a market with a given set of products, The goal is to acquire business processes or assets</t>
  </si>
  <si>
    <t>DamageOutcome</t>
  </si>
  <si>
    <t>Injury to personnel, physical or electronic assets, or intellectual property</t>
  </si>
  <si>
    <t>Public portrayal of organization in an unflattering light, causing Intel to lose influence, credibility, competitiveness, or stock value</t>
  </si>
  <si>
    <t>Illicit improvement of a specific product or production capability, The primary target is to acquire production processes or assets rather than a business process</t>
  </si>
  <si>
    <t>Discovery of active hosts.</t>
  </si>
  <si>
    <t>Enumeration of databases and users of DBMS.</t>
  </si>
  <si>
    <t>Brute forcing directories and files names on web/application servers.</t>
  </si>
  <si>
    <t>Discovery of open ports.</t>
  </si>
  <si>
    <t>Discovery of services types.</t>
  </si>
  <si>
    <t>Gaining Access (Initial Access)</t>
  </si>
  <si>
    <t>Maintaining Access (Persistence)</t>
  </si>
  <si>
    <t>Escalating Privileges (Privilege Escalation)</t>
  </si>
  <si>
    <t>Enumeration (Collection)</t>
  </si>
  <si>
    <t>8, 17</t>
  </si>
  <si>
    <t>IsExecutable</t>
  </si>
  <si>
    <t>False</t>
  </si>
  <si>
    <t>True</t>
  </si>
  <si>
    <t>.xml</t>
  </si>
  <si>
    <t>nmap -sV -O -oX {output_file} -T4 --min-parallelism 100 {ip_range}</t>
  </si>
  <si>
    <t>nmap -v -p- -Pn -oX {output_file} -T4 --min-parallelism 100 {ip}</t>
  </si>
  <si>
    <t>nmap -sV -p- -oX {output_file} -T4 --min-parallelism 100 {ip}</t>
  </si>
  <si>
    <t>nmap/classic</t>
  </si>
  <si>
    <t>nmap/services</t>
  </si>
  <si>
    <t>Service.Firmware</t>
  </si>
  <si>
    <t>Firmware Tampering</t>
  </si>
  <si>
    <t>Malformed firmware Injection</t>
  </si>
  <si>
    <t>Firmware Exfiltration</t>
  </si>
  <si>
    <t xml:space="preserve">Firmware Data Leakage </t>
  </si>
  <si>
    <t>MID</t>
  </si>
  <si>
    <t>Link</t>
  </si>
  <si>
    <t>https://github.com/scriptingxss/owasp-fstm</t>
  </si>
  <si>
    <t>OWASP Firmware Security Testing Methodology</t>
  </si>
  <si>
    <t>ReportParser</t>
  </si>
  <si>
    <t>AllowedReportExtensions</t>
  </si>
  <si>
    <t>*</t>
  </si>
  <si>
    <t>HW.SOC</t>
  </si>
  <si>
    <t>An attacker can inject malicious code, alter existing code, or introduce backdoors into the firmware. This can lead to a range of harmful outcomes, such as disabling security features, gaining persistent access to the device, or even bricking the device, rendering it inoperable.</t>
  </si>
  <si>
    <t>Through firmware vulnerabilities or intentional backdoors, sensitive data leaks to unauthorized parties, leading to severe privacy and security breaches.</t>
  </si>
  <si>
    <t>R, I</t>
  </si>
  <si>
    <t>Malicious Code Injection</t>
  </si>
  <si>
    <t>An attacker can inject malicious code into the firmware, which can persist through system reboots, creating a persistent threat that is hard to detect and remove.</t>
  </si>
  <si>
    <t>T, E</t>
  </si>
  <si>
    <t>Firmware Bugs</t>
  </si>
  <si>
    <t>Unauthorized Modifications</t>
  </si>
  <si>
    <t>An attacker gains access to the firmware and modifies it to disable key security features, introduce backdoors, or change the behavior of the device in dangerous ways.</t>
  </si>
  <si>
    <t>Boot Process Vulnerabilites</t>
  </si>
  <si>
    <t>A vulnerability in the boot process allows an attacker to execute arbitrary code during system startup, even before security measures like Secure Boot can take effect.</t>
  </si>
  <si>
    <t>T, D</t>
  </si>
  <si>
    <t>Firmware Rootkits</t>
  </si>
  <si>
    <t>An attacker embeds a rootkit in the firmware, which hides its presence from traditional security software, making it particularly insidious and hard to detect.</t>
  </si>
  <si>
    <t>I, D</t>
  </si>
  <si>
    <t>Supply Chain Attacks</t>
  </si>
  <si>
    <t>During manufacturing or distribution, an attacker compromises the firmware, leading to widespread vulnerabilities across many devices once they reach end users.</t>
  </si>
  <si>
    <t>Privilege Escalation</t>
  </si>
  <si>
    <t>An attacker can exploit firmware vulnerabilities to gain higher-level permissions, bypassing security controls and gaining full access to the device.</t>
  </si>
  <si>
    <t>An attacker can exploit firmware vulnerabilities to launch DoS attacks, disrupting the normal functioning of the device and making it unavailable to legitimate users.</t>
  </si>
  <si>
    <t>Firmware Bricking</t>
  </si>
  <si>
    <t>Malicious actions or firmware flaws can render the device inoperable, a condition known as 'bricking,' which can be very difficult to recover from.</t>
  </si>
  <si>
    <t>Unauthorized Firmware Updates</t>
  </si>
  <si>
    <t>An attacker can perform unauthorized firmware updates, potentially introducing malicious code or backdoors into the system.</t>
  </si>
  <si>
    <t>Backdoor Installation</t>
  </si>
  <si>
    <t>An attacker can insert backdoors into the firmware, allowing them to maintain persistent access to the device and its data.</t>
  </si>
  <si>
    <t>Side-Channel Attacks</t>
  </si>
  <si>
    <t>These attacks exploit information gained from the physical implementation of the device, such as timing or power consumption, to extract sensitive information.</t>
  </si>
  <si>
    <t>Firmware Downgrade Attacks</t>
  </si>
  <si>
    <t>An attacker can force the firmware to revert to an older, vulnerable version, bypassing security improvements made in later updates.</t>
  </si>
  <si>
    <t>T, R</t>
  </si>
  <si>
    <t>Physical Access Attacks</t>
  </si>
  <si>
    <t>Attackers with physical access to the device can directly manipulate or replace the firmware, leading to severe security breaches.</t>
  </si>
  <si>
    <t>HW.Microcontroller</t>
  </si>
  <si>
    <t>Attackers can inject malicious code into the microcontroller, compromising its functionality and potentially gaining unauthorized access.</t>
  </si>
  <si>
    <t>Firmware Corruption</t>
  </si>
  <si>
    <t>Malicious alterations to the firmware can disrupt the microcontroller's normal operations, leading to unpredictable behavior and potential system failures.</t>
  </si>
  <si>
    <t>Attackers exploit vulnerabilities to gain access to the microcontroller without proper authentication, potentially leading to unauthorized control over the device.</t>
  </si>
  <si>
    <t xml:space="preserve">Vulnerabilities within the microcontroller may be exploited to extract sensitive data, which can then be used for malicious purposes.	</t>
  </si>
  <si>
    <t xml:space="preserve">By exploiting certain vulnerabilities, attackers can render the microcontroller non-functional, preventing legitimate users from accessing its services.	</t>
  </si>
  <si>
    <t>These attacks utilize physical characteristics, such as power consumption or electromagnetic emissions, to derive confidential information from the microcontroller.</t>
  </si>
  <si>
    <t xml:space="preserve">Attackers may force the microcontroller to revert to an outdated and vulnerable firmware version, thereby circumventing security enhancements implemented in later versions.	</t>
  </si>
  <si>
    <t xml:space="preserve">With physical access, attackers can directly manipulate or replace the microcontroller's firmware or hardware components, leading to severe security breaches.	</t>
  </si>
  <si>
    <t>Malicious Firmware Updates</t>
  </si>
  <si>
    <t xml:space="preserve">Unverified or unauthorized firmware updates can introduce malicious code into the microcontroller, compromising its security and functionality.	</t>
  </si>
  <si>
    <t xml:space="preserve">Fault Injection Attacks	</t>
  </si>
  <si>
    <t xml:space="preserve">By inducing faults, attackers can manipulate the microcontroller's behavior to extract sensitive information or cause it to malfunction.	</t>
  </si>
  <si>
    <t>Replay Attacks</t>
  </si>
  <si>
    <t xml:space="preserve">Attackers capture and replay legitimate communications to the microcontroller, potentially resulting in unauthorized actions being performed.	</t>
  </si>
  <si>
    <t>R</t>
  </si>
  <si>
    <t>Microcontroller Cloning</t>
  </si>
  <si>
    <t xml:space="preserve">By replicating a legitimate microcontroller, attackers can bypass security mechanisms and create counterfeit devices that can be used maliciously.	</t>
  </si>
  <si>
    <t xml:space="preserve">Compromised microcontrollers may be introduced during manufacturing or distribution, leading to widespread vulnerabilities once these devices are deployed.	</t>
  </si>
  <si>
    <t xml:space="preserve">Attackers exploit vulnerabilities to elevate their privileges within the microcontroller, gaining unauthorized access to higher-level functions and data.	</t>
  </si>
  <si>
    <t>MATCH (net {type:'Network'})-[:connects]-&gt;(target1) 
WITH target1
MATCH (net {type:'Network'})-[:connects]-&gt;(hw {type:'HW.SOC'})-[:hosts]-&gt;(target2 {type:'Service.Firmware'})
WHERE target1.component_id &lt;&gt; hw.component_id
WITH 
    collect({component_id: target1.component_id, parameters: target1.parameters}) AS target1_data,
    collect({component_id: target2.component_id, parameters: hw.parameters}) AS target2_data
UNWIND target1_data + target2_data AS component_data
RETURN component_data.component_id AS component_id, component_data.parameters AS parameters</t>
  </si>
  <si>
    <t>match (target)-[:uses]-&gt;(b {type:'Service.NoSQLDB'}) return target.component_id as component_id, target.parameters as parameters</t>
  </si>
  <si>
    <t>match (target {type:'Service.VM'}) return target.component_id as component_id, target.parameters as parameters</t>
  </si>
  <si>
    <t>match (target:Network) return target.component_id as component_id, target.parameters as parameters</t>
  </si>
  <si>
    <t>match (target {type:'Service.Web'}) return target.component_id as component_id, target.parameters as parameters</t>
  </si>
  <si>
    <t>match (target {type:'Service.Web'})-[:uses]-&gt;(b {type:'Service.DB'}) return target.component_id as component_id, target.parameters as parameters</t>
  </si>
  <si>
    <t>Binwalk</t>
  </si>
  <si>
    <t>match (target {type:'Service.Firmware'}) return target.component_id as component_id, target.parameters as parameters</t>
  </si>
  <si>
    <t>binwalk {firmware_file}</t>
  </si>
  <si>
    <t>This command scans the firmware file  for known signatures, data structures and contents</t>
  </si>
  <si>
    <t>37, 167</t>
  </si>
  <si>
    <t>binwalk -e {firmware_file}</t>
  </si>
  <si>
    <t>Extracting the filesystem from the firmware file</t>
  </si>
  <si>
    <t>Firmwalker</t>
  </si>
  <si>
    <t>497, 682</t>
  </si>
  <si>
    <t>Detecting  the presence of intersting files, such as password files, server configuration files, certificates, SSH files, files containing authorized keys for system access via key pairs, files related to active services, and much more</t>
  </si>
  <si>
    <t>Ettercap</t>
  </si>
  <si>
    <t>94, 117, 141, 151, 195</t>
  </si>
  <si>
    <t>This command runs Ettercap in text mode to perform a remote ARP spoofing attack between two target IPs, using the specified network interface, to intercept traffic.</t>
  </si>
  <si>
    <t>15, 17, 18</t>
  </si>
  <si>
    <t>Wireshark</t>
  </si>
  <si>
    <t>94, 117, 157, 651</t>
  </si>
  <si>
    <t>Wireshark is a network protocol analyzer used to capture, inspect, and analyze network traffic for troubleshooting and security</t>
  </si>
  <si>
    <t>2, 5, 6, 17</t>
  </si>
  <si>
    <t>A data breach is an incident in which sensitive, protected or confidential data has potentially been viewed, stolen or used by an individual unauthorised to do so. Data breaches may involve personal health information (PHI), personally identifiable information (PII), trade secrets or intellectual property.</t>
  </si>
  <si>
    <t>Hardware Trojan</t>
  </si>
  <si>
    <t xml:space="preserve">An attacker can introduce malicious modifications to the hardware components of the SOC during manufacturing or supply chain processes.	</t>
  </si>
  <si>
    <t xml:space="preserve">These attacks exploit physical leakages, such as power consumption or electromagnetic emissions, to extract sensitive information from the SOC.	</t>
  </si>
  <si>
    <t xml:space="preserve">An attacker can induce faults in the SOC to disrupt its normal operation and extract sensitive information.	</t>
  </si>
  <si>
    <t>Physical Tampering</t>
  </si>
  <si>
    <t xml:space="preserve">Attackers with physical access can directly manipulate or replace the SOC's hardware components, leading to severe security breaches.	</t>
  </si>
  <si>
    <t xml:space="preserve">An attacker can compromise the SOC during the manufacturing or distribution process, leading to widespread vulnerabilities.	</t>
  </si>
  <si>
    <t xml:space="preserve">Attackers exploit vulnerabilities to gain higher-level permissions on the SOC, bypassing security controls.	</t>
  </si>
  <si>
    <t>Cache Attacks</t>
  </si>
  <si>
    <t xml:space="preserve">An attacker can exploit vulnerabilities in the cache memory of the SOC to extract sensitive information.	</t>
  </si>
  <si>
    <t>Timing Attacks</t>
  </si>
  <si>
    <t xml:space="preserve">By analyzing the time taken by the SOC to perform certain operations, sensitive information can be inferred.	</t>
  </si>
  <si>
    <t>Reverse Engineering</t>
  </si>
  <si>
    <t xml:space="preserve">Examining the SOC to understand its design and functionality, which may lead to the discovery of exploitable vulnerabilities.	</t>
  </si>
  <si>
    <t>Microarchitectural Attacks</t>
  </si>
  <si>
    <t xml:space="preserve">Weaknesses in the microarchitecture can be targeted to gain unauthorized access or extract confidential information.	</t>
  </si>
  <si>
    <t>Network-on-Chip Attacks</t>
  </si>
  <si>
    <t xml:space="preserve">Exploiting vulnerabilities in the on-chip communication network to intercept or alter data.	</t>
  </si>
  <si>
    <t>Non-Volatile Memory Attacks</t>
  </si>
  <si>
    <t xml:space="preserve">Vulnerabilities in the non-volatile memory components of the SOC can be used to extract or modify data.	</t>
  </si>
  <si>
    <t>Hardware Based Malware</t>
  </si>
  <si>
    <t xml:space="preserve">Malicious code embedded in the hardware components of the SOC can be activated to perform unauthorized actions.	</t>
  </si>
  <si>
    <t>An attacker can inject malicous code into a modified firmware and insert it into the SOC, in order to compromise its security and functionality</t>
  </si>
  <si>
    <t xml:space="preserve">An attacker can extract firmware from the SOC, gaining access to sensitive code and data which can be used for further attacks or reverse engineering.	</t>
  </si>
  <si>
    <t>458</t>
  </si>
  <si>
    <t>An Adversary is able to enahnce the amount of resources consumed by the SOC.</t>
  </si>
  <si>
    <t>497</t>
  </si>
  <si>
    <t>5</t>
  </si>
  <si>
    <t>17</t>
  </si>
  <si>
    <t>./firmwalker.sh {path_to_ext-root}</t>
  </si>
  <si>
    <t>593</t>
  </si>
  <si>
    <t>9</t>
  </si>
  <si>
    <t>Service.Browser</t>
  </si>
  <si>
    <t>Session Fixation</t>
  </si>
  <si>
    <t>Session Sidejacking</t>
  </si>
  <si>
    <t>Reusing Session Ids</t>
  </si>
  <si>
    <t>Man-in-the-Middle Attack</t>
  </si>
  <si>
    <t>Cross-Site Scripting</t>
  </si>
  <si>
    <t>Phishing Attack</t>
  </si>
  <si>
    <t>Browser Exploits</t>
  </si>
  <si>
    <t xml:space="preserve">An attacker can fixate a session ID, tricking the user into using a known session ID, enabling session hijacking.	</t>
  </si>
  <si>
    <t xml:space="preserve">Intercepting and using session cookies to gain unauthorized access to the user's session.	</t>
  </si>
  <si>
    <t xml:space="preserve">An attacker can reuse previously captured session IDs to gain unauthorized access to the user's session.	</t>
  </si>
  <si>
    <t xml:space="preserve">Intercepting communication between the user and the server to hijack the session and gain unauthorized access.	</t>
  </si>
  <si>
    <t xml:space="preserve">Injecting malicious scripts into web pages viewed by other users, allowing for session hijacking.	</t>
  </si>
  <si>
    <t xml:space="preserve">An attacker tricks the user into providing session credentials, which can then be used to hijack the session.	</t>
  </si>
  <si>
    <t xml:space="preserve">Exploiting vulnerabilities in the browser to hijack active sessions and gain unauthorized access.	</t>
  </si>
  <si>
    <t>21</t>
  </si>
  <si>
    <t>61</t>
  </si>
  <si>
    <t>102</t>
  </si>
  <si>
    <t>60</t>
  </si>
  <si>
    <t>A bug in the firmware can be exploited by the attacker, who can gain unauthorized access or control over the firmware, bypassing all security measures.</t>
  </si>
  <si>
    <t>141</t>
  </si>
  <si>
    <t>142</t>
  </si>
  <si>
    <t>161</t>
  </si>
  <si>
    <t>Service.OS</t>
  </si>
  <si>
    <t>An Adversary is able to stop with a failure the full VM, causing, eventually, a lost of data.</t>
  </si>
  <si>
    <t>An Adversy is able to access the OS abusing the authentication system.</t>
  </si>
  <si>
    <t>An Adversy is able to access the VM abusing the authentication system.</t>
  </si>
  <si>
    <t>An adversary is able to circumvent the authorization controls accessing data and services that should be not accessible to him.</t>
  </si>
  <si>
    <t>MATCH (target1)&lt;-[:hosts]-(HW1:HW)&lt;-[:connects]-(net:Network)-[:connects]-&gt;(HW2:HW)-[:hosts]-&gt;(target2)
WHERE (target1.type = "Service.OS" OR target1.type = "Service.Firmware") AND (target2.type = "Service.OS" OR target2.type = "Service.Firmware")
WITH 
    target1, 
    target2,
    apoc.convert.fromJsonMap(HW1.parameters) AS target1_params, 
    apoc.convert.fromJsonMap(HW2.parameters) AS target2_params
WITH 
    [
        {
            component_id: target1.component_id,
            parameters: apoc.convert.toJson({
                ip_1: target1_params.ip,
                ip_2: target2_params.ip
            })
        },
        {
            component_id: target2.component_id,
            parameters: apoc.convert.toJson({
                ip_1: target2_params.ip,
                ip_2: target1_params.ip
            })
        }
    ] AS combined_results
UNWIND combined_results AS result
RETURN DISTINCT result.component_id AS component_id, result.parameters AS parameters</t>
  </si>
  <si>
    <t>ettercap -T -q -i {interface_name} -M arp:remote -S /{ip_1}// /{ip_2}//</t>
  </si>
  <si>
    <t>94, 117, 141, 151, 194</t>
  </si>
  <si>
    <t>MATCH (target2)&lt;-[:hosts]-(HW1:HW)&lt;-[:connects]-(target1:Network)
WHERE (target2.type = "Service.OS" OR target2.type = "Service.Firmware") AND target1.type &lt;&gt; 'Network.PAN'
WITH 
    target2, 
    apoc.convert.fromJsonMap(target1.parameters) AS target1_params, 
    apoc.convert.fromJsonMap(HW1.parameters) AS target2_params
WITH 
    [
        {
            component_id: target2.component_id,
            parameters: apoc.convert.toJson({
                ip_1: target1_params.ip,
                ip_2: target2_params.ip
            })
        }
    ] AS combined_results
UNWIND combined_results AS results
RETURN DISTINCT results.component_id AS component_id, results.parameters AS parameters</t>
  </si>
  <si>
    <t>This command runs Ettercap in text mode to perform a remote ARP spoofing attack between a target IP and the router, using the specified network interface, to intercept traffic.</t>
  </si>
  <si>
    <t>AssetType</t>
  </si>
  <si>
    <t>PreCondition</t>
  </si>
  <si>
    <t>Details</t>
  </si>
  <si>
    <t xml:space="preserve">Make a replica of the asset so the agent has simultaneous access to it. </t>
  </si>
  <si>
    <t>Denial of the assets</t>
  </si>
  <si>
    <t>The agent does not have a rational plan, or may make a choice opportunistically at the time of attack.</t>
  </si>
  <si>
    <t xml:space="preserve">Destroy the asset, which becomes worthless to either Intel or the agent. </t>
  </si>
  <si>
    <t>Damage the asset, which remains in owner's possession but has only limited functionality or value.</t>
  </si>
  <si>
    <t xml:space="preserve">Gain possession of the asset </t>
  </si>
  <si>
    <t>1, 2</t>
  </si>
  <si>
    <t>3, 4</t>
  </si>
  <si>
    <t>5, 6, 7, 8, 9, 10</t>
  </si>
  <si>
    <t>11, 12, 13, 14, 15</t>
  </si>
  <si>
    <t>1, 2, 4, 7, 12, 13</t>
  </si>
  <si>
    <t>1, 4, 6, 9, 18, 20, 28, 31, 32</t>
  </si>
  <si>
    <t>1, 4, 7, 9, 16, 19, 28, 31, 32</t>
  </si>
  <si>
    <t>1, 4, 5, 9, 17, 19, 28, , 31, 32</t>
  </si>
  <si>
    <t>1, 3, 4, 8, 12</t>
  </si>
  <si>
    <t>2, 3, 7, 10, 15, 22, 25, 31</t>
  </si>
  <si>
    <t>1, 3, 4, 5, 13</t>
  </si>
  <si>
    <t>2, 3, 7, 13, 18, 21, 23, 32</t>
  </si>
  <si>
    <t>1, 3, 4, 5, 14, 15</t>
  </si>
  <si>
    <t>2, 3, 5, 13, 18, 21, 23, 30, 33</t>
  </si>
  <si>
    <t>1, 3, 4, 6, 14, 15</t>
  </si>
  <si>
    <t>2, 3, 7, 14, 18, 21, 24, 30, 33</t>
  </si>
  <si>
    <t>1, 3, 4, 5, 7, 14, 15</t>
  </si>
  <si>
    <t>2, 3, 5, 12, 18, 21, 23, 30, 33</t>
  </si>
  <si>
    <t>1, 4, 8, 9, 12, 13</t>
  </si>
  <si>
    <t>2, 3, 8, 9, 17, 22, 25, 26, 31, 32</t>
  </si>
  <si>
    <t>1, 3, 4, 6, 8, 9, 12, 13</t>
  </si>
  <si>
    <t>2, 3, 8, 14, 18, 22, 25, 26, 31, 32</t>
  </si>
  <si>
    <t>1, 4, 5, 14, 15</t>
  </si>
  <si>
    <t>2, 3, 5, 14, 18, 22, 23, 24, 30, 33</t>
  </si>
  <si>
    <t>1, 4, 5, 11, 14</t>
  </si>
  <si>
    <t>2, 3, 5, 13, 18, 21, 23, 29, 33</t>
  </si>
  <si>
    <t>1, 2, 3, 4, 5, 6, 7, 8, 9, 10, 11, 12, 13, 14, 15</t>
  </si>
  <si>
    <t>2, 3, 8, 9, 15, 22, 28, 31, 32</t>
  </si>
  <si>
    <t>1, 3, 5, 10, 13, 4</t>
  </si>
  <si>
    <t>2, 3, 7, 13, 18, 20, 23, 27, 30</t>
  </si>
  <si>
    <t>1, 3, 9, 10, 11, 4</t>
  </si>
  <si>
    <t>2, 3, 6, 13, 18, 22, 27, 29</t>
  </si>
  <si>
    <t>1, 2, 3, 4, 7, 12, 13</t>
  </si>
  <si>
    <t>2, 3, 7, 13, 18, 21, 28, 31, 32</t>
  </si>
  <si>
    <t>2, 3, 7, 10, 16, 21, 28, 31, 32</t>
  </si>
  <si>
    <t>1, 3, 8, 9, 10, 12, 4</t>
  </si>
  <si>
    <t>Theft of hardware goods or IP, PII, or business data</t>
  </si>
  <si>
    <t>1, 10, 11, 4</t>
  </si>
  <si>
    <t>2, 4, 5, 9, 15, 21, 27, 29</t>
  </si>
  <si>
    <t>2, 3, 6, 11, 17, 21, 28, 31</t>
  </si>
  <si>
    <t>1, 5, 14, 15, 4</t>
  </si>
  <si>
    <t>2, 3, 5, 12, 17, 20, 23, 30, 33</t>
  </si>
  <si>
    <t>EasyOfDiscovery</t>
  </si>
  <si>
    <t>EasyOfExploit</t>
  </si>
  <si>
    <t>Awareness</t>
  </si>
  <si>
    <t>IntrusionDetection</t>
  </si>
  <si>
    <t>LossOfConfidentiality</t>
  </si>
  <si>
    <t>LossOfIntegrity</t>
  </si>
  <si>
    <t>LossOfAvailability</t>
  </si>
  <si>
    <t>LossOfAccountability</t>
  </si>
  <si>
    <t>Primary Label</t>
  </si>
  <si>
    <t>Secondary Label</t>
  </si>
  <si>
    <t>Color</t>
  </si>
  <si>
    <t>HW.PC</t>
  </si>
  <si>
    <t>Network.PAN</t>
  </si>
  <si>
    <t>HW.Device</t>
  </si>
  <si>
    <t>CSC</t>
  </si>
  <si>
    <t>#054A91</t>
  </si>
  <si>
    <t>#3E7CB1</t>
  </si>
  <si>
    <t>#F17300</t>
  </si>
  <si>
    <t>#1CCAD8</t>
  </si>
  <si>
    <t>#15E6CD</t>
  </si>
  <si>
    <t>#0CF574</t>
  </si>
  <si>
    <t>#587291</t>
  </si>
  <si>
    <t>#E54B4B</t>
  </si>
  <si>
    <t>#444140</t>
  </si>
  <si>
    <t>#C589E8</t>
  </si>
  <si>
    <t>#4C191B</t>
  </si>
  <si>
    <t>#963D5A</t>
  </si>
  <si>
    <t>#6A0F49</t>
  </si>
  <si>
    <t>#A7C4C2</t>
  </si>
  <si>
    <t>#97EFE9</t>
  </si>
  <si>
    <t>#2E0219</t>
  </si>
  <si>
    <t>#3D405B</t>
  </si>
  <si>
    <t>#81B29A</t>
  </si>
  <si>
    <t>#F2CC8F</t>
  </si>
  <si>
    <t>#5171A5</t>
  </si>
  <si>
    <t>#326273</t>
  </si>
  <si>
    <t>#71ACC1</t>
  </si>
  <si>
    <t>#AACDDA</t>
  </si>
  <si>
    <t>#5A5E87</t>
  </si>
  <si>
    <t>#8588AD</t>
  </si>
  <si>
    <t>#F7CE5B</t>
  </si>
  <si>
    <t>#F7B05B</t>
  </si>
  <si>
    <t>#FCA311</t>
  </si>
  <si>
    <t>#DF2935</t>
  </si>
  <si>
    <t>#23C9FF</t>
  </si>
  <si>
    <t>#1F0812</t>
  </si>
  <si>
    <t>#F3B3A6</t>
  </si>
  <si>
    <t>CSP</t>
  </si>
  <si>
    <t>#BEB7A4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</si>
</sst>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b/>
      <sz val="14"/>
      <name val="Calibri"/>
      <family val="2"/>
      <scheme val="minor"/>
    </font>
    <font>
      <sz val="11"/>
      <color rgb="FF000000"/>
      <name val="Calibri"/>
      <family val="2"/>
      <scheme val="minor"/>
    </font>
    <font>
      <sz val="11"/>
      <name val="Calibri"/>
      <family val="2"/>
      <scheme val="minor"/>
    </font>
    <font>
      <b/>
      <sz val="14"/>
      <color theme="1"/>
      <name val="Calibri"/>
      <family val="2"/>
      <scheme val="minor"/>
    </font>
    <font>
      <sz val="10"/>
      <color theme="1"/>
      <name val="Calibri"/>
      <family val="2"/>
      <scheme val="minor"/>
    </font>
    <font>
      <sz val="10"/>
      <color theme="1"/>
      <name val=".AppleSystemUIFont"/>
    </font>
    <font>
      <i/>
      <sz val="10"/>
      <color theme="1"/>
      <name val=".AppleSystemUIFont"/>
    </font>
    <font>
      <sz val="10"/>
      <color theme="1"/>
      <name val="Arial Unicode MS"/>
      <family val="2"/>
    </font>
    <font>
      <sz val="11"/>
      <color rgb="FF000000"/>
      <name val="Proxima-nova"/>
    </font>
    <font>
      <sz val="8"/>
      <color rgb="FF000000"/>
      <name val="Helvetica Neue"/>
      <family val="2"/>
    </font>
    <font>
      <sz val="8"/>
      <name val="Calibri"/>
      <family val="2"/>
      <scheme val="minor"/>
    </font>
    <font>
      <sz val="11"/>
      <color theme="9" tint="-0.249977111117893"/>
      <name val="Calibri"/>
      <family val="2"/>
      <scheme val="minor"/>
    </font>
    <font>
      <b/>
      <sz val="11"/>
      <color rgb="FF000000"/>
      <name val="Calibri"/>
      <family val="2"/>
      <scheme val="minor"/>
    </font>
    <font>
      <sz val="10"/>
      <color rgb="FF000000"/>
      <name val=".AppleSystemUIFont"/>
      <charset val="1"/>
    </font>
    <font>
      <sz val="10"/>
      <color rgb="FF000000"/>
      <name val="Calibri"/>
      <family val="2"/>
      <scheme val="minor"/>
    </font>
    <font>
      <sz val="11"/>
      <color rgb="FF444444"/>
      <name val="Calibri"/>
      <family val="2"/>
      <charset val="1"/>
    </font>
    <font>
      <b/>
      <sz val="11"/>
      <color theme="1"/>
      <name val="Calibri"/>
      <family val="2"/>
      <scheme val="minor"/>
    </font>
    <font>
      <sz val="11"/>
      <color rgb="FF000000"/>
      <name val="Calibri"/>
      <family val="2"/>
    </font>
    <font>
      <sz val="11"/>
      <color theme="1"/>
      <name val="Calibri"/>
      <family val="2"/>
    </font>
    <font>
      <sz val="11"/>
      <color rgb="FF9C0006"/>
      <name val="Calibri"/>
      <family val="2"/>
      <scheme val="minor"/>
    </font>
  </fonts>
  <fills count="9">
    <fill>
      <patternFill patternType="none"/>
    </fill>
    <fill>
      <patternFill patternType="gray125"/>
    </fill>
    <fill>
      <patternFill patternType="solid">
        <fgColor rgb="FFFF0000"/>
        <bgColor indexed="64"/>
      </patternFill>
    </fill>
    <fill>
      <patternFill patternType="solid">
        <fgColor theme="0"/>
        <bgColor indexed="64"/>
      </patternFill>
    </fill>
    <fill>
      <patternFill patternType="solid">
        <fgColor rgb="FF00B050"/>
        <bgColor indexed="64"/>
      </patternFill>
    </fill>
    <fill>
      <patternFill patternType="solid">
        <fgColor rgb="FF78AF8B"/>
        <bgColor indexed="64"/>
      </patternFill>
    </fill>
    <fill>
      <patternFill patternType="solid">
        <fgColor rgb="FFFFFFFF"/>
        <bgColor rgb="FF000000"/>
      </patternFill>
    </fill>
    <fill>
      <patternFill patternType="solid">
        <fgColor rgb="FF92D050"/>
        <bgColor indexed="64"/>
      </patternFill>
    </fill>
    <fill>
      <patternFill patternType="solid">
        <fgColor rgb="FFFFC7CE"/>
        <bgColor rgb="FF000000"/>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bottom/>
      <diagonal/>
    </border>
    <border>
      <left/>
      <right/>
      <top style="thin">
        <color rgb="FF9BC2E6"/>
      </top>
      <bottom style="thin">
        <color rgb="FF9BC2E6"/>
      </bottom>
      <diagonal/>
    </border>
    <border>
      <left/>
      <right style="thin">
        <color rgb="FF9BC2E6"/>
      </right>
      <top style="thin">
        <color rgb="FF9BC2E6"/>
      </top>
      <bottom style="thin">
        <color rgb="FF9BC2E6"/>
      </bottom>
      <diagonal/>
    </border>
  </borders>
  <cellStyleXfs count="1">
    <xf numFmtId="0" fontId="0" fillId="0" borderId="0"/>
  </cellStyleXfs>
  <cellXfs count="66">
    <xf numFmtId="0" fontId="0" fillId="0" borderId="0" xfId="0"/>
    <xf numFmtId="0" fontId="0" fillId="0" borderId="0" xfId="0" applyAlignment="1">
      <alignment horizontal="center" vertical="center"/>
    </xf>
    <xf numFmtId="0" fontId="5" fillId="0" borderId="0" xfId="0" applyFont="1" applyAlignment="1">
      <alignment horizontal="center" vertical="center"/>
    </xf>
    <xf numFmtId="0" fontId="0" fillId="0" borderId="1" xfId="0" applyBorder="1"/>
    <xf numFmtId="0" fontId="2" fillId="0" borderId="1" xfId="0" applyFont="1" applyBorder="1" applyAlignment="1">
      <alignment vertical="center"/>
    </xf>
    <xf numFmtId="0" fontId="0" fillId="0" borderId="1" xfId="0"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vertical="center" wrapText="1"/>
    </xf>
    <xf numFmtId="0" fontId="1"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0" fillId="0" borderId="1" xfId="0" applyBorder="1" applyAlignment="1">
      <alignment horizontal="center" vertical="center" wrapText="1"/>
    </xf>
    <xf numFmtId="0" fontId="3" fillId="0" borderId="1" xfId="0" applyFont="1" applyBorder="1" applyAlignment="1">
      <alignment horizontal="center" vertical="center" wrapText="1"/>
    </xf>
    <xf numFmtId="0" fontId="9" fillId="0" borderId="1" xfId="0" applyFont="1" applyBorder="1" applyAlignment="1">
      <alignment horizontal="center" vertical="center" wrapText="1"/>
    </xf>
    <xf numFmtId="0" fontId="0" fillId="0" borderId="1" xfId="0" applyBorder="1" applyAlignment="1">
      <alignment wrapText="1"/>
    </xf>
    <xf numFmtId="0" fontId="2" fillId="0" borderId="1" xfId="0" applyFont="1" applyBorder="1" applyAlignment="1">
      <alignment wrapText="1"/>
    </xf>
    <xf numFmtId="0" fontId="6" fillId="0" borderId="1" xfId="0" applyFont="1" applyBorder="1"/>
    <xf numFmtId="0" fontId="6" fillId="0" borderId="1" xfId="0" applyFont="1" applyBorder="1" applyAlignment="1">
      <alignment wrapText="1"/>
    </xf>
    <xf numFmtId="0" fontId="8" fillId="0" borderId="1" xfId="0" applyFont="1" applyBorder="1" applyAlignment="1">
      <alignment wrapText="1"/>
    </xf>
    <xf numFmtId="0" fontId="10" fillId="0" borderId="0" xfId="0" applyFont="1"/>
    <xf numFmtId="0" fontId="0" fillId="0" borderId="0" xfId="0" applyAlignment="1">
      <alignment vertical="center" wrapText="1"/>
    </xf>
    <xf numFmtId="0" fontId="0" fillId="0" borderId="0" xfId="0" pivotButton="1"/>
    <xf numFmtId="0" fontId="0" fillId="0" borderId="0" xfId="0" applyAlignment="1">
      <alignment horizontal="left"/>
    </xf>
    <xf numFmtId="49" fontId="0" fillId="0" borderId="0" xfId="0" applyNumberFormat="1"/>
    <xf numFmtId="49" fontId="0" fillId="0" borderId="0" xfId="0" applyNumberFormat="1" applyAlignment="1">
      <alignment vertical="center" wrapText="1"/>
    </xf>
    <xf numFmtId="49" fontId="12" fillId="0" borderId="0" xfId="0" applyNumberFormat="1" applyFont="1" applyAlignment="1">
      <alignment vertical="center" wrapText="1"/>
    </xf>
    <xf numFmtId="0" fontId="0" fillId="0" borderId="0" xfId="0" applyAlignment="1">
      <alignment vertical="top"/>
    </xf>
    <xf numFmtId="0" fontId="0" fillId="0" borderId="0" xfId="0" applyAlignment="1">
      <alignment vertical="top" wrapText="1"/>
    </xf>
    <xf numFmtId="49" fontId="0" fillId="0" borderId="0" xfId="0" applyNumberFormat="1" applyAlignment="1">
      <alignment vertical="top"/>
    </xf>
    <xf numFmtId="0" fontId="13" fillId="3" borderId="2" xfId="0" applyFont="1" applyFill="1" applyBorder="1"/>
    <xf numFmtId="0" fontId="14" fillId="3" borderId="2" xfId="0" applyFont="1" applyFill="1" applyBorder="1"/>
    <xf numFmtId="0" fontId="15" fillId="3" borderId="2" xfId="0" applyFont="1" applyFill="1" applyBorder="1"/>
    <xf numFmtId="0" fontId="2" fillId="3" borderId="0" xfId="0" applyFont="1" applyFill="1"/>
    <xf numFmtId="0" fontId="13" fillId="3" borderId="2" xfId="0" applyFont="1" applyFill="1" applyBorder="1" applyAlignment="1">
      <alignment wrapText="1"/>
    </xf>
    <xf numFmtId="0" fontId="14" fillId="3" borderId="2" xfId="0" applyFont="1" applyFill="1" applyBorder="1" applyAlignment="1">
      <alignment wrapText="1"/>
    </xf>
    <xf numFmtId="0" fontId="2" fillId="3" borderId="0" xfId="0" applyFont="1" applyFill="1" applyAlignment="1">
      <alignment wrapText="1"/>
    </xf>
    <xf numFmtId="0" fontId="2" fillId="3" borderId="2" xfId="0" applyFont="1" applyFill="1" applyBorder="1"/>
    <xf numFmtId="0" fontId="13" fillId="3" borderId="3" xfId="0" applyFont="1" applyFill="1" applyBorder="1" applyAlignment="1">
      <alignment wrapText="1"/>
    </xf>
    <xf numFmtId="0" fontId="14" fillId="3" borderId="3" xfId="0" applyFont="1" applyFill="1" applyBorder="1" applyAlignment="1">
      <alignment wrapText="1"/>
    </xf>
    <xf numFmtId="0" fontId="0" fillId="0" borderId="0" xfId="0" applyAlignment="1">
      <alignment wrapText="1"/>
    </xf>
    <xf numFmtId="0" fontId="13" fillId="3" borderId="3" xfId="0" applyFont="1" applyFill="1" applyBorder="1"/>
    <xf numFmtId="0" fontId="2" fillId="3" borderId="3" xfId="0" applyFont="1" applyFill="1" applyBorder="1"/>
    <xf numFmtId="0" fontId="0" fillId="0" borderId="2" xfId="0" applyBorder="1"/>
    <xf numFmtId="0" fontId="17" fillId="0" borderId="0" xfId="0" applyFont="1"/>
    <xf numFmtId="0" fontId="17" fillId="4" borderId="0" xfId="0" applyFont="1" applyFill="1"/>
    <xf numFmtId="0" fontId="0" fillId="4" borderId="0" xfId="0" applyFill="1"/>
    <xf numFmtId="0" fontId="0" fillId="5" borderId="0" xfId="0" applyFill="1"/>
    <xf numFmtId="0" fontId="15" fillId="3" borderId="2" xfId="0" applyFont="1" applyFill="1" applyBorder="1" applyAlignment="1">
      <alignment wrapText="1"/>
    </xf>
    <xf numFmtId="0" fontId="18" fillId="6" borderId="4" xfId="0" applyFont="1" applyFill="1" applyBorder="1" applyAlignment="1">
      <alignment wrapText="1"/>
    </xf>
    <xf numFmtId="0" fontId="18" fillId="6" borderId="5" xfId="0" applyFont="1" applyFill="1" applyBorder="1" applyAlignment="1">
      <alignment wrapText="1"/>
    </xf>
    <xf numFmtId="0" fontId="18" fillId="6" borderId="5" xfId="0" applyFont="1" applyFill="1" applyBorder="1" applyAlignment="1">
      <alignment vertical="center" wrapText="1"/>
    </xf>
    <xf numFmtId="0" fontId="18" fillId="6" borderId="6" xfId="0" applyFont="1" applyFill="1" applyBorder="1" applyAlignment="1">
      <alignment vertical="center" wrapText="1"/>
    </xf>
    <xf numFmtId="0" fontId="19" fillId="0" borderId="0" xfId="0" applyFont="1" applyAlignment="1">
      <alignment vertical="center" wrapText="1"/>
    </xf>
    <xf numFmtId="49" fontId="0" fillId="0" borderId="0" xfId="0" applyNumberFormat="1" applyAlignment="1">
      <alignment vertical="top" wrapText="1"/>
    </xf>
    <xf numFmtId="0" fontId="0" fillId="0" borderId="0" xfId="0" applyAlignment="1">
      <alignment horizontal="center" vertical="center" wrapText="1"/>
    </xf>
    <xf numFmtId="0" fontId="0" fillId="7" borderId="0" xfId="0" applyFill="1" applyAlignment="1">
      <alignment vertical="center" wrapText="1"/>
    </xf>
    <xf numFmtId="0" fontId="2" fillId="0" borderId="7" xfId="0" applyFont="1" applyBorder="1" applyAlignment="1">
      <alignment vertical="center" wrapText="1"/>
    </xf>
    <xf numFmtId="49" fontId="20" fillId="8" borderId="7" xfId="0" applyNumberFormat="1" applyFont="1" applyFill="1" applyBorder="1" applyAlignment="1">
      <alignment vertical="center" wrapText="1"/>
    </xf>
    <xf numFmtId="49" fontId="2" fillId="0" borderId="8" xfId="0" applyNumberFormat="1" applyFont="1" applyBorder="1" applyAlignment="1">
      <alignment vertical="center" wrapText="1"/>
    </xf>
    <xf numFmtId="0" fontId="16" fillId="0" borderId="2" xfId="0" applyFont="1" applyBorder="1"/>
    <xf numFmtId="1" fontId="0" fillId="0" borderId="0" xfId="0" applyNumberFormat="1"/>
    <xf numFmtId="1" fontId="0" fillId="0" borderId="0" xfId="0" applyNumberFormat="1" applyAlignment="1">
      <alignment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2" fillId="0" borderId="1" xfId="0" applyFont="1" applyBorder="1" applyAlignment="1">
      <alignment horizontal="center" vertical="center"/>
    </xf>
    <xf numFmtId="0" fontId="7" fillId="0" borderId="1" xfId="0" applyFont="1" applyBorder="1" applyAlignment="1">
      <alignment horizontal="center" vertical="center"/>
    </xf>
  </cellXfs>
  <cellStyles count="1">
    <cellStyle name="Normale" xfId="0" builtinId="0"/>
  </cellStyles>
  <dxfs count="44">
    <dxf>
      <font>
        <color rgb="FF9C0006"/>
      </font>
      <fill>
        <patternFill>
          <bgColor rgb="FFFFC7CE"/>
        </patternFill>
      </fill>
    </dxf>
    <dxf>
      <font>
        <color rgb="FF9C0006"/>
      </font>
      <fill>
        <patternFill>
          <bgColor rgb="FFFFC7CE"/>
        </patternFill>
      </fill>
    </dxf>
    <dxf>
      <alignment horizontal="left" vertical="bottom" textRotation="0" wrapText="0" indent="0" justifyLastLine="0" shrinkToFit="0" readingOrder="0"/>
    </dxf>
    <dxf>
      <numFmt numFmtId="0" formatCode="General"/>
    </dxf>
    <dxf>
      <font>
        <strike val="0"/>
        <outline val="0"/>
        <shadow val="0"/>
        <u val="none"/>
        <vertAlign val="baseline"/>
        <sz val="11"/>
        <color theme="1"/>
        <name val="Calibri"/>
        <family val="2"/>
        <scheme val="minor"/>
      </font>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30" formatCode="@"/>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numFmt numFmtId="30" formatCode="@"/>
      <alignment horizontal="general" vertical="top" textRotation="0" indent="0" justifyLastLine="0" shrinkToFit="0" readingOrder="0"/>
    </dxf>
    <dxf>
      <alignment horizontal="general" vertical="top" textRotation="0" indent="0" justifyLastLine="0" shrinkToFit="0" readingOrder="0"/>
    </dxf>
    <dxf>
      <numFmt numFmtId="0" formatCode="General"/>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colors>
    <mruColors>
      <color rgb="FF78AF8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elice Moretta" refreshedDate="45709.692823379628" createdVersion="8" refreshedVersion="8" minRefreshableVersion="3" recordCount="393" xr:uid="{3720CB22-BF16-1D46-AA6B-0CE8D2023C71}">
  <cacheSource type="worksheet">
    <worksheetSource ref="A1:N1048576" sheet="Threat Components"/>
  </cacheSource>
  <cacheFields count="14">
    <cacheField name="TID" numFmtId="0">
      <sharedItems containsBlank="1"/>
    </cacheField>
    <cacheField name="Asset" numFmtId="0">
      <sharedItems containsBlank="1" count="29">
        <s v="Device.MEC"/>
        <s v="HW.Chassis"/>
        <s v="Service.VM"/>
        <s v="HW.GCS"/>
        <s v="HW.IOTDevice"/>
        <s v="HW.Server"/>
        <s v="HW.UE"/>
        <s v="Network"/>
        <s v="Network.Core"/>
        <s v="Network.WiFi"/>
        <s v="Service.5G.AMF"/>
        <s v="Service.5G.AUSF"/>
        <s v="Service.5G.NEF"/>
        <s v="Service.5G.NRF"/>
        <s v="Service.5G.NSSF"/>
        <s v="Service.5G.NWDAF"/>
        <s v="Service.5G.PCF"/>
        <s v="Service.5G.UDM"/>
        <s v="Service.5G.UPF"/>
        <s v="Service.DB"/>
        <s v="Service.MQTTBroker"/>
        <s v="Service.Web"/>
        <s v="Service.NoSQLDB"/>
        <s v="Service.Firmware"/>
        <s v="HW.Microcontroller"/>
        <s v="HW.SOC"/>
        <s v="Service.Browser"/>
        <s v="Service.OS"/>
        <m/>
      </sharedItems>
    </cacheField>
    <cacheField name="Threat" numFmtId="0">
      <sharedItems containsBlank="1"/>
    </cacheField>
    <cacheField name="Description" numFmtId="0">
      <sharedItems containsBlank="1" longText="1"/>
    </cacheField>
    <cacheField name="STRIDE" numFmtId="0">
      <sharedItems containsBlank="1"/>
    </cacheField>
    <cacheField name="Compromised" numFmtId="0">
      <sharedItems containsBlank="1"/>
    </cacheField>
    <cacheField name="PreC" numFmtId="0">
      <sharedItems containsBlank="1"/>
    </cacheField>
    <cacheField name="PreI" numFmtId="0">
      <sharedItems containsBlank="1"/>
    </cacheField>
    <cacheField name="PreA" numFmtId="0">
      <sharedItems containsBlank="1"/>
    </cacheField>
    <cacheField name="PreCondition" numFmtId="0">
      <sharedItems containsBlank="1"/>
    </cacheField>
    <cacheField name="PostC" numFmtId="0">
      <sharedItems containsBlank="1"/>
    </cacheField>
    <cacheField name="PostI" numFmtId="0">
      <sharedItems containsBlank="1"/>
    </cacheField>
    <cacheField name="PostA" numFmtId="0">
      <sharedItems containsBlank="1"/>
    </cacheField>
    <cacheField name="PostConditio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3">
  <r>
    <s v="T1"/>
    <x v="0"/>
    <s v="False or rogue MEC Gateway"/>
    <s v="The open nature of edge gateways allows a malicious user to deploy their own gateway devices, this threat can produce the same result as a Man-in-the-Middle attack."/>
    <s v="S"/>
    <s v="self"/>
    <s v="n"/>
    <s v="n"/>
    <s v="n"/>
    <s v="[n,n,n]"/>
    <s v="f"/>
    <s v="f"/>
    <s v="f"/>
    <s v="[f,f,f]"/>
  </r>
  <r>
    <s v="T2"/>
    <x v="0"/>
    <s v="Edge node overload "/>
    <s v="This threat refers to attacks on edge nodes by flooding the node with requests from mobile Apps or IoT devices."/>
    <s v="D"/>
    <s v="self"/>
    <s v="n"/>
    <s v="n"/>
    <s v="n"/>
    <s v="[n,n,n]"/>
    <s v="n"/>
    <s v="f"/>
    <s v="f"/>
    <s v="[n,f,f]"/>
  </r>
  <r>
    <s v="T3"/>
    <x v="0"/>
    <s v="Abuse of edge open application programming interfaces (APIs) "/>
    <s v="The need for open APIs in MEC is mainly to provide support for federated services and interactions with different providers and content creators. This threat can be associated with DoS, man-in-the-middle, malicious mode problems, privacy leakages."/>
    <s v="S"/>
    <s v="self,target(hosts)"/>
    <s v="n"/>
    <s v="n"/>
    <s v="n"/>
    <s v="[n,n,n]"/>
    <s v="f"/>
    <s v="n"/>
    <s v="f"/>
    <s v="[f,n,f]"/>
  </r>
  <r>
    <s v="T4"/>
    <x v="0"/>
    <s v="Compromised supply chain, vendor and service providers"/>
    <s v="Threat from third parties’ personnel accessing Mobile Network Operator’s facilities."/>
    <s v="S"/>
    <s v="self"/>
    <s v="n"/>
    <s v="n"/>
    <s v="n"/>
    <s v="[n,n,n]"/>
    <s v="f"/>
    <s v="n"/>
    <s v="f"/>
    <s v="[f,n,f]"/>
  </r>
  <r>
    <s v="T5"/>
    <x v="0"/>
    <s v="Erroneous use or administration of the network, systems and devices"/>
    <s v="The errors resulting from a poorly maintained and administrated network may compromise the confidentially, integrity and availability of the network."/>
    <s v="T"/>
    <s v="self"/>
    <s v="n"/>
    <s v="n"/>
    <s v="n"/>
    <s v="[n,n,n]"/>
    <s v="n"/>
    <s v="p"/>
    <s v="p"/>
    <s v="[n,p,p]"/>
  </r>
  <r>
    <s v="T6"/>
    <x v="0"/>
    <s v="Misconfigured or poorly configured systems/networks "/>
    <s v="The exploitation of a mis- configured system creates the opportunity for a threat actor to reach critical assets in the network or stage an attack."/>
    <s v="T"/>
    <s v="self"/>
    <s v="n"/>
    <s v="n"/>
    <s v="n"/>
    <s v="[n,n,n]"/>
    <s v="n"/>
    <s v="p"/>
    <s v="p"/>
    <s v="[n,p,p]"/>
  </r>
  <r>
    <s v="T7"/>
    <x v="0"/>
    <s v="Snooping on Buffered Information "/>
    <s v="One of the core objectives of Edge node is to act as an intermediate buffer between the end devices and the cloud. A malicious user can look into buffer systems such as hard disk."/>
    <s v="I"/>
    <s v="self"/>
    <s v="n"/>
    <s v="n"/>
    <s v="n"/>
    <s v="[n,n,n]"/>
    <s v="p"/>
    <s v="n"/>
    <s v="p"/>
    <s v="[p,n,p]"/>
  </r>
  <r>
    <s v="T8"/>
    <x v="0"/>
    <s v="System Profiling "/>
    <s v="A malicious user can use the unprotected ports of the nodes."/>
    <s v="I"/>
    <s v="self,source(uses)"/>
    <s v="n"/>
    <s v="n"/>
    <s v="n"/>
    <s v="[n,n,n]"/>
    <s v="p"/>
    <s v="n"/>
    <s v="p"/>
    <s v="[p,n,p]"/>
  </r>
  <r>
    <s v="T9"/>
    <x v="0"/>
    <s v="Sniffing Network Traffic "/>
    <s v="MEC-based system rely on network communication. An attacker can sniff network channel for exposed data."/>
    <s v="I"/>
    <s v="self"/>
    <s v="n"/>
    <s v="n"/>
    <s v="n"/>
    <s v="[n,n,n]"/>
    <s v="p"/>
    <s v="n"/>
    <s v="p"/>
    <s v="[p,n,p]"/>
  </r>
  <r>
    <s v="T10"/>
    <x v="0"/>
    <s v="Memory Acquisition "/>
    <s v="An attacker can steal information from this de-allocated memory by using any kind of memory acquisition tools."/>
    <s v="I"/>
    <s v="self"/>
    <s v="n"/>
    <s v="n"/>
    <s v="n"/>
    <s v="[n,n,n]"/>
    <s v="p"/>
    <s v="n"/>
    <s v="p"/>
    <s v="[p,n,p]"/>
  </r>
  <r>
    <s v="T11"/>
    <x v="0"/>
    <s v="Modifying Metadata "/>
    <s v="Since the Edge system is heavily virtualized, it has to keep track of many logs. An attacker can manipulate log files and corrupt parts of the system."/>
    <s v="T"/>
    <s v="self,target(hosts)"/>
    <s v="n"/>
    <s v="n"/>
    <s v="n"/>
    <s v="[n,n,n]"/>
    <s v="n"/>
    <s v="p"/>
    <s v="p"/>
    <s v="[n,p,p]"/>
  </r>
  <r>
    <s v="T12"/>
    <x v="0"/>
    <s v="Memory Tampering "/>
    <s v="An attacker can acquire memory and read information from it using any kind of memory accusation tool. With proper security privilege they can access storage memory blocks and tamper the stored data."/>
    <s v="T"/>
    <s v="self,target(hosts)"/>
    <s v="n"/>
    <s v="n"/>
    <s v="n"/>
    <s v="[n,n,n]"/>
    <s v="n"/>
    <s v="p"/>
    <s v="p"/>
    <s v="[n,p,p]"/>
  </r>
  <r>
    <s v="T13"/>
    <x v="0"/>
    <s v="Exhausting Log Space "/>
    <s v="Log files must be maintained on Edge systems in order to ensure traceability of actions. An attacker can attempt to write garbage values on these files and consume the log space."/>
    <s v="D"/>
    <s v="self"/>
    <s v="n"/>
    <s v="n"/>
    <s v="n"/>
    <s v="[n,n,n]"/>
    <s v="n"/>
    <s v="f"/>
    <s v="f"/>
    <s v="[n,f,f]"/>
  </r>
  <r>
    <s v="T14"/>
    <x v="0"/>
    <s v="Exhausting Buffer Space "/>
    <s v="An attacker can create a large number of unnecessary files and request them continuously fill the available space. Also, attacker can request buffer space with unresponsive connection similar to syn-flood attack in TCP/IP communication."/>
    <s v="D"/>
    <s v="self"/>
    <s v="n"/>
    <s v="n"/>
    <s v="n"/>
    <s v="[n,n,n]"/>
    <s v="n"/>
    <s v="f"/>
    <s v="f"/>
    <s v="[n,f,f]"/>
  </r>
  <r>
    <s v="T15"/>
    <x v="0"/>
    <s v="Network Communication Disruptor"/>
    <s v="Adversaries can jam or disrupt the network communication medium using different congestion techniques."/>
    <s v="D"/>
    <s v="self"/>
    <s v="n"/>
    <s v="n"/>
    <s v="n"/>
    <s v="[n,n,n]"/>
    <s v="n"/>
    <s v="f"/>
    <s v="f"/>
    <s v="[n,f,f]"/>
  </r>
  <r>
    <s v="T16"/>
    <x v="0"/>
    <s v="User Impersonation"/>
    <s v="An attacker can impersonate an user by retrieving her credentials."/>
    <s v="S"/>
    <s v="self"/>
    <s v="n"/>
    <s v="n"/>
    <s v="n"/>
    <s v="[n,n,n]"/>
    <s v="f"/>
    <s v="n"/>
    <s v="n"/>
    <s v="[f,n,n]"/>
  </r>
  <r>
    <s v="T17"/>
    <x v="0"/>
    <s v="Power Disruption "/>
    <s v="Fog/Edge node can often be located at public space where security is minimum. Adversaries can disrupt the power supply which will make the Fog/Edge node unavailable for service."/>
    <s v="D"/>
    <s v="self"/>
    <s v="n"/>
    <s v="n"/>
    <s v="n"/>
    <s v="[n,n,n]"/>
    <s v="n"/>
    <s v="f"/>
    <s v="f"/>
    <s v="[n,f,f]"/>
  </r>
  <r>
    <s v="T18"/>
    <x v="0"/>
    <s v="Communication Disruption "/>
    <s v="An attacker can cut off the network line or break the communication antenna."/>
    <s v="D"/>
    <s v="self,source(connects)"/>
    <s v="n"/>
    <s v="n"/>
    <s v="n"/>
    <s v="[n,n,n]"/>
    <s v="n"/>
    <s v="f"/>
    <s v="f"/>
    <s v="[n,f,f]"/>
  </r>
  <r>
    <s v="T19"/>
    <x v="0"/>
    <s v="Device Theft"/>
    <s v="An attacker can open the MEC server and detach the storage unit._x000a_"/>
    <s v="E"/>
    <s v="self"/>
    <s v="n"/>
    <s v="n"/>
    <s v="n"/>
    <s v="[n,n,n]"/>
    <s v="p"/>
    <s v="p"/>
    <s v="p"/>
    <s v="[p,p,p]"/>
  </r>
  <r>
    <s v="T20"/>
    <x v="0"/>
    <s v="Physical Disruption"/>
    <s v=" A MEC node can be physically damaged by the adversaries. One can simply damaged a Fog node by hitting it with heavy object or putting it in fire or pouring liquid like water."/>
    <s v="E"/>
    <s v="self"/>
    <s v="n"/>
    <s v="n"/>
    <s v="n"/>
    <s v="[n,n,n]"/>
    <s v="p"/>
    <s v="p"/>
    <s v="p"/>
    <s v="[p,p,p]"/>
  </r>
  <r>
    <s v="T21"/>
    <x v="0"/>
    <s v="Hardware based attack"/>
    <s v="An attacker can easily attach an USB stick and install malicious software. Also, an attacker can connect to MEC node directly connecting it via its own terminal at the location."/>
    <s v="T"/>
    <s v="self"/>
    <s v="n"/>
    <s v="n"/>
    <s v="n"/>
    <s v="[n,n,n]"/>
    <s v="n"/>
    <s v="p"/>
    <s v="p"/>
    <s v="[n,p,p]"/>
  </r>
  <r>
    <s v="T22"/>
    <x v="0"/>
    <s v="Privacy Leakage"/>
    <s v="The possibilities of adversaries accessing the information stored at the upper layer of the edge infrastructure could warrant substantial concerns for privacy leakage."/>
    <s v="I"/>
    <s v="self"/>
    <s v="n"/>
    <s v="n"/>
    <s v="n"/>
    <s v="[n,n,n]"/>
    <s v="p"/>
    <s v="n"/>
    <s v="n"/>
    <s v="[p,n,n]"/>
  </r>
  <r>
    <s v="T23"/>
    <x v="1"/>
    <s v="Jamming"/>
    <s v="Jamming specifically refers to intentionally using a transmission blocking signal to disrupt communications between a drone and the pilot"/>
    <s v="D"/>
    <s v="self"/>
    <s v="n"/>
    <s v="n"/>
    <s v="n"/>
    <s v="[n,n,n]"/>
    <s v="n"/>
    <s v="n"/>
    <s v="p"/>
    <s v="[n,n,p]"/>
  </r>
  <r>
    <s v="T24"/>
    <x v="1"/>
    <s v="Message/Command forgery"/>
    <s v="the attacker can create multiple virtual identities for transmitting fake messages using different forged positions in potential UAVs"/>
    <s v="S"/>
    <s v="self"/>
    <s v="n"/>
    <s v="n"/>
    <s v="n"/>
    <s v="[n,n,n]"/>
    <s v="p"/>
    <s v="p"/>
    <s v="n"/>
    <s v="[p,p,n]"/>
  </r>
  <r>
    <s v="T25"/>
    <x v="1"/>
    <s v="GPS spoofing"/>
    <s v="The open nature of the GPS signals enables spoofing attacks and allows the attacker to emit false GPS signals orienting the UAV to a false location"/>
    <s v="S"/>
    <s v="self, source(uses)"/>
    <s v="n"/>
    <s v="n"/>
    <s v="n"/>
    <s v="[n,n,n]"/>
    <s v="p"/>
    <s v="n"/>
    <s v="n"/>
    <s v="[p,n,n]"/>
  </r>
  <r>
    <s v="T26"/>
    <x v="1"/>
    <s v="Identity spoofing"/>
    <s v="The identity spoofing allow the attacker to masquerade as a legitimate user in the UAV network with the spoofing ID of the legitimate user and then he gets the access to all network parameters"/>
    <s v="S"/>
    <s v="self"/>
    <s v="n"/>
    <s v="n"/>
    <s v="n"/>
    <s v="[n,n,n]"/>
    <s v="p"/>
    <s v="n"/>
    <s v="n"/>
    <s v="[p,n,n]"/>
  </r>
  <r>
    <s v="T27"/>
    <x v="1"/>
    <s v="Malware Compromission"/>
    <s v="e is a virus, which, once installed on the UAV, it enables the attacker to take control of the UAV"/>
    <s v="D,I, T"/>
    <s v="self"/>
    <s v="n"/>
    <s v="n"/>
    <s v="n"/>
    <s v="[n,n,n]"/>
    <s v="n"/>
    <s v="p"/>
    <s v="p"/>
    <s v="[n,p,p]"/>
  </r>
  <r>
    <s v="T28"/>
    <x v="1"/>
    <s v="Eavesdropping"/>
    <s v="The eavesdropping is specified as unauthorized real-time interception of UAV communication allowing an attacker to detect all the commands sent from the GCS to the UAV."/>
    <s v="S, I"/>
    <s v="self"/>
    <s v="n"/>
    <s v="n"/>
    <s v="n"/>
    <s v="[n,n,n]"/>
    <s v="p"/>
    <s v="n"/>
    <s v="n"/>
    <s v="[p,n,n]"/>
  </r>
  <r>
    <s v="T29"/>
    <x v="1"/>
    <s v="Falsifying signals"/>
    <s v="sending fake signals to prohibit the UAV to check the authenticity of the received signals and to oblige it responding to the fake signals"/>
    <s v="D"/>
    <s v="self"/>
    <s v="n"/>
    <s v="n"/>
    <s v="n"/>
    <s v="[n,n,n]"/>
    <s v="n"/>
    <s v="n"/>
    <s v="p"/>
    <s v="[n,n,p]"/>
  </r>
  <r>
    <s v="T30"/>
    <x v="1"/>
    <s v="Battery Hexaustion"/>
    <s v="A malicious node performing a DoS attack attempts to deplete energy"/>
    <s v="D"/>
    <s v="self"/>
    <s v="n"/>
    <s v="n"/>
    <s v="n"/>
    <s v="[n,n,n]"/>
    <s v="n"/>
    <s v="n"/>
    <s v="f"/>
    <s v="[n,n,f]"/>
  </r>
  <r>
    <s v="T31"/>
    <x v="1"/>
    <s v="Deauthentication"/>
    <s v="When attacker is trying to gain control of the drone, they could potentially de-authenticate the pilot from their drone connection"/>
    <s v="S,T,D"/>
    <s v="self, source(uses)"/>
    <s v="n"/>
    <s v="n"/>
    <s v="n"/>
    <s v="[n,n,n]"/>
    <s v="p"/>
    <s v="p"/>
    <s v="n"/>
    <s v="[p,p,n]"/>
  </r>
  <r>
    <s v="T32"/>
    <x v="1"/>
    <s v="Unauthorized access"/>
    <s v="A malicious user can connect to the drone directly and access resources"/>
    <s v="E"/>
    <s v="self"/>
    <s v="n"/>
    <s v="n"/>
    <s v="n"/>
    <s v="[n,n,n]"/>
    <s v="p"/>
    <s v="n"/>
    <s v="n"/>
    <s v="[p,n,n]"/>
  </r>
  <r>
    <s v="T33"/>
    <x v="1"/>
    <s v="Sensors compromission"/>
    <s v="A malevolent operator cloud use sensitive data handled by the sensors to jeoparsize the flight operation"/>
    <s v="T, I"/>
    <s v="self"/>
    <s v="n"/>
    <s v="n"/>
    <s v="n"/>
    <s v="[n,n,n]"/>
    <s v="p"/>
    <s v="p"/>
    <s v="n"/>
    <s v="[p,p,n]"/>
  </r>
  <r>
    <s v="T34"/>
    <x v="1"/>
    <s v="GNSS Spoofing"/>
    <s v="The adversary sends a forged global navigational satellite system (GNSS) signals to the drone, and so force it in the wrong direction."/>
    <s v="T"/>
    <s v="self"/>
    <s v="n"/>
    <s v="n"/>
    <s v="n"/>
    <s v="[n,n,n]"/>
    <s v="n"/>
    <s v="p"/>
    <s v="n"/>
    <s v="[n,p,n]"/>
  </r>
  <r>
    <s v="T35"/>
    <x v="1"/>
    <s v="GCSS Spoofing"/>
    <s v="The third party sends false ground control signals (GCSs) to the drone to direct it to a specified place."/>
    <s v="T"/>
    <s v="self"/>
    <s v="n"/>
    <s v="n"/>
    <s v="n"/>
    <s v="[n,n,n]"/>
    <s v="n"/>
    <s v="p"/>
    <s v="n"/>
    <s v="[n,p,n]"/>
  </r>
  <r>
    <s v="T36"/>
    <x v="1"/>
    <s v="Sensors data leakage"/>
    <s v="Third-party can easily access the information on sensors"/>
    <s v="I"/>
    <s v="self"/>
    <s v="n"/>
    <s v="n"/>
    <s v="n"/>
    <s v="[n,n,n]"/>
    <s v="p"/>
    <s v="p"/>
    <s v="n"/>
    <s v="[p,p,n]"/>
  </r>
  <r>
    <s v="T37"/>
    <x v="1"/>
    <s v="Code/Command Injection"/>
    <s v="An attacker can inject code to disrupt UAV functions."/>
    <s v="S,E"/>
    <s v="self"/>
    <s v="n"/>
    <s v="n"/>
    <s v="n"/>
    <s v="[n,n,n]"/>
    <s v="n"/>
    <s v="p"/>
    <s v="n"/>
    <s v="[n,p,n]"/>
  </r>
  <r>
    <s v="T38"/>
    <x v="1"/>
    <s v="Installing Fake Firmware"/>
    <s v="A malicious user can manipulate the firmware on the UAV and compromise both UAV and GCS"/>
    <s v="S"/>
    <s v="self, source(uses)"/>
    <s v="n"/>
    <s v="n"/>
    <s v="n"/>
    <s v="[n,n,n]"/>
    <s v="n"/>
    <s v="p"/>
    <s v="p"/>
    <s v="[n,p,p]"/>
  </r>
  <r>
    <s v="T39"/>
    <x v="1"/>
    <s v="Malicious GCS"/>
    <s v="The malicious GCS could eavesdrop on telemetry data or intercept the C2 channel to take control over a UAV"/>
    <s v="S"/>
    <s v="self"/>
    <s v="n"/>
    <s v="n"/>
    <s v="n"/>
    <s v="[n,n,n]"/>
    <s v="f"/>
    <s v="p"/>
    <s v="p"/>
    <s v="[f,p,p]"/>
  </r>
  <r>
    <s v="T40"/>
    <x v="1"/>
    <s v="Spoofing Sworm"/>
    <s v="The multi-UAV system implements a swarm where UAVs dynamically join and leave the swarm. A malicious UAV could make a spoofing attack and join the swarm"/>
    <s v="S"/>
    <s v="self"/>
    <s v="n"/>
    <s v="n"/>
    <s v="n"/>
    <s v="[n,n,n]"/>
    <s v="p"/>
    <s v="p"/>
    <s v="n"/>
    <s v="[p,p,n]"/>
  </r>
  <r>
    <s v="T41"/>
    <x v="1"/>
    <s v="Reverse Enginering "/>
    <s v="Software on a hijacked UAV can be copied and reverse engineered. This allows an adversary to disclose how the system is being built"/>
    <s v="I"/>
    <s v="self, source(uses)"/>
    <s v="n"/>
    <s v="n"/>
    <s v="n"/>
    <s v="[n,n,n]"/>
    <s v="p"/>
    <s v="p"/>
    <s v="n"/>
    <s v="[p,p,n]"/>
  </r>
  <r>
    <s v="T42"/>
    <x v="1"/>
    <s v="Data Injection"/>
    <s v="An attacker can inject telemetry data to compromise UAV."/>
    <s v="E"/>
    <s v="self"/>
    <s v="n"/>
    <s v="n"/>
    <s v="n"/>
    <s v="[n,n,n]"/>
    <s v="n"/>
    <s v="p"/>
    <s v="n"/>
    <s v="[n,p,n]"/>
  </r>
  <r>
    <s v="T43"/>
    <x v="1"/>
    <s v="Capture"/>
    <s v="Where the attacker intentions lead to the preservation of the UAV for hardware study, direct reuse, or confidential information retrieval."/>
    <s v="D"/>
    <s v="self, source(uses)"/>
    <s v="n"/>
    <s v="n"/>
    <s v="n"/>
    <s v="[n,n,n]"/>
    <s v="n"/>
    <s v="n"/>
    <s v="f"/>
    <s v="[n,n,f]"/>
  </r>
  <r>
    <s v="T44"/>
    <x v="1"/>
    <s v="Damage"/>
    <s v="The altitude reached by commercial drones, often stated by the local aviation regulations, may be low enough to permit for direct physical interaction, including damages"/>
    <s v="D"/>
    <s v="self"/>
    <s v="n"/>
    <s v="n"/>
    <s v="n"/>
    <s v="[n,n,n]"/>
    <s v="n"/>
    <s v="n"/>
    <s v="p"/>
    <s v="[n,n,p]"/>
  </r>
  <r>
    <s v="T45"/>
    <x v="1"/>
    <s v="Hijacking"/>
    <s v="the attacker can gain access to the network as the first step of a more complex attack;"/>
    <s v="I"/>
    <s v="self, source(connects)"/>
    <s v="n"/>
    <s v="n"/>
    <s v="n"/>
    <s v="[n,n,n]"/>
    <s v="p"/>
    <s v="n"/>
    <s v="n"/>
    <s v="[p,n,n]"/>
  </r>
  <r>
    <s v="T46"/>
    <x v="2"/>
    <s v="Poisoning"/>
    <s v="corruptibility of communication caches and the support data structure, such as routing or naming tables"/>
    <s v="S,T,D"/>
    <s v="self"/>
    <s v="n"/>
    <s v="n"/>
    <s v="n"/>
    <s v="[n,n,n]"/>
    <s v="p"/>
    <s v="p"/>
    <s v="p"/>
    <s v="[p,p,p]"/>
  </r>
  <r>
    <s v="T47"/>
    <x v="1"/>
    <s v="Information Replay"/>
    <s v="It refers to threats related to the reuse of previously recorded pieces of legitimate communications between the endpoints for malicious purposes"/>
    <s v="S,T"/>
    <s v="self"/>
    <s v="n"/>
    <s v="n"/>
    <s v="n"/>
    <s v="[n,n,n]"/>
    <s v="p"/>
    <s v="p"/>
    <s v="n"/>
    <s v="[p,p,n]"/>
  </r>
  <r>
    <s v="T48"/>
    <x v="1"/>
    <s v="Distortion"/>
    <s v="Signal Distortion due to increase of the SNR (signal to noise ratio)"/>
    <s v="D"/>
    <s v="self"/>
    <s v="n"/>
    <s v="n"/>
    <s v="n"/>
    <s v="[n,n,n]"/>
    <s v="n"/>
    <s v="n"/>
    <s v="p"/>
    <s v="[n,n,p]"/>
  </r>
  <r>
    <s v="T49"/>
    <x v="1"/>
    <s v="Lack of policies"/>
    <s v="There are not specified rules that can lead to ambiguity or opacity in the role."/>
    <s v="I,E"/>
    <s v="self"/>
    <s v="n"/>
    <s v="n"/>
    <s v="n"/>
    <s v="[n,n,n]"/>
    <s v="p"/>
    <s v="p"/>
    <s v="n"/>
    <s v="[p,p,n]"/>
  </r>
  <r>
    <s v="T50"/>
    <x v="1"/>
    <s v="False Topology"/>
    <s v="The attacker can manipulate the topology of the system and forces some communications"/>
    <s v="I"/>
    <s v="self, source(uses), source(connects)"/>
    <s v="n"/>
    <s v="n"/>
    <s v="n"/>
    <s v="[n,n,n]"/>
    <s v="p"/>
    <s v="n"/>
    <s v="n"/>
    <s v="[p,n,n]"/>
  </r>
  <r>
    <s v="T51"/>
    <x v="3"/>
    <s v="Malware Compromission"/>
    <s v="e is a virus, which, once installed on the UAV, it enables the attacker to take control of the UAV"/>
    <s v="D,I"/>
    <s v="self, target(hosts)"/>
    <s v="n"/>
    <s v="n"/>
    <s v="n"/>
    <s v="[n,n,n]"/>
    <s v="n"/>
    <s v="p"/>
    <s v="p"/>
    <s v="[n,p,p]"/>
  </r>
  <r>
    <s v="T52"/>
    <x v="3"/>
    <s v="Eavesdropping"/>
    <s v="The eavesdropping is specified as unauthorized real-time interception of UAV communication allowing an attacker to detect all the commands sent from the GCS to the UAV."/>
    <s v="S, I"/>
    <s v="self"/>
    <s v="n"/>
    <s v="n"/>
    <s v="n"/>
    <s v="[n,n,n]"/>
    <s v="p"/>
    <s v="n"/>
    <s v="n"/>
    <s v="[p,n,n]"/>
  </r>
  <r>
    <s v="T53"/>
    <x v="3"/>
    <s v="Data Leakage"/>
    <s v="Planning data can be exposed by the GCS exploiting for example vulnerailities"/>
    <s v="I"/>
    <s v="self,target(hosts)"/>
    <s v="n"/>
    <s v="n"/>
    <s v="n"/>
    <s v="[n,n,n]"/>
    <s v="p"/>
    <s v="n"/>
    <s v="n"/>
    <s v="[p,n,n]"/>
  </r>
  <r>
    <s v="T54"/>
    <x v="3"/>
    <s v="Jamming"/>
    <s v="Jamming specifically refers to intentionally using a transmission blocking signal to disrupt communications between a drone and the pilot"/>
    <s v="D"/>
    <s v="self, source(connects)"/>
    <s v="n"/>
    <s v="n"/>
    <s v="n"/>
    <s v="[n,n,n]"/>
    <s v="n"/>
    <s v="n"/>
    <s v="p"/>
    <s v="[n,n,p]"/>
  </r>
  <r>
    <s v="T55"/>
    <x v="3"/>
    <s v="Map Poisoning"/>
    <s v="Maps can be altered to produce wrong navigation, traffic disturbance, crash."/>
    <s v="D,I"/>
    <s v="target(uses)"/>
    <s v="n"/>
    <s v="n"/>
    <s v="n"/>
    <s v="[n,n,n]"/>
    <s v="n"/>
    <s v="p"/>
    <s v="p"/>
    <s v="[n,p,p]"/>
  </r>
  <r>
    <s v="T56"/>
    <x v="3"/>
    <s v="Authentication Bypass"/>
    <s v="Commercial UAS offers a software security feature that prevents the connection from GCS to UAV before a successful authentication with the manufacturer server cloud. An attacker can bypass authentication, reversing the firmware and changing the function behaviour."/>
    <s v="S, I"/>
    <s v="self, target(uses)"/>
    <s v="n"/>
    <s v="n"/>
    <s v="n"/>
    <s v="[n,n,n]"/>
    <s v="p"/>
    <s v="p"/>
    <s v="n"/>
    <s v="[p,p,n]"/>
  </r>
  <r>
    <s v="T57"/>
    <x v="3"/>
    <s v="Resource hexaustion"/>
    <s v="Flooding using many requests and make the server allocate many resources"/>
    <s v="D"/>
    <s v="self"/>
    <s v="n"/>
    <s v="n"/>
    <s v="n"/>
    <s v="[n,n,n]"/>
    <s v="n"/>
    <s v="n"/>
    <s v="p"/>
    <s v="[n,n,p]"/>
  </r>
  <r>
    <s v="T58"/>
    <x v="3"/>
    <s v="Access Metadata "/>
    <s v="An attacker can access to Zone Service Provider and obtain metadata"/>
    <s v="I"/>
    <s v="self"/>
    <s v="n"/>
    <s v="n"/>
    <s v="n"/>
    <s v="[n,n,n]"/>
    <s v="p"/>
    <s v="n"/>
    <s v="n"/>
    <s v="[p,n,n]"/>
  </r>
  <r>
    <s v="T59"/>
    <x v="4"/>
    <s v="Device Substitution"/>
    <s v="An attacker can adopt a new identity by creating or by stealing the identity of an existing node"/>
    <s v="D"/>
    <s v="self"/>
    <s v="p"/>
    <s v="n"/>
    <s v="n"/>
    <s v="[p,n,n,]"/>
    <s v="p"/>
    <s v="p"/>
    <s v="n"/>
    <s v="[p,p,n]"/>
  </r>
  <r>
    <s v="T60"/>
    <x v="4"/>
    <s v="Data Leakage"/>
    <s v="An adversary can access to local data of the asset"/>
    <s v="I"/>
    <s v="self"/>
    <s v="n"/>
    <s v="n"/>
    <s v="n"/>
    <s v="[n,n,n]"/>
    <s v="f"/>
    <s v="f"/>
    <s v="f"/>
    <s v="[f,f,f]"/>
  </r>
  <r>
    <s v="T61"/>
    <x v="4"/>
    <s v="Exhaustion of Power"/>
    <s v="An attacker repeatedly requests packet from sensors to deplete their battery life"/>
    <s v="D"/>
    <s v="self"/>
    <s v="p"/>
    <s v="n"/>
    <s v="n"/>
    <s v="[p,n,n]"/>
    <s v="n"/>
    <s v="n"/>
    <s v="f"/>
    <s v="[n,n,f]"/>
  </r>
  <r>
    <s v="T62"/>
    <x v="4"/>
    <s v="Device Hijack"/>
    <s v="An attacker, through various means, gains control or access to the node itself after it has been deployed"/>
    <s v="S,E"/>
    <s v="self"/>
    <s v="n"/>
    <s v="n"/>
    <s v="n"/>
    <s v="[n,n,n]"/>
    <s v="f"/>
    <s v="f"/>
    <s v="f"/>
    <s v="[f,f,f]"/>
  </r>
  <r>
    <s v="T63"/>
    <x v="4"/>
    <s v="Spoofed Routing Information"/>
    <s v="An attacker can corrupt the internal control information such as the routing table"/>
    <s v="I"/>
    <s v="self, source(connects), source(uses), target(uses)"/>
    <s v="n"/>
    <s v="n"/>
    <s v="n"/>
    <s v="[n,n,n]"/>
    <s v="p"/>
    <s v="p"/>
    <s v="n"/>
    <s v="[p,p,n]"/>
  </r>
  <r>
    <s v="T64"/>
    <x v="4"/>
    <s v="Resource Exhaustion"/>
    <s v="An attacker produce an amount of requests such that the assets cannot offer their services anymore"/>
    <s v="D"/>
    <s v="self"/>
    <s v="p"/>
    <s v="p"/>
    <s v="n"/>
    <s v="[p,p,n]"/>
    <s v="f"/>
    <s v="f"/>
    <s v="f"/>
    <s v="[f,f,f]"/>
  </r>
  <r>
    <s v="T65"/>
    <x v="4"/>
    <s v="Topology Disclosure"/>
    <s v="An attacker can exploit forwarding updates between the variuos nodes to know network tolopogy"/>
    <s v="I"/>
    <s v="self, source(connects)"/>
    <s v="n"/>
    <s v="n"/>
    <s v="n"/>
    <s v="[n,n,n]"/>
    <s v="p"/>
    <s v="n"/>
    <s v="n"/>
    <s v="[p,n,n]"/>
  </r>
  <r>
    <s v="T66"/>
    <x v="4"/>
    <s v="Physical Theft"/>
    <s v="An adversary steal the physical HW"/>
    <s v="D"/>
    <s v="self"/>
    <s v="n"/>
    <s v="n"/>
    <s v="n"/>
    <s v="[n,n,n]"/>
    <s v="p"/>
    <s v="p"/>
    <s v="f"/>
    <s v="[p,p,f]"/>
  </r>
  <r>
    <s v="T67"/>
    <x v="4"/>
    <s v="IoT Obstruction"/>
    <s v="An adversary obstructs the interactions between system components. By interrupting or disabling these interactions, an adversary can often force the system into a degraded state or cause the system to stop working as intended. This can cause the system components to be unavailable until the obstruction mitigated."/>
    <s v="D"/>
    <s v="self"/>
    <s v="n"/>
    <s v="n"/>
    <s v="n"/>
    <s v="[n,n,n]"/>
    <s v="n"/>
    <s v="n"/>
    <s v="f"/>
    <s v="[n,n,f]"/>
  </r>
  <r>
    <s v="T68"/>
    <x v="5"/>
    <s v="System Manipulation"/>
    <s v="An adversary is able to apply a change in the confoguration of the VM"/>
    <s v="E"/>
    <s v="self, target(hosts)"/>
    <s v="n"/>
    <s v="n"/>
    <s v="n"/>
    <s v="[n,n,n]"/>
    <s v="f"/>
    <s v="f"/>
    <s v="f"/>
    <s v="[f,f,f]"/>
  </r>
  <r>
    <s v="T69"/>
    <x v="5"/>
    <s v="Data Breach"/>
    <s v="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
    <s v="I"/>
    <s v="self, target(hosts)"/>
    <s v="n"/>
    <s v="n"/>
    <s v="n"/>
    <s v="[n,n,n]"/>
    <s v="p"/>
    <s v="n"/>
    <s v="n"/>
    <s v="[p,n,n]"/>
  </r>
  <r>
    <s v="T70"/>
    <x v="5"/>
    <s v="Crash"/>
    <s v="An Adversary is able to stop with a failure the full VM, causig, eventually, a lost of data."/>
    <s v="D"/>
    <s v="self, target(hosts)"/>
    <s v="n"/>
    <s v="n"/>
    <s v="n"/>
    <s v="[n,n,n]"/>
    <s v="n"/>
    <s v="p"/>
    <s v="f"/>
    <s v="[n,p,f]"/>
  </r>
  <r>
    <s v="T71"/>
    <x v="5"/>
    <s v="Authentication Abuse"/>
    <s v="An Adversy is able to access the VM abusing the authentication system"/>
    <s v="S"/>
    <s v="self, target(hosts)"/>
    <s v="n"/>
    <s v="n"/>
    <s v="n"/>
    <s v="[n,n,n]"/>
    <s v="p"/>
    <s v="p"/>
    <s v="n"/>
    <s v="[p,p,n]"/>
  </r>
  <r>
    <s v="T72"/>
    <x v="5"/>
    <s v="Authorization Abuse"/>
    <s v="An adversary is able to circumvent the authorization controls accessing data and services that should be not accessible to him"/>
    <s v="S"/>
    <s v="self, target(hosts)"/>
    <s v="n"/>
    <s v="n"/>
    <s v="n"/>
    <s v="[n,n,n]"/>
    <s v="p"/>
    <s v="p"/>
    <s v="n"/>
    <s v="[p,p,n]"/>
  </r>
  <r>
    <s v="T73"/>
    <x v="5"/>
    <s v="Elevation of provileges"/>
    <s v="An Adversary is able to change its privileges in access to the system services and data"/>
    <s v="E"/>
    <s v="self, target(hosts)"/>
    <s v="p"/>
    <s v="p"/>
    <s v="n"/>
    <s v="[p,p,n]"/>
    <s v="f"/>
    <s v="f"/>
    <s v="n"/>
    <s v="[f,f,n]"/>
  </r>
  <r>
    <s v="T74"/>
    <x v="5"/>
    <s v="Excessive Resource Consuption"/>
    <s v="An Adversary is able to enahnce the amount of resources consumed by the VM"/>
    <s v="D"/>
    <s v="self, target(hosts)"/>
    <s v="n"/>
    <s v="n"/>
    <s v="n"/>
    <s v="[n,n,n]"/>
    <s v="n"/>
    <s v="n"/>
    <s v="p"/>
    <s v="[n,n,p]"/>
  </r>
  <r>
    <s v="T75"/>
    <x v="5"/>
    <s v="Account Hijacking"/>
    <s v="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
    <s v="S"/>
    <s v="self, target(hosts)"/>
    <s v="n"/>
    <s v="n"/>
    <s v="n"/>
    <s v="[n,n,n]"/>
    <s v="p"/>
    <s v="p"/>
    <s v="n"/>
    <s v="[p,p,n]"/>
  </r>
  <r>
    <s v="T76"/>
    <x v="5"/>
    <s v="Advanced Persistent Threats (APTs)"/>
    <s v="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
    <s v="S"/>
    <s v="self, target(hosts)"/>
    <s v="n"/>
    <s v="n"/>
    <s v="n"/>
    <s v="[n,n,n]"/>
    <s v="p"/>
    <s v="p"/>
    <s v="n"/>
    <s v="[p,p,n]"/>
  </r>
  <r>
    <s v="T77"/>
    <x v="5"/>
    <s v="Resource Exhaustion"/>
    <s v="Some of the services and functionalities of the VM are no more available"/>
    <s v="D"/>
    <s v="self, target(hosts)"/>
    <s v="p"/>
    <s v="p"/>
    <s v="n"/>
    <s v="[p,p,n] "/>
    <s v="n"/>
    <s v="n"/>
    <s v="p"/>
    <s v="[n,n,p]"/>
  </r>
  <r>
    <s v="T78"/>
    <x v="5"/>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79"/>
    <x v="5"/>
    <s v="Unauthorized Code Execution"/>
    <s v="An adversary is able to execute codes and/or commands wihtout having an explicit authorization to do this (e.g. code injection, ..)"/>
    <s v="S,E"/>
    <s v="self, target(hosts)"/>
    <s v="p"/>
    <s v="p"/>
    <s v="n"/>
    <s v="[p,p,n]"/>
    <s v="p"/>
    <s v="p"/>
    <s v="n"/>
    <s v="[p,p,n]"/>
  </r>
  <r>
    <s v="T80"/>
    <x v="5"/>
    <s v="Scanning"/>
    <s v="An advserary is able to undestand your (mostly public) configuration"/>
    <s v="I"/>
    <s v="self, target(hosts)"/>
    <s v="n"/>
    <s v="n"/>
    <s v="n"/>
    <s v="[n,n,n]"/>
    <s v="n"/>
    <s v="n"/>
    <s v="n"/>
    <s v="[n,n,n]"/>
  </r>
  <r>
    <s v="T81"/>
    <x v="6"/>
    <s v="Manipulation of hardware and software"/>
    <s v="Hardware or even software can be modified to compromise the system"/>
    <s v=" Tampering"/>
    <s v="self"/>
    <s v="n"/>
    <s v="n"/>
    <s v="n"/>
    <s v="[n,n,n]"/>
    <s v="n"/>
    <s v="p"/>
    <s v="n"/>
    <s v="[n,p,n]"/>
  </r>
  <r>
    <s v="T82"/>
    <x v="6"/>
    <s v="Unauthorized activities"/>
    <s v="IMSI catching attacks, Brute force, Port knocking"/>
    <s v="spoofing, Tampering"/>
    <s v="self"/>
    <s v="n"/>
    <s v="n"/>
    <s v="n"/>
    <s v="[n,n,n]"/>
    <s v="n"/>
    <s v="p"/>
    <s v="n"/>
    <s v="[n,p,n]"/>
  </r>
  <r>
    <s v="T83"/>
    <x v="6"/>
    <s v="Failure of the device"/>
    <s v="Partial or total insufficient functioning of an asset"/>
    <s v="Denial of Service"/>
    <s v="self"/>
    <s v="n"/>
    <s v="n"/>
    <s v="n"/>
    <s v="[n,n,n]"/>
    <s v="n"/>
    <s v="n"/>
    <s v="p"/>
    <s v="[n,n,p]"/>
  </r>
  <r>
    <s v="T84"/>
    <x v="6"/>
    <s v="Slice Credentials Sharing"/>
    <s v=": It is expected that many users accessing a 5G network will access content hosted on mul_x0002_tiple network slices. If the same credentials (e.g., authenticating through the carrier) are used to access multiple slices, there is a risk that if the credentials are compromised (perhaps through a less secure slice), then the attacker will have the credentials to access other slices"/>
    <s v="Spoofing, Elevation of Privileges"/>
    <s v="target(connects)"/>
    <s v="n"/>
    <s v="n"/>
    <s v="n"/>
    <s v="[n,n,n]"/>
    <s v="p"/>
    <s v="n"/>
    <s v="n"/>
    <s v="[p,n,n]"/>
  </r>
  <r>
    <s v="T85"/>
    <x v="6"/>
    <s v="Authentication Relaxation for services"/>
    <s v="Each slice is uniquely setup for the needs of its client. In some cases where the need for availability vastly outweighs the need for confi_x0002_dentiality, authentication may be relaxed to improve latency"/>
    <s v="Elevation of Privilege"/>
    <s v="self"/>
    <s v="n"/>
    <s v="n"/>
    <s v="n"/>
    <s v="[n,n,n]"/>
    <s v="p"/>
    <s v="n"/>
    <s v="n"/>
    <s v="[p,n,n]"/>
  </r>
  <r>
    <s v="T86"/>
    <x v="6"/>
    <s v="Location/SS7 leaks"/>
    <s v="A telephone eavesdropping device used for intercepting mobile phone traffic and tracking location data of mobile phone users"/>
    <s v="Spoofing, Information Disclosure"/>
    <s v="self,target(connects)"/>
    <s v="n"/>
    <s v="n"/>
    <s v="n"/>
    <s v="[n,n,n]"/>
    <s v="p"/>
    <s v="n"/>
    <s v="n"/>
    <s v="[p,n,n]"/>
  </r>
  <r>
    <s v="T87"/>
    <x v="6"/>
    <s v="Phone call and SMS snooping"/>
    <s v="Unauthorized access to phone and sms data"/>
    <s v="Information Disclosure"/>
    <s v="self"/>
    <s v="n"/>
    <s v="n"/>
    <s v="n"/>
    <s v="[n,n,n]"/>
    <s v="p"/>
    <s v="n"/>
    <s v="n"/>
    <s v="[p,n,n]"/>
  </r>
  <r>
    <s v="T88"/>
    <x v="6"/>
    <s v="Mobile Malware attack"/>
    <s v="Mobile malware allow attackers to stral the stored personal data on the device or even lauch attacks against other entirties."/>
    <s v="Tampering, Information Disclosure"/>
    <s v="self,target(uses)"/>
    <s v="p"/>
    <s v="n"/>
    <s v="n"/>
    <s v="[p,n,n]"/>
    <s v="p"/>
    <s v="p"/>
    <s v="p"/>
    <s v="[p,p,p]"/>
  </r>
  <r>
    <s v="T89"/>
    <x v="6"/>
    <s v="False Buffer status report"/>
    <s v="An attacker can exploit the buffer status report of access network components to obtain the information such as packet scheduling, load balancing and admission control algorithms."/>
    <s v="Information Disclosure"/>
    <s v="self"/>
    <s v="n"/>
    <s v="n"/>
    <s v="n"/>
    <s v="[n,n,n]"/>
    <s v="p"/>
    <s v="n"/>
    <s v="n"/>
    <s v="[p,n,n]"/>
  </r>
  <r>
    <s v="T90"/>
    <x v="6"/>
    <s v="Malicious Mobile device substitution"/>
    <s v="It may no longer be a common smartphone or a primitive IoT device but a hostile supercomputer that can inject dirty data into the network. Some mobile phones can allow remote request to update the device configuration e.g., OMA CP (Open Mobile Alliance Configuration Provisioning) and letting attackers to take over the phone."/>
    <s v="Spoofing, Tampering, Denial of service"/>
    <s v="self, target(uses)"/>
    <s v="n"/>
    <s v="n"/>
    <s v="n"/>
    <s v="[n,n,n]"/>
    <s v="p"/>
    <s v="n"/>
    <s v="p"/>
    <s v="[p,n,p]"/>
  </r>
  <r>
    <s v="T91"/>
    <x v="6"/>
    <s v="SIM Card Vulnerabilities"/>
    <s v="Although being a tamper resistant module, a SIM card may still have unknown vulnerabilities that can be exploited to change the configuration of the mobile phone, e.g., change of Access Point Name (APN)."/>
    <s v="Spoofing, Elevation of Privileges"/>
    <s v="self"/>
    <s v="n"/>
    <s v="n"/>
    <s v="n"/>
    <s v="[n,n,n]"/>
    <s v="p"/>
    <s v="p"/>
    <s v="n"/>
    <s v="[p,p,n]"/>
  </r>
  <r>
    <s v="T92"/>
    <x v="6"/>
    <s v="Mobile data exposure"/>
    <s v="A lot of mobile applications, even coming from trustworthy stores, can expose user data and compromise the user equipment that is connected to the mobile network."/>
    <s v="Information Disclosure"/>
    <s v="self"/>
    <s v="n"/>
    <s v="n"/>
    <s v="n"/>
    <s v="[n,n,n]"/>
    <s v="p"/>
    <s v="n"/>
    <s v="n"/>
    <s v="[p,n,n]"/>
  </r>
  <r>
    <s v="T93"/>
    <x v="6"/>
    <s v="Jamming"/>
    <s v="An attack that attempts to interfere with the reception of broadcast communications."/>
    <s v="Denial of Service"/>
    <s v="self,target(connects)"/>
    <s v="n"/>
    <s v="n"/>
    <s v="n"/>
    <s v="[n,n,n]"/>
    <s v="n"/>
    <s v="n"/>
    <s v="p"/>
    <s v="[n,n,p]"/>
  </r>
  <r>
    <s v="T94"/>
    <x v="6"/>
    <s v="Eavesdropping"/>
    <s v="Attackers eavesdrop on sensitive data on control and bearer plane"/>
    <s v="Spoofing"/>
    <s v="self, source(uses)"/>
    <s v="n"/>
    <s v="n"/>
    <s v="n"/>
    <s v="[n,n,n]"/>
    <s v="p"/>
    <s v="p"/>
    <s v="n"/>
    <s v="[p,p,n]"/>
  </r>
  <r>
    <s v="T95"/>
    <x v="6"/>
    <s v="Hardware Manipulation"/>
    <s v="Compromised UE can communicate with the 5G infrastructure and harm the system."/>
    <s v="Tampering, Denial Of Service"/>
    <s v="target(uses)"/>
    <s v="n"/>
    <s v="n"/>
    <s v="n"/>
    <s v="[n,n,n]"/>
    <s v="n"/>
    <s v="p"/>
    <s v="n"/>
    <s v="[n,p,n]"/>
  </r>
  <r>
    <s v="T96"/>
    <x v="6"/>
    <s v="MITM attack"/>
    <s v="In the man-in-the-middle (MITM) attack, a temporary scenario is created by an attacker; this allows the interception of the data communication between the UEs over the network to modify the content"/>
    <s v="Spoofing, Information Disclosure"/>
    <s v="self,target(uses)"/>
    <s v="p"/>
    <s v="n"/>
    <s v="n"/>
    <s v="[p,n,n]"/>
    <s v="p"/>
    <s v="p"/>
    <s v="n"/>
    <s v="[p,p,n]"/>
  </r>
  <r>
    <s v="T97"/>
    <x v="6"/>
    <s v="Privacy Leakage"/>
    <s v="Curious or illegal edge device owners may leak the information stored in their devices and, in the worst-case scenario, sell them to a third party"/>
    <s v="Information Disclosure"/>
    <s v="self"/>
    <s v="n"/>
    <s v="n"/>
    <s v="n"/>
    <s v="[n,n,n]"/>
    <s v="p"/>
    <s v="n"/>
    <s v="n"/>
    <s v="[p,n,n]"/>
  </r>
  <r>
    <s v="T98"/>
    <x v="7"/>
    <s v="Eavesdropping"/>
    <s v="An adversary can retrieve valuable data from the transmitted messages that are sent using the asset"/>
    <s v="I"/>
    <s v="self "/>
    <s v="n"/>
    <s v="n"/>
    <s v="n"/>
    <s v="[n,n,n]"/>
    <s v="p"/>
    <s v="n"/>
    <s v="n"/>
    <s v="[p,n,n]_x000a_"/>
  </r>
  <r>
    <s v="T99"/>
    <x v="7"/>
    <s v="Message Elimination"/>
    <s v="An adversary can simply intercept and eliminate the packets' content meant for the base station or intermediate nodes coming from the asset"/>
    <s v="D"/>
    <s v="self "/>
    <s v="n"/>
    <s v="n"/>
    <s v="n"/>
    <s v="[n,n,n]"/>
    <s v="n"/>
    <s v="p"/>
    <s v="p"/>
    <s v="[n,p,p]"/>
  </r>
  <r>
    <s v="T100"/>
    <x v="7"/>
    <s v="Message Modification"/>
    <s v="An adversary can simply intercept and modify the packets' content meant for the base station or intermediate nodes coming from the asset"/>
    <s v="D"/>
    <s v="self "/>
    <s v="n"/>
    <s v="n"/>
    <s v="n"/>
    <s v="[n,n,n]"/>
    <s v="n"/>
    <s v="p"/>
    <s v="p"/>
    <s v="[n,p,p]"/>
  </r>
  <r>
    <s v="T101"/>
    <x v="7"/>
    <s v="Message Replay"/>
    <s v="An adversary can re-transmit the content of the packets coming from the asset at a later time"/>
    <s v="S,T"/>
    <s v="self "/>
    <s v="n"/>
    <s v="n"/>
    <s v="n"/>
    <s v="[n,n,n]"/>
    <s v="n"/>
    <s v="p"/>
    <s v="p"/>
    <s v="[n,p,p]"/>
  </r>
  <r>
    <s v="T102"/>
    <x v="7"/>
    <s v="Message Injection"/>
    <s v="An adversary can send out false data into asset, maybe masquerading as one of the nodes with the objective of corrupting the collected nodes'reading or disrupting the internal control data"/>
    <s v="S,E"/>
    <s v="self "/>
    <s v="n"/>
    <s v="n"/>
    <s v="n"/>
    <s v="[n,n,n]"/>
    <s v="n"/>
    <s v="p"/>
    <s v="p"/>
    <s v="[n,p,p]"/>
  </r>
  <r>
    <s v="T103"/>
    <x v="7"/>
    <s v="Network Partitioning"/>
    <s v="An adversary can make a certain section of the asset inaccessibile by others"/>
    <s v="D"/>
    <s v="self , target(connects)"/>
    <s v="n"/>
    <s v="n"/>
    <s v="n"/>
    <s v="[n,n,n]"/>
    <s v="n"/>
    <s v="p"/>
    <s v="p"/>
    <s v="[n,p,p]"/>
  </r>
  <r>
    <s v="T104"/>
    <x v="7"/>
    <s v="Selective Forwarding"/>
    <s v="An attacker can forward a packets that traverse a malicious node depending on some criteria"/>
    <s v="S"/>
    <s v="self "/>
    <s v="n"/>
    <s v="n"/>
    <s v="n"/>
    <s v="[n,n,n]"/>
    <s v="n"/>
    <s v="p"/>
    <s v="p"/>
    <s v="[n,p,p]"/>
  </r>
  <r>
    <s v="T105"/>
    <x v="7"/>
    <s v="Topology Disclosure"/>
    <s v="An attacker can exploit forwarding updates between the variuos nodes to know network tolopogy"/>
    <s v="I"/>
    <s v="self "/>
    <s v="n"/>
    <s v="n"/>
    <s v="n"/>
    <s v="[n,n,n]"/>
    <s v="p"/>
    <s v="n"/>
    <s v="n"/>
    <s v="[p,n,n]"/>
  </r>
  <r>
    <s v="T106"/>
    <x v="7"/>
    <s v="Network Abusive Access"/>
    <s v="An attacker can abusively access (send and receive messages) this network"/>
    <s v="S"/>
    <s v="self "/>
    <s v="n"/>
    <s v="n"/>
    <s v="n"/>
    <s v="[n,n,n]"/>
    <s v="p"/>
    <s v="p"/>
    <s v="n"/>
    <s v="[p,p,n]"/>
  </r>
  <r>
    <s v="T107"/>
    <x v="7"/>
    <s v="Resource Exhaustion"/>
    <s v="An Adversay is able to denial (at least partially) the network resourcees"/>
    <s v="D"/>
    <s v="self "/>
    <s v="n"/>
    <s v="n"/>
    <s v="n"/>
    <s v="[n,n,n]"/>
    <s v="n"/>
    <s v="n"/>
    <s v="f"/>
    <s v="[n,n,f]"/>
  </r>
  <r>
    <s v="T108"/>
    <x v="7"/>
    <s v="Spoofing"/>
    <s v="An attacker sends messages with a spoofed identity"/>
    <s v="S"/>
    <s v="self "/>
    <s v="n"/>
    <s v="n"/>
    <s v="n"/>
    <s v="[n,n,n]"/>
    <s v="n"/>
    <s v="p"/>
    <s v="n"/>
    <s v="[n,p,n]"/>
  </r>
  <r>
    <s v="T109"/>
    <x v="7"/>
    <s v="Communication Lock"/>
    <s v="An attacker can manipualte the Network behavioour in some way"/>
    <s v="D"/>
    <s v="self "/>
    <s v="n"/>
    <s v="n"/>
    <s v="n"/>
    <s v="[n,n,n]"/>
    <s v="p"/>
    <s v="p"/>
    <s v="p"/>
    <s v="[p,p,p]"/>
  </r>
  <r>
    <s v="T110"/>
    <x v="8"/>
    <s v="Resouce Exhaustion"/>
    <s v="DDoS attacks can be lauched as Signaling  Amplification and HSS saturation by using a botnet to control a large number of infected Ues"/>
    <s v="Denial of Service"/>
    <s v="self,souce(connects)"/>
    <s v="n"/>
    <s v="n"/>
    <s v="n"/>
    <s v="[n,n,n]"/>
    <s v="n"/>
    <s v="n"/>
    <s v="p"/>
    <s v="[n,n,p]"/>
  </r>
  <r>
    <s v="T111"/>
    <x v="8"/>
    <s v="TLS/SSL vulnerabilities exploitation"/>
    <s v="The TLS/SSL based communication used in SDN based Core Network is vulnerable to attacks such as TCP SYN DDoS, RC4 biases in TLS, Browser Exploit against TLS, Compression ratio info-leak made easy (CRIME), LUCKY 13 attack and POODLE attack"/>
    <s v="Denial of Service"/>
    <s v="self"/>
    <s v="n"/>
    <s v="n"/>
    <s v="n"/>
    <s v="[n,n,n]"/>
    <s v="n"/>
    <s v="n"/>
    <s v="p"/>
    <s v="[n,n,p]"/>
  </r>
  <r>
    <s v="T112"/>
    <x v="8"/>
    <s v="SDN Scanner"/>
    <s v="Attackers can passively collect network information like IP of SDN controller and key network elements by analyzing SDN traffics. It is possible to perform various attacks like DoS, TCP reset, replay and spoofing attacks ."/>
    <s v="Information Disclosure"/>
    <s v="self,target(connects)"/>
    <s v="p"/>
    <s v="n"/>
    <s v="n"/>
    <s v="[p,n,n]"/>
    <s v="p"/>
    <s v="n"/>
    <s v="p"/>
    <s v="[p,n,p]"/>
  </r>
  <r>
    <s v="T113"/>
    <x v="8"/>
    <s v="Theft of Service"/>
    <s v="Services can be compromised by the Roaming Network"/>
    <s v="Spoofing, Tampering, Information Disclosure, Denial Of Service"/>
    <s v="self,target(uses)"/>
    <s v="n"/>
    <s v="n"/>
    <s v="n"/>
    <s v="[n,n,n]"/>
    <s v="p"/>
    <s v="n"/>
    <s v="p"/>
    <s v="[p,n,p]"/>
  </r>
  <r>
    <s v="T114"/>
    <x v="8"/>
    <s v="Malicious Software"/>
    <s v="Injection attacks worms, Ransomware, Malicious network functions, Botnet"/>
    <s v="Spoofing, Tampering, Information Disclosure, Denial Of Service"/>
    <s v="self"/>
    <s v="n"/>
    <s v="n"/>
    <s v="n"/>
    <s v="[n,n,n]"/>
    <s v="p"/>
    <s v="p"/>
    <s v="p"/>
    <s v="[p,p,p]"/>
  </r>
  <r>
    <s v="T115"/>
    <x v="8"/>
    <s v="Unauthorized Access"/>
    <s v="IMSI catching attacks, Brute force, Port knocking"/>
    <s v="spoofing, Tampering"/>
    <s v="self,target(uses)"/>
    <s v="n"/>
    <s v="n"/>
    <s v="n"/>
    <s v="[n,n,n]"/>
    <s v="p"/>
    <s v="p"/>
    <s v="n"/>
    <s v="[p,p,n]"/>
  </r>
  <r>
    <s v="T116"/>
    <x v="8"/>
    <s v="Data Breach"/>
    <s v="Log tampering, File misuse, Customer data theft"/>
    <s v="Information Disclosure"/>
    <s v="self"/>
    <s v="n"/>
    <s v="n"/>
    <s v="n"/>
    <s v="[n,n,n]"/>
    <s v="p"/>
    <s v="n"/>
    <s v="n"/>
    <s v="[p,n,n]"/>
  </r>
  <r>
    <s v="T117"/>
    <x v="8"/>
    <s v="Remote access"/>
    <s v="manifested when malicious users exploit a given vulnerability that provides remote access for maintenance and troubleshooting"/>
    <s v="Spoofing, Tampering, Information Disclosure, Denial Of Service"/>
    <s v="self"/>
    <s v="n"/>
    <s v="n"/>
    <s v="n"/>
    <s v="[n,n,n]"/>
    <s v="p"/>
    <s v="n"/>
    <s v="n"/>
    <s v="[p,n,n]"/>
  </r>
  <r>
    <s v="T118"/>
    <x v="8"/>
    <s v="Injection"/>
    <s v="the attacker has the injection capability for generating and transmitting the wireless packets in 5G (which requires the radio/antenna frontend hardware and the wireless signal processing to generate wireless signals complying with the 5G NR standard) and can detect and listen another legitimate user’s transmission (passive radio receiving capability)."/>
    <s v="Spoofing"/>
    <s v="target(connects)"/>
    <s v="p"/>
    <s v="n"/>
    <s v="n"/>
    <s v="[p,n,n]"/>
    <s v="p"/>
    <s v="p"/>
    <s v="n"/>
    <s v="[p,p,n]"/>
  </r>
  <r>
    <s v="T119"/>
    <x v="8"/>
    <s v="Disruption of limited func_x0002_tionalities of the network"/>
    <s v="Some attacks affecting the net_x0002_work core may result in serious disruptions of the functioning of the network. One of the most critical points of the network is the interconnect network, which may be misused for signaling fraud (e.g., false charging)."/>
    <s v="Spoofing, Information Disclosure, Denial Of Services"/>
    <s v="self"/>
    <s v="n"/>
    <s v="n"/>
    <s v="n"/>
    <s v="[n,n,n]"/>
    <s v="p"/>
    <s v="p"/>
    <s v="p"/>
    <s v="[p,p,p]"/>
  </r>
  <r>
    <s v="T120"/>
    <x v="8"/>
    <s v="Massive failure of network functionalities"/>
    <s v="An insider attack may cause a massive failure of the network. This is very hard to achieve by a simple misconfiguration of the network core"/>
    <s v="Denial of Service"/>
    <s v="self"/>
    <s v="n"/>
    <s v="n"/>
    <s v="n"/>
    <s v="[n,n,n]"/>
    <s v="n"/>
    <s v="n"/>
    <s v="f"/>
    <s v="[n,n,f]"/>
  </r>
  <r>
    <s v="T121"/>
    <x v="8"/>
    <s v="Massive dysfunctionality of 5G Core, controlled by an external party"/>
    <s v="The core may be controlled remotely by a third party, which results in the malfunctioning of the entire network. This attack may be very difficult to discover (if it is point-specific)."/>
    <s v="Spoofing, Information Disclosure, Denial Of Services"/>
    <s v="self"/>
    <s v="n"/>
    <s v="n"/>
    <s v="n"/>
    <s v="[n,n,n]"/>
    <s v="n"/>
    <s v="n"/>
    <s v="p"/>
    <s v="[n,n,p]"/>
  </r>
  <r>
    <s v="T122"/>
    <x v="8"/>
    <s v="Signaling Threats"/>
    <s v="Storms or Frauds"/>
    <s v="Denial of Service"/>
    <s v="self"/>
    <s v="n"/>
    <s v="n"/>
    <s v="n"/>
    <s v="[n,n,n]"/>
    <s v="p"/>
    <s v="p"/>
    <s v="p"/>
    <s v="[p,p,p]"/>
  </r>
  <r>
    <s v="T123"/>
    <x v="8"/>
    <s v="Saturation threat"/>
    <s v="malicious or even legitimate but compromised nodes will be capable of causing saturation attacks"/>
    <s v="Denial of Services"/>
    <s v="target(connects)"/>
    <s v="n"/>
    <s v="n"/>
    <s v="n"/>
    <s v="[n,n,n]"/>
    <s v="n"/>
    <s v="n"/>
    <s v="p"/>
    <s v="[n,n,p]"/>
  </r>
  <r>
    <s v="T124"/>
    <x v="8"/>
    <s v="Eavesdropping"/>
    <s v="Attackers eavesdrop on sensitive data on the network"/>
    <s v="Information Disclosure"/>
    <s v="self, target(connects)"/>
    <s v="n"/>
    <s v="n"/>
    <s v="n"/>
    <s v="[n,n,n]"/>
    <s v="p"/>
    <s v="p"/>
    <s v="n"/>
    <s v="[p,p,n]"/>
  </r>
  <r>
    <s v="T125"/>
    <x v="8"/>
    <s v="TCP SYN Scanning"/>
    <s v="an attacker is attempting to determine the state of every TCP port of the target IP address (65536 ports in total) without establishing a full connection. Tis is achieved by sending a SYN segment addressed to every port on the server."/>
    <s v="Information Disclosure"/>
    <s v="self,target(connects)"/>
    <s v="n"/>
    <s v="n"/>
    <s v="n"/>
    <s v="[n,n,n]"/>
    <s v="p"/>
    <s v="n"/>
    <s v="n"/>
    <s v="[p,n,n]"/>
  </r>
  <r>
    <s v="T126"/>
    <x v="8"/>
    <s v="Use of JSON is a liability"/>
    <s v="Diferent implementations will use diferent JSON libraries. There is a considerable chance that there will be inconsistencies, and these may lead to security problems"/>
    <s v="Information Disclosure"/>
    <s v="self"/>
    <m/>
    <m/>
    <m/>
    <s v="[,,]"/>
    <m/>
    <m/>
    <m/>
    <s v="[,,]"/>
  </r>
  <r>
    <s v="T127"/>
    <x v="8"/>
    <s v="Authorization and OAuth 2.0"/>
    <s v="Use of authorization is new to the 3GPP core network signaling system. There is therefore a considerable chance that there will be wrongful or inappropriate use. This afects both the design requirements and the realization of the requirements. Furthermore, it is well known that there are problems with some of the OAuth 2.0 implementations."/>
    <s v="Spoofing, Information Disclosure"/>
    <s v="self"/>
    <m/>
    <m/>
    <m/>
    <s v="[,,]"/>
    <m/>
    <m/>
    <m/>
    <s v="[,,]"/>
  </r>
  <r>
    <s v="T128"/>
    <x v="8"/>
    <s v="Unsecured connections"/>
    <s v="Lack of using TLS to secure the connections"/>
    <s v="Spoofing, Information Disclosure"/>
    <s v="target(connects)"/>
    <s v="n"/>
    <s v="n"/>
    <s v="n"/>
    <s v="[n,n,n]"/>
    <s v="p"/>
    <s v="n"/>
    <s v="n"/>
    <s v="[p,n,n]"/>
  </r>
  <r>
    <s v="T129"/>
    <x v="8"/>
    <s v="Masquerade"/>
    <s v="These threats would encompass aspects such as identifcation and entity authentication. For signalling, it also involves message origin authentication aspects. Related to: entity authentication and message origin authentication."/>
    <s v="Spoofing"/>
    <s v="self"/>
    <s v="n"/>
    <s v="n"/>
    <s v="n"/>
    <s v="[n,n,n]"/>
    <s v="p"/>
    <s v="n"/>
    <s v="n"/>
    <s v="[p,n,n]"/>
  </r>
  <r>
    <s v="T130"/>
    <x v="8"/>
    <s v="Authorization and access rights"/>
    <s v="Threats towards authorization and access rights includes access violation and illicit privilege elevation. Defnition of consistent and complete security policies is a prerequisite."/>
    <s v="Elevation of Privileges"/>
    <s v="self"/>
    <s v="n"/>
    <s v="n"/>
    <s v="n"/>
    <s v="[n,n,n]"/>
    <s v="p"/>
    <s v="n"/>
    <s v="n"/>
    <s v="[p,n,n]"/>
  </r>
  <r>
    <s v="T131"/>
    <x v="8"/>
    <s v="Accountability and attributability"/>
    <s v="This typically includes threats where a party attempts to deny sending or receiving messages"/>
    <s v="Denial of Services"/>
    <s v="self"/>
    <s v="n"/>
    <s v="n"/>
    <s v="n"/>
    <s v="[n,n,n]"/>
    <s v="n"/>
    <s v="n"/>
    <s v="p"/>
    <s v="[n,n,p]"/>
  </r>
  <r>
    <s v="T132"/>
    <x v="8"/>
    <s v="Accidental"/>
    <s v="Misconfigured systems/network outdated systems, Human error, Unintentional deletion"/>
    <s v="Tampering, Information Disclosure, Denial Of Service"/>
    <s v="self "/>
    <s v="n"/>
    <s v="n"/>
    <s v="n"/>
    <s v="[n,n,n]"/>
    <s v="p"/>
    <s v="p"/>
    <s v="p"/>
    <s v="[p,p,p]"/>
  </r>
  <r>
    <s v="T133"/>
    <x v="8"/>
    <s v="Vulnerable API"/>
    <s v="Orchestrator or SDN  controller can be subjected to API-based attacks"/>
    <s v="Tampering, Information Disclosure, Denial Of Service"/>
    <s v="self"/>
    <s v="n"/>
    <s v="n"/>
    <s v="n"/>
    <s v="[n,n,n]"/>
    <s v="p"/>
    <s v="p"/>
    <s v="p"/>
    <s v="[p,p,p]"/>
  </r>
  <r>
    <s v="T134"/>
    <x v="8"/>
    <s v="Network Configuration Manipulation"/>
    <s v="Routing table manipulation, Malicious network function registration, DNS manipulation, Exploitation of misconfigured data, Tampering of cryptographic keys and policies, OS services tampering"/>
    <s v="Tampering, Denial Of Service"/>
    <s v="self"/>
    <s v="n"/>
    <s v="n"/>
    <s v="n"/>
    <s v="[n,n,n]"/>
    <s v="n"/>
    <s v="p"/>
    <s v="p"/>
    <s v="[n,p,p]"/>
  </r>
  <r>
    <s v="T135"/>
    <x v="9"/>
    <s v="Jamming"/>
    <s v="An attacker jams the comunication channel of the asset and avoids any member of the network in the affected area to send or receive any packet"/>
    <s v="Denial of Service"/>
    <s v="self "/>
    <s v="n"/>
    <s v="n"/>
    <s v="n"/>
    <s v="[n,n,n]"/>
    <s v="n"/>
    <s v="n"/>
    <s v="f"/>
    <s v="[n,n,f]"/>
  </r>
  <r>
    <s v="T136"/>
    <x v="10"/>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Tampering"/>
    <s v="self"/>
    <s v="n"/>
    <s v="n"/>
    <s v="n"/>
    <s v="[n,n,n]"/>
    <s v="n"/>
    <s v="p"/>
    <s v="n"/>
    <s v="[n,p,n]"/>
  </r>
  <r>
    <s v="T137"/>
    <x v="10"/>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p"/>
    <s v="[n,p,p]"/>
  </r>
  <r>
    <s v="T138"/>
    <x v="10"/>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ource(uses)"/>
    <s v="n"/>
    <s v="n"/>
    <s v="n"/>
    <s v="[n,n,n]"/>
    <s v="n"/>
    <s v="n"/>
    <s v="p"/>
    <s v="[n,n,p]"/>
  </r>
  <r>
    <s v="T139"/>
    <x v="10"/>
    <s v="Remote Access exploitation"/>
    <s v="This threat consists of a malicious user who has remote access to critical network components and takes control of a virtual machine to perform other types of attacks. "/>
    <s v="Tampering"/>
    <s v="source(hosts),self"/>
    <s v="p"/>
    <s v="n"/>
    <s v="n"/>
    <s v="[p,n,n]"/>
    <s v="p"/>
    <s v="p"/>
    <s v="n"/>
    <s v="[p,p,n]"/>
  </r>
  <r>
    <s v="T140"/>
    <x v="10"/>
    <s v="Compromise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n"/>
    <s v="p"/>
    <s v="p"/>
    <s v="[n,p,p]"/>
  </r>
  <r>
    <s v="T141"/>
    <x v="10"/>
    <s v=" Abuse of remote access to the network"/>
    <s v="This threat consists of a malicious user who has remote access to critical network components and takes control of a virtual machine to perform other types of attacks. "/>
    <s v="Tampering"/>
    <s v="source(hosts)"/>
    <s v="n"/>
    <s v="n"/>
    <s v="n"/>
    <s v="[n,n,n]"/>
    <s v="n"/>
    <s v="p"/>
    <s v="n"/>
    <s v="[n,p,n]"/>
  </r>
  <r>
    <s v="T142"/>
    <x v="10"/>
    <s v="Abuse of virtualization mechanisms"/>
    <s v="These are threats related to the virtualisation of the IT infrastructure, network and underlying functions."/>
    <s v=" Tampering, Denial of Service"/>
    <s v="self, source(connects)"/>
    <s v="n"/>
    <s v="n"/>
    <s v="n"/>
    <s v="[n,n,n]"/>
    <s v="n"/>
    <s v="p"/>
    <s v="p"/>
    <s v="[n,p,p]"/>
  </r>
  <r>
    <s v="T143"/>
    <x v="10"/>
    <s v="Manipulation of software"/>
    <s v="Hardware or even software can be modified to compromise the system"/>
    <s v=" Tampering, Denial of Service"/>
    <s v="self"/>
    <s v="n"/>
    <s v="n"/>
    <s v="n"/>
    <s v="[n,n,n]"/>
    <s v="n"/>
    <s v="p"/>
    <s v="p"/>
    <s v="[n,p,p]"/>
  </r>
  <r>
    <s v="T144"/>
    <x v="10"/>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145"/>
    <x v="10"/>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146"/>
    <x v="10"/>
    <s v="Erroneous use or administration of the system"/>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147"/>
    <x v="10"/>
    <s v="Eavesdropping"/>
    <s v="Attackers eavesdrop on sensitive data on control and bearer plane"/>
    <s v="Spoofing, Tampering"/>
    <s v="self, source(uses)"/>
    <s v="n"/>
    <s v="n"/>
    <s v="n"/>
    <s v="[n,n,n]"/>
    <s v="p"/>
    <s v="p"/>
    <s v="n"/>
    <s v="[p,p,n]"/>
  </r>
  <r>
    <s v="T148"/>
    <x v="10"/>
    <s v="Network slicing specific"/>
    <s v="Template modification, Configuration tampering, Fake slice creation, Deny access to slices, Data breach delete slices, Unauthorized access, Misuse of resources and functions, Side channel attacks"/>
    <s v="Information Disclosure"/>
    <s v="self"/>
    <s v="n"/>
    <s v="n"/>
    <s v="n"/>
    <s v="[n,n,n]"/>
    <s v="p"/>
    <s v="n"/>
    <s v="n"/>
    <s v="[p,n,n]"/>
  </r>
  <r>
    <s v="T149"/>
    <x v="10"/>
    <s v="Incorrect SUCI de-concealment "/>
    <s v="If the SUPI in the UE and the SUPI retrieved from_x000a_Nudm_Authentication_Get Response message are not the same, the AMF key generated based on the SUPI in the UE is also not the same as the AMF key generated in the AMF/SEAF. As a result, the subsequent NAS SMC procedure will always fail. Hence, UE will never be able to use the services provided by the serving AMF."/>
    <s v="Denial of Service"/>
    <s v="self, source(uses)"/>
    <s v="n"/>
    <s v="n"/>
    <s v="n"/>
    <s v="[n,n,n]"/>
    <s v="n"/>
    <s v="n"/>
    <s v="f"/>
    <s v="[n,n,f]"/>
  </r>
  <r>
    <s v="T150"/>
    <x v="10"/>
    <s v="Resynchronization"/>
    <s v="f RAND and AUTS are not included when synchronization fails, the resynchronization procedure does not work correctly. This can result in waste of system resources and deny a legitimate user access to the system. "/>
    <s v="Denial of Service"/>
    <s v="self"/>
    <s v="n"/>
    <s v="n"/>
    <s v="n"/>
    <s v="[n,n,n]"/>
    <s v="n"/>
    <s v="n"/>
    <s v="p"/>
    <s v="[n,n,p]"/>
  </r>
  <r>
    <s v="T151"/>
    <x v="10"/>
    <s v="Bidding down"/>
    <s v="If SMC does not include the complete initial NAS message if_x000a_either requested by the AMF or the UE sent the initial NAS message unprotected, the UE can force the system to reduce the security level by using weaker security algorithms or turning security off, making the system easily attacked and/or compromised."/>
    <s v="Tampering, Information Disclosure"/>
    <s v="self"/>
    <s v="n"/>
    <s v="n"/>
    <s v="n"/>
    <s v="[n,n,n]"/>
    <s v="n"/>
    <s v="p"/>
    <s v="n"/>
    <s v="[n,p,n]"/>
  </r>
  <r>
    <s v="T152"/>
    <x v="10"/>
    <s v="Invalid or unacceptable UE security capabilities "/>
    <s v="A flawed AMF implementation accepting insecure or invalid_x000a_UE security capabilities may put User Plane and Control Plane traffic at risk, without the operator being aware of it. If NULL ciphering algorithm and/or NULL integrity protection algorithm of the UE security capabilities is accepted by the AMF, all the subsequent NAS, RRC, and UP messages will not be confidentiality and/or integrity protected. The attacker can easily intercept or tamper control plane data and the user plane data. This can result in information disclosure as well as tampering of data"/>
    <s v="Tampering, Information Disclosure"/>
    <s v="self, source(uses)"/>
    <s v="n"/>
    <s v="n"/>
    <s v="n"/>
    <s v="[n,n,n]"/>
    <s v="n"/>
    <s v="p"/>
    <s v="n"/>
    <s v="[n,p,n]"/>
  </r>
  <r>
    <s v="T153"/>
    <x v="10"/>
    <s v="Manipulation of network configuration"/>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Denial of Service"/>
    <s v="self"/>
    <s v="n"/>
    <s v="n"/>
    <s v="n"/>
    <s v="[n,n,n]"/>
    <s v="n"/>
    <s v="p"/>
    <s v="p"/>
    <s v="[n,p,p]"/>
  </r>
  <r>
    <s v="T154"/>
    <x v="10"/>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
    <s v="n"/>
    <s v="n"/>
    <s v="n"/>
    <s v="[n,n,n]"/>
    <s v="n"/>
    <s v="p"/>
    <s v="p"/>
    <s v="[n,p,p]"/>
  </r>
  <r>
    <s v="T155"/>
    <x v="10"/>
    <s v="Resouce Exhaustion"/>
    <s v="An attempt is made to make a network/service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 v="n"/>
    <s v="n"/>
    <s v="n"/>
    <s v="[n,n,n]"/>
    <s v="n"/>
    <s v="n"/>
    <s v="f"/>
    <s v="[n,n,f]"/>
  </r>
  <r>
    <s v="T156"/>
    <x v="10"/>
    <s v=" Abuse of remote access to the network"/>
    <s v="This threat consists of a malicious user who has remote access to critical network components and takes control of a virtual machine to perform other types of attacks. "/>
    <s v="Tampering"/>
    <s v="self"/>
    <s v="n"/>
    <s v="n"/>
    <s v="n"/>
    <s v="[n,n,n]"/>
    <s v="n"/>
    <s v="p"/>
    <s v="n"/>
    <s v="[n,p,n]"/>
  </r>
  <r>
    <s v="T157"/>
    <x v="10"/>
    <s v="Manipulation of hardware and software"/>
    <s v="Hardware or even software can be modified to compromise the system"/>
    <s v=" Tampering, Denial of Service"/>
    <s v="self"/>
    <s v="n"/>
    <s v="n"/>
    <s v="n"/>
    <s v="[n,n,n]"/>
    <s v="n"/>
    <s v="p"/>
    <s v="p"/>
    <s v="[n,p,p]"/>
  </r>
  <r>
    <s v="T158"/>
    <x v="10"/>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s v="n"/>
    <s v="n"/>
    <s v="n"/>
    <s v="[n,n,n]"/>
    <s v="n"/>
    <s v="p"/>
    <s v="p"/>
    <s v="[n,p,p]"/>
  </r>
  <r>
    <s v="T159"/>
    <x v="10"/>
    <s v="Misconfigured or poorly configured network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160"/>
    <x v="10"/>
    <s v="Inadequate design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161"/>
    <x v="10"/>
    <s v="Erroneous use of administration of the network"/>
    <s v="Classified as unintentional damage (mismanagement of devices and systems), errors resulting from a poorly managed and administered network can compromise the confidentiality, integrity and availability of the network."/>
    <s v=" Tampering, Denial of Service"/>
    <s v="self"/>
    <s v="n"/>
    <s v="n"/>
    <s v="n"/>
    <s v="[n,n,n]"/>
    <s v="n"/>
    <s v="p"/>
    <s v="p"/>
    <s v="[n,p,p]"/>
  </r>
  <r>
    <s v="T162"/>
    <x v="10"/>
    <s v="Improper use of the interface"/>
    <s v="As the gateway between devices and the 5G network, attackers can use the open interfaces from a gNodeB to attack the network, including the radio baseband."/>
    <s v="Spoofing"/>
    <s v="self"/>
    <s v="n"/>
    <s v="n"/>
    <s v="n"/>
    <s v="[n,n,n]"/>
    <s v="p"/>
    <s v="n"/>
    <s v="n"/>
    <s v="[p,n,n]"/>
  </r>
  <r>
    <s v="T163"/>
    <x v="10"/>
    <s v="Traffic Modification"/>
    <s v="Attackers modify information during transit in user plane N3 (SIP header modification, RTP spoofing)"/>
    <s v="Tampering"/>
    <s v="source(uses)"/>
    <s v="n"/>
    <s v="n"/>
    <s v="n"/>
    <s v="[n,n,n]"/>
    <s v="n"/>
    <s v="p"/>
    <s v="n"/>
    <s v="[n,p,n]"/>
  </r>
  <r>
    <s v="T164"/>
    <x v="10"/>
    <s v="Jamming"/>
    <s v="An attack that attempts to interfere with the reception of broadcast communications."/>
    <s v="Denial of Service"/>
    <s v="self"/>
    <s v="n"/>
    <s v="p"/>
    <s v="n"/>
    <s v="[n,p,n]"/>
    <s v="n"/>
    <s v="p"/>
    <s v="p"/>
    <s v="[n,p,p]"/>
  </r>
  <r>
    <s v="T165"/>
    <x v="10"/>
    <s v="Eavesdropping"/>
    <s v="Attackers eavesdrop on sensitive data on control and bearer plane"/>
    <s v="Spoofing, Tampering"/>
    <s v="target(connects)"/>
    <s v="n"/>
    <s v="n"/>
    <s v="n"/>
    <s v="[n,n,n]"/>
    <s v="p"/>
    <s v="p"/>
    <s v="n"/>
    <s v="[p,p,n]"/>
  </r>
  <r>
    <s v="T166"/>
    <x v="10"/>
    <s v="Resource Starvation"/>
    <s v="Resource starvation at cRAN VNFs by additional vFirewall functions during DDOS attack"/>
    <s v="Denial of Service"/>
    <s v="self"/>
    <s v="n"/>
    <s v="n"/>
    <s v="n"/>
    <s v="[n,n,n]"/>
    <s v="n"/>
    <s v="n"/>
    <s v="p"/>
    <s v="[n,n,p]"/>
  </r>
  <r>
    <s v="T167"/>
    <x v="10"/>
    <s v="IMSI Caching"/>
    <s v="A malicious device acquires subscription identities (IMSIs) within an area or location within a few seconds of operation and then denies ac_x0002_cess of subscribers to the commercial network"/>
    <s v="Denial of Service"/>
    <s v="target(connects)"/>
    <s v="p"/>
    <s v="n"/>
    <s v="n"/>
    <s v="[p,n,n]"/>
    <s v="p"/>
    <s v="n"/>
    <s v="p"/>
    <s v="[p,n,p]"/>
  </r>
  <r>
    <s v="T168"/>
    <x v="10"/>
    <s v="Unauthorized access to signaling data"/>
    <s v="In case of unauthorized access to user plane or signaling data, sensitive information such as user data, cryptographic keys, monitoring logs and signaling data can be leaked"/>
    <s v="Information Disclosure"/>
    <s v="target(connects)"/>
    <s v="n"/>
    <s v="n"/>
    <s v="n"/>
    <s v="[n,n,n]"/>
    <s v="p"/>
    <s v="n"/>
    <s v="n"/>
    <s v="[p,n,n]"/>
  </r>
  <r>
    <s v="T169"/>
    <x v="10"/>
    <s v="Unauthorized access to Network Traffic"/>
    <s v="An attacker can obtain network information"/>
    <s v="Information Disclosure"/>
    <s v="target(connects)"/>
    <s v="n"/>
    <s v="n"/>
    <s v="n"/>
    <s v="[n,n,n]"/>
    <s v="p"/>
    <s v="n"/>
    <s v="n"/>
    <s v="[p,n,n]"/>
  </r>
  <r>
    <s v="T170"/>
    <x v="10"/>
    <s v="Physical Attacks"/>
    <s v="Sabotage of network hardware or Terrorist attacks or Unauthorized physical access to base station"/>
    <s v="Spoofing, Denial of Service"/>
    <s v="self"/>
    <s v="n"/>
    <s v="n"/>
    <s v="n"/>
    <s v="[n,n,n]"/>
    <s v="p"/>
    <s v="p"/>
    <s v="p"/>
    <s v="[p,p,p]"/>
  </r>
  <r>
    <s v="T171"/>
    <x v="10"/>
    <s v="Network slicing specific"/>
    <s v="Misuse of resources and function or Side-channel attacks"/>
    <s v="Information Disclosure"/>
    <s v="self"/>
    <s v="n"/>
    <s v="n"/>
    <s v="n"/>
    <s v="[n,n,n]"/>
    <s v="p"/>
    <s v="n"/>
    <s v="n"/>
    <s v="[p,n,n]"/>
  </r>
  <r>
    <s v="T172"/>
    <x v="10"/>
    <s v="Signaling Threats"/>
    <s v="Storms or Frauds"/>
    <s v="Denial of Service"/>
    <s v="self"/>
    <s v="n"/>
    <s v="n"/>
    <s v="n"/>
    <s v="[n,n,n]"/>
    <s v="n"/>
    <s v="p"/>
    <s v="p"/>
    <s v="[n,p,p]"/>
  </r>
  <r>
    <s v="T173"/>
    <x v="10"/>
    <s v="Message Insertion "/>
    <s v=" These types of attacks are possible in 5G networks to initiate DoS_x000a_attacks. For instance, false flow table updates can be used to overload SDN devices."/>
    <s v="Denial of Service"/>
    <s v="self"/>
    <s v="n"/>
    <s v="n"/>
    <s v="n"/>
    <s v="[n,n,n]"/>
    <s v="n"/>
    <s v="n"/>
    <s v="p"/>
    <s v="[n,n,p]"/>
  </r>
  <r>
    <s v="T174"/>
    <x v="10"/>
    <s v="Fake access network node"/>
    <s v="This threat considers the compromise of a base station by masquerading as legitimate, facilitating different types of attacks such as man-in-the-middle or network traffic manipulation"/>
    <s v="Spoofing"/>
    <s v="self"/>
    <s v="n"/>
    <s v="n"/>
    <s v="n"/>
    <s v="[n,n,n]"/>
    <s v="p"/>
    <s v="n"/>
    <s v="n"/>
    <s v="[p,n,n]"/>
  </r>
  <r>
    <s v="T175"/>
    <x v="10"/>
    <s v="Exploitation of soft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p"/>
    <s v="n"/>
    <s v="[n,n,n]"/>
    <s v="n"/>
    <s v="f"/>
    <s v="p"/>
    <s v="[n,f,p]"/>
  </r>
  <r>
    <s v="T176"/>
    <x v="10"/>
    <s v="Remote Access exploitation"/>
    <s v="This threat consists of a malicious user who has remote access to critical network components and takes control of a virtual machine to perform other types of attacks. "/>
    <s v="Tampering"/>
    <s v="source(hosts),self"/>
    <s v="n"/>
    <s v="n"/>
    <s v="n"/>
    <s v="[n,n,n]"/>
    <s v="n"/>
    <s v="p"/>
    <s v="n"/>
    <s v="[n,p,n]"/>
  </r>
  <r>
    <s v="T177"/>
    <x v="10"/>
    <s v="Abuse of virtualization mechanisms"/>
    <s v="These are threats related to the virtualisation of the IT infrastructure, network and underlying functions."/>
    <s v=" Tampering"/>
    <s v="self"/>
    <s v="n"/>
    <s v="n"/>
    <s v="n"/>
    <s v="[n,n,n]"/>
    <s v="p"/>
    <s v="p"/>
    <s v="n"/>
    <s v="[p,p,n]"/>
  </r>
  <r>
    <s v="T178"/>
    <x v="10"/>
    <s v="Manipulation of software"/>
    <s v="Hardware or even software can be modified to compromise the system"/>
    <s v=" Tampering, Denial of Service"/>
    <s v="self"/>
    <s v="n"/>
    <s v="n"/>
    <s v="n"/>
    <s v="[n,n,n]"/>
    <s v="n"/>
    <s v="p"/>
    <s v="p"/>
    <s v="[n,p,p]"/>
  </r>
  <r>
    <s v="T179"/>
    <x v="10"/>
    <s v="Misconfigured or poorly configured service"/>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Confidentiality, Integrity"/>
    <s v="self, source(connects)"/>
    <s v="n"/>
    <s v="n"/>
    <s v="n"/>
    <s v="[n,n,n]"/>
    <s v="p"/>
    <s v="p"/>
    <s v="n"/>
    <s v="[p,p,n]"/>
  </r>
  <r>
    <s v="T180"/>
    <x v="10"/>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n"/>
    <s v="p"/>
    <s v="[n,n,p]"/>
  </r>
  <r>
    <s v="T181"/>
    <x v="10"/>
    <s v="Erroneous use or administration of the network, system and devices"/>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182"/>
    <x v="10"/>
    <s v="Impersonation of Session Management Function"/>
    <s v="Successful impersonation of the SMF can give the attacker the ability to establish Packet Forwarding Control Protocol (PCFP) session to the User Plane Function (UPF) (via N4 interface), which is responsible for connecting the subscriber to the public Internet. The UPF and SMF are likely to be logically in the same trusted domain, and therefore, the UPF will execute commands sent from the SMF. Potential damaging commands include dropping users from the network, denying service after the drop, and redirecting data"/>
    <s v="Spoofing"/>
    <s v="source(uses)"/>
    <s v="n"/>
    <s v="n"/>
    <s v="n"/>
    <s v="[n,n,n]"/>
    <s v="f"/>
    <s v="n"/>
    <s v="p"/>
    <s v="[f,n,p]"/>
  </r>
  <r>
    <s v="T183"/>
    <x v="10"/>
    <s v="Resouce Exhaustion"/>
    <s v="A DDoS attack is caused by a very large group of automated devices (commonly called a Botnet) which all repeatedly request the same resource until that resource is so overwhelmed no one can access it. The primary risk points for a 5G core network are on the N4 interface, which is the central control point between remote and central data centers"/>
    <s v="Denial of Service"/>
    <s v="self, source(uses)"/>
    <s v="n"/>
    <s v="n"/>
    <s v="n"/>
    <s v="[n,n,n]"/>
    <s v="n"/>
    <s v="n"/>
    <s v="p"/>
    <s v="[n,n,p]"/>
  </r>
  <r>
    <s v="T184"/>
    <x v="10"/>
    <s v="Information Leakage"/>
    <s v="Network traffic, Cloud computing, Misuse of security audit tools, Security keys theft, Unauthorized access to user plane data, Unauthorized access to signalling data"/>
    <s v="Information Disclosure"/>
    <s v="self"/>
    <s v="n"/>
    <s v="n"/>
    <s v="n"/>
    <s v="[n,n,n]"/>
    <s v="p"/>
    <s v="p"/>
    <s v="n"/>
    <s v="[p,p,n]"/>
  </r>
  <r>
    <s v="T185"/>
    <x v="10"/>
    <s v="Eavesdropping"/>
    <s v="Attackers eavesdrop on sensitive data "/>
    <s v="Spoofing, Tampering"/>
    <s v="self, source(uses)"/>
    <s v="n"/>
    <s v="n"/>
    <s v="n"/>
    <s v="[n,n,n]"/>
    <s v="p"/>
    <s v="p"/>
    <s v="n"/>
    <s v="[p,p,n]"/>
  </r>
  <r>
    <s v="T186"/>
    <x v="10"/>
    <s v="Priority of UP security policy"/>
    <s v="It is required that user Plane Security Policy from UDM takes precedence over locally configured User Plane Security Policy in SMF. If SMF fails to comply with the requirement, user plane security may be degraded. For example, if the UP security policy from the UDM mandates the ciphering and integrity protection of the user plane data, but no protection is indicated in the local UP security policy at the SMF, and the local UP security policy takes the priority, then the user plane data will be sent over the air without any protection."/>
    <s v="Tampering, Information Disclosure"/>
    <s v="self"/>
    <s v="n"/>
    <s v="n"/>
    <s v="n"/>
    <s v="[n,n,n]"/>
    <s v="n"/>
    <s v="p"/>
    <s v="n"/>
    <s v="[n,p,n]"/>
  </r>
  <r>
    <s v="T187"/>
    <x v="10"/>
    <s v="Chargiing Failure"/>
    <s v="TEID, as part of the CN Tunnel information, is used by the UPF_x000a_and gNB/ng-eNB for user plane routing. The failure to guarantee the uniqueness of the TEID for a PDU session result in interruption of the routing of the user traffic. It also create charging errors. If multiple PDU sessions were to share the same TEID at the same time, the counts for the network usage of a single PDU session will be in fact the counts for the network usage of multiple sessions, creating charging errors."/>
    <s v="Spoofing, Tampering, Denial of service, Information Disclosure"/>
    <s v="self"/>
    <s v="n"/>
    <s v="n"/>
    <s v="n"/>
    <s v="[n,n,n]"/>
    <s v="p"/>
    <s v="p"/>
    <s v="p"/>
    <s v="[p,p,p]"/>
  </r>
  <r>
    <s v="T188"/>
    <x v="10"/>
    <s v="Security policy check "/>
    <s v="It is required that the SMF verifies that the UP security policy_x000a_received from the ng-eNB/gNB is the same as that stored locally at the SMF. If the SMF fails to check, security degradation of UP traffic may occur. For example, if the UP security policy received from the ng-eNB/gNB indicates no security protection, while the local policy mandates the opposite, and SMF uses the received UP security policy without validation, then the user plane data will be unprotected."/>
    <s v="Tampering, Information Disclosure"/>
    <s v="self"/>
    <s v="n"/>
    <s v="n"/>
    <s v="n"/>
    <s v="[n,n,n]"/>
    <s v="n"/>
    <s v="p"/>
    <s v="p"/>
    <s v="[n,p,p]"/>
  </r>
  <r>
    <s v="T189"/>
    <x v="11"/>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Denial of Service"/>
    <s v="self"/>
    <s v="n"/>
    <s v="n"/>
    <s v="n"/>
    <s v="[n,n,n]"/>
    <s v="n"/>
    <s v="p"/>
    <s v="p"/>
    <s v="[n,p,p]"/>
  </r>
  <r>
    <s v="T190"/>
    <x v="11"/>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n"/>
    <s v="[n,p,n]"/>
  </r>
  <r>
    <s v="T191"/>
    <x v="11"/>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n"/>
    <s v="p"/>
    <s v="n"/>
    <s v="[n,p,n]"/>
  </r>
  <r>
    <s v="T192"/>
    <x v="11"/>
    <s v=" Abuse of remote access to the network"/>
    <s v="This threat consists of a malicious user who has remote access to critical network components and takes control of a virtual machine to perform other types of attacks. "/>
    <s v="Tampering"/>
    <s v="self, source(hosts)"/>
    <s v="n"/>
    <s v="n"/>
    <s v="n"/>
    <s v="[n,n,n]"/>
    <s v="p"/>
    <s v="p"/>
    <s v="n"/>
    <s v="[p,p,n]"/>
  </r>
  <r>
    <s v="T193"/>
    <x v="11"/>
    <s v="Manipulation of software"/>
    <s v="These are threats related to the virtualisation of the IT infrastructure, network and underlying functions."/>
    <s v=" Tampering, Denial of Service"/>
    <s v="self"/>
    <s v="n"/>
    <s v="n"/>
    <s v="n"/>
    <s v="[n,n,n]"/>
    <s v="n"/>
    <s v="p"/>
    <s v="p"/>
    <s v="[n,p,p]"/>
  </r>
  <r>
    <s v="T194"/>
    <x v="12"/>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195"/>
    <x v="12"/>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souce(uses)"/>
    <s v="n"/>
    <s v="n"/>
    <s v="n"/>
    <s v="[n,n,n]"/>
    <s v="n"/>
    <s v="n"/>
    <s v="p"/>
    <s v="[n,n,p]"/>
  </r>
  <r>
    <s v="T196"/>
    <x v="12"/>
    <s v="Remote Access exploitation"/>
    <s v="This threat consists of a malicious user who has remote access to critical network components and takes control of a virtual machine to perform other types of attacks. "/>
    <s v="Tampering"/>
    <s v="self, source(hosts)"/>
    <s v="n"/>
    <s v="n"/>
    <s v="n"/>
    <s v="[n,n,n]"/>
    <s v="n"/>
    <s v="p"/>
    <s v="n"/>
    <s v="[n,p,n]"/>
  </r>
  <r>
    <s v="T197"/>
    <x v="12"/>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198"/>
    <x v="12"/>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199"/>
    <x v="12"/>
    <s v="Abuse of virtualization mechanisms"/>
    <s v="These are threats related to the virtualisation of the IT infrastructure, network and underlying functions."/>
    <s v=" Tampering, Denial of Service"/>
    <s v="self, source(hosts)"/>
    <s v="n"/>
    <s v="n"/>
    <s v="n"/>
    <s v="[n,n,n]"/>
    <s v="n"/>
    <s v="p"/>
    <s v="p"/>
    <s v="[n,p,p]"/>
  </r>
  <r>
    <s v="T200"/>
    <x v="12"/>
    <s v="Manipulation of hardware and software"/>
    <s v="These are threats related to the virtualisation of the IT infrastructure, network and underlying functions."/>
    <s v=" Tampering, Denial of Service"/>
    <s v="self"/>
    <s v="n"/>
    <s v="n"/>
    <s v="n"/>
    <s v="[n,n,n]"/>
    <s v="n"/>
    <s v="p"/>
    <s v="p"/>
    <s v="[n,p,p]"/>
  </r>
  <r>
    <s v="T201"/>
    <x v="12"/>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202"/>
    <x v="12"/>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203"/>
    <x v="12"/>
    <s v="Erroneous use or administration of the network function"/>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p"/>
    <s v="p"/>
    <s v="p"/>
    <s v="[p,p,p]"/>
  </r>
  <r>
    <s v="T204"/>
    <x v="12"/>
    <s v="Illegal access to API"/>
    <s v="Some third party applications can access illegally to API and perform DOS attacks to API."/>
    <s v="Denial of Service"/>
    <s v="self, source(uses)"/>
    <s v="n"/>
    <s v="n"/>
    <s v="n"/>
    <s v="[n,n,n]"/>
    <s v="p"/>
    <s v="n"/>
    <s v="p"/>
    <s v="[p,n,p]"/>
  </r>
  <r>
    <s v="T205"/>
    <x v="12"/>
    <s v="No authentication on application function "/>
    <s v="If the authentication of the Application Function is not_x000a_supported, the application function without legal certificates, or pre-shared key could be able to establish a TLS connection with the NEF. The data stored in the NEF may be exposed to an attacker."/>
    <s v="Tampering, Information Disclosure"/>
    <s v="self"/>
    <s v="n"/>
    <s v="n"/>
    <s v="n"/>
    <s v="[n,n,n]"/>
    <s v="p"/>
    <s v="p"/>
    <s v="n"/>
    <s v="[p,p,n]"/>
  </r>
  <r>
    <s v="T206"/>
    <x v="13"/>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207"/>
    <x v="13"/>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208"/>
    <x v="13"/>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209"/>
    <x v="13"/>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210"/>
    <x v="13"/>
    <s v="Manipulation of hardware and software"/>
    <s v="Hardware or even software can be modified to compromise the system"/>
    <s v=" Tampering, Denial of Service"/>
    <s v="self"/>
    <s v="n"/>
    <s v="n"/>
    <s v="n"/>
    <s v="[n,n,n]"/>
    <s v="n"/>
    <s v="p"/>
    <s v="p"/>
    <s v="[n,p,p]"/>
  </r>
  <r>
    <s v="T211"/>
    <x v="13"/>
    <s v="Lack of Authorization between Slice Components"/>
    <s v="After a slice’s network function is instantiated, it can perform authentication using TLS/mTLS with the NRF (if enabled) and start the registration process. However, there is no mechanism to authorize the NF to check if it belongs to the correct slice. There are several scenarios where an unauthorized NF can register with the NRF. For instance, an attacker could impersonate a valid NF, a mis-configured NF could be added during the life cycle of a slice, or a malicious actor is able to modify the configuration of a compromised NF"/>
    <s v="Elevation of Privilege"/>
    <s v="self"/>
    <s v="n"/>
    <s v="n"/>
    <s v="n"/>
    <s v="[n,n,n]"/>
    <s v="p"/>
    <s v="n"/>
    <s v="n"/>
    <s v="[p,n,n]"/>
  </r>
  <r>
    <s v="T212"/>
    <x v="13"/>
    <s v="No slice specific authorization for NF discovery "/>
    <s v="If NF discovery authorization for specific slice is not supported_x000a_by the NRF, the NF instance in one slice can discover NF instances belonging to other slices. This can result in reduced assurance level of slice data isolation, making the system easily attacked as well as wasting resource."/>
    <s v="Information Disclosure, Elevation of Privileges"/>
    <s v="self"/>
    <s v="n"/>
    <s v="n"/>
    <s v="n"/>
    <s v="[n,n,n]"/>
    <s v="p"/>
    <s v="n"/>
    <s v="n"/>
    <s v="[p,n,n]"/>
  </r>
  <r>
    <s v="T213"/>
    <x v="13"/>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214"/>
    <x v="14"/>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Spoofing, Information Disclosure, Denial of Service"/>
    <s v="self"/>
    <s v="n"/>
    <s v="n"/>
    <s v="n"/>
    <s v="[n,n,n]"/>
    <s v="n"/>
    <s v="p"/>
    <s v="p"/>
    <s v="[n,p,p]"/>
  </r>
  <r>
    <s v="T215"/>
    <x v="14"/>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p"/>
    <s v="[n,p,p]"/>
  </r>
  <r>
    <s v="T216"/>
    <x v="14"/>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217"/>
    <x v="14"/>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218"/>
    <x v="14"/>
    <s v="Manipulation of hardware and software"/>
    <s v="Hardware or even software can be modified to compromise the system"/>
    <s v=" Tampering, Denial of Service"/>
    <s v="self"/>
    <s v="n"/>
    <s v="n"/>
    <s v="n"/>
    <s v="[n,n,n]"/>
    <s v="n"/>
    <s v="p"/>
    <s v="p"/>
    <s v="[n,p,p]"/>
  </r>
  <r>
    <s v="T219"/>
    <x v="14"/>
    <s v="Network slicing specific"/>
    <s v="Template modification, Configuration tampering, Fake slice creation, Deny access to slices, Data breach delete slices, Unauthorized access, Misuse of resources and functions, Side channel attacks"/>
    <s v="Information Disclosure"/>
    <s v="self"/>
    <s v="n"/>
    <s v="n"/>
    <s v="n"/>
    <s v="[n,n,n]"/>
    <s v="p"/>
    <s v="n"/>
    <s v="n"/>
    <s v="[p,n,n]"/>
  </r>
  <r>
    <s v="T220"/>
    <x v="14"/>
    <s v="Slice Threft"/>
    <s v="An attacker can obtain the control of a slice"/>
    <s v="Denial of Service"/>
    <s v="self"/>
    <s v="n"/>
    <s v="n"/>
    <s v="n"/>
    <s v="[n,n,n]"/>
    <s v="n"/>
    <s v="n"/>
    <s v="p"/>
    <s v="[n,n,p]"/>
  </r>
  <r>
    <s v="T221"/>
    <x v="14"/>
    <s v="Impersonation of NSMF"/>
    <s v="The NSMF is a critical component of 5G. It is the master of all 5G slices and dic_x0002_tates when/how/where a slice is instantiated. If an attacker successfully impersonated the NSMF, it would have control over every slice on the network"/>
    <s v="Spoofing"/>
    <s v="self, source(uses)"/>
    <s v="n"/>
    <s v="n"/>
    <s v="n"/>
    <s v="[n,n,n]"/>
    <s v="p"/>
    <s v="n"/>
    <s v="n"/>
    <s v="[p,n,n]"/>
  </r>
  <r>
    <s v="T222"/>
    <x v="15"/>
    <s v="API interface Spoofing"/>
    <s v="The exchange of data and invocation of capabilities between NWDAF and other network functions are carried out through API interfaces. After obtaining the authentication information of API interfaces, the attacker can call the NWDAF API interface to execute malicious commands by spoofing the identity, which leads to sensitive data leakage or denial of service."/>
    <s v="Spoofing, Denial of Service"/>
    <s v="self"/>
    <s v="n"/>
    <s v="n"/>
    <s v="n"/>
    <s v="[n,n,n]"/>
    <s v="p"/>
    <s v="n"/>
    <s v="p"/>
    <s v="[p,n,p]"/>
  </r>
  <r>
    <s v="T223"/>
    <x v="15"/>
    <s v="AF spoofing attack"/>
    <s v="Third-party AFs that are not in the trusted zone interact with NWDAF through the NEF, which provides security from the external AF to the inside of the core network, and if the AF’s own security mechanism is not well-established, there is a security risk of spoofing"/>
    <s v="Spoofing"/>
    <s v="self"/>
    <s v="n"/>
    <s v="n"/>
    <s v="n"/>
    <s v="[n,n,n]"/>
    <s v="p"/>
    <s v="n"/>
    <s v="n"/>
    <s v="[p,n,n]"/>
  </r>
  <r>
    <s v="T224"/>
    <x v="15"/>
    <s v="Data stored by ADRF may be com_x0002_promised"/>
    <s v="Consumer NF saves data and analysis results to ADFR via request messages. Without effective protection mechanisms, the transmitted data can be tampered with by attackers, thus affecting the integrity and availability security properties of storage data"/>
    <s v="Tampering"/>
    <s v="self"/>
    <s v="n"/>
    <s v="n"/>
    <s v="n"/>
    <s v="[n,n,n]"/>
    <s v="n"/>
    <s v="p"/>
    <s v="n"/>
    <s v="[n,p,n]"/>
  </r>
  <r>
    <s v="T225"/>
    <x v="15"/>
    <s v="Data poisoning against MTLF"/>
    <s v="NWDAF data sources are diverse, the data used lacks security controls, and adversarial examples that are carefully constructed in the collected data can lead to model skew, which can provide erroneous results in inference"/>
    <s v="Tampering"/>
    <s v="self"/>
    <s v="n"/>
    <s v="n"/>
    <s v="n"/>
    <s v="[n,n,n]"/>
    <s v="n"/>
    <s v="p"/>
    <s v="n"/>
    <s v="[n,p,n]"/>
  </r>
  <r>
    <s v="T226"/>
    <x v="15"/>
    <s v="Insufficient logging and monitoring capabilities"/>
    <s v="Attackers may take advantage of the lack of log monitoring and attack behavior monitoring to perform some data reading, modification operations and other attacks, so that the subject of the operation cannot be identified through auditing, and the attack behavior may not be alerted and blocked."/>
    <s v="Reputation"/>
    <s v="self"/>
    <s v="n"/>
    <s v="n"/>
    <s v="n"/>
    <s v="[n,n,n]"/>
    <s v="p"/>
    <s v="p"/>
    <s v="p"/>
    <s v="[p,p,p]"/>
  </r>
  <r>
    <s v="T227"/>
    <x v="15"/>
    <s v="Data Stream Sniffing"/>
    <s v="If the communication between NWDAF and other network functions is not effectively protected, the data can be sniffed by attackers who can read the data for use in attacking the system or cause sensitive information to be leaked."/>
    <s v="Information Disclosure"/>
    <s v="self"/>
    <s v="n"/>
    <s v="n"/>
    <s v="n"/>
    <s v="[n,n,n]"/>
    <s v="p"/>
    <s v="n"/>
    <s v="n"/>
    <s v="[p,n,n]"/>
  </r>
  <r>
    <s v="T228"/>
    <x v="15"/>
    <s v="Improper security configuration"/>
    <s v="NWDAF may have improper security configuration, which may lead_x0002_ing to the leakage of sensitive system information, and attackers could use such information to execute further attacks"/>
    <s v="Information Disclosure"/>
    <s v="self"/>
    <s v="n"/>
    <s v="n"/>
    <s v="n"/>
    <s v="[n,n,n]"/>
    <s v="p"/>
    <s v="n"/>
    <s v="n"/>
    <s v="[p,n,n]"/>
  </r>
  <r>
    <s v="T229"/>
    <x v="15"/>
    <s v="User Privacy Leakage"/>
    <s v="The NWDAF architecture supports the deployment of multiple N_x0002_WDAF instances in a hierarchical tree structure. The process of data and analysis results transfer between NWDAF instances may leak users’ private information, such as location, user configuration information, etc"/>
    <s v="Information Disclosure"/>
    <s v="self"/>
    <s v="n"/>
    <s v="n"/>
    <s v="n"/>
    <s v="[n,n,n]"/>
    <s v="p"/>
    <s v="n"/>
    <s v="n"/>
    <s v="[p,n,n]"/>
  </r>
  <r>
    <s v="T230"/>
    <x v="15"/>
    <s v="Denial of Service due to Interface Robustness Issues"/>
    <s v="There are numerous and complex interfaces between NWDAF and other network functions. When receiving maliciously constructed abnormal packets, it may cause system exceptions, or exploit vul_x0002_nerabilities in various network protocols, resulting in server crashes"/>
    <s v="Denial Of Service"/>
    <s v="self"/>
    <s v="n"/>
    <s v="n"/>
    <s v="n"/>
    <s v="[n,n,n]"/>
    <s v="n"/>
    <s v="n"/>
    <s v="p"/>
    <s v="[n,n,p]"/>
  </r>
  <r>
    <s v="T231"/>
    <x v="15"/>
    <s v="OAuth 2.0 Defect Exploitation"/>
    <s v="NWDAF gains access to other network functions by requesting tokens from NRF, which is vulnerable to man-in-the-middle attacks."/>
    <s v="Elevation of Privileges"/>
    <s v="self, source(uses)"/>
    <s v="n"/>
    <s v="n"/>
    <s v="n"/>
    <s v="[n,n,n]"/>
    <s v="p"/>
    <s v="p"/>
    <s v="n"/>
    <s v="[p,p,n]"/>
  </r>
  <r>
    <s v="T232"/>
    <x v="15"/>
    <s v="System Vulnerability Causes Virtu_x0002_al Machine Escape"/>
    <s v="NWDAF is usually deployed in virtualized environments, and due to security vulnerabilities in the operating system images of virtual machines, there may be users of virtual machines or containers who exploit the vulnerabilities to elevate their privileges, resulting in virtual machine escapes or container escapes"/>
    <s v="Elevation of Privileges"/>
    <s v="self, source(hosts)"/>
    <s v="n"/>
    <s v="n"/>
    <s v="n"/>
    <s v="[n,n,n]"/>
    <s v="p"/>
    <s v="p"/>
    <s v="n"/>
    <s v="[p,p,n]"/>
  </r>
  <r>
    <s v="T233"/>
    <x v="16"/>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234"/>
    <x v="16"/>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235"/>
    <x v="16"/>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236"/>
    <x v="16"/>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237"/>
    <x v="16"/>
    <s v="Manipulation of hardware and software"/>
    <s v="Hardware or even software can be modified to compromise the system"/>
    <s v=" Tampering, Denial of Service"/>
    <s v="self"/>
    <s v="n"/>
    <s v="n"/>
    <s v="n"/>
    <s v="[n,n,n]"/>
    <s v="n"/>
    <s v="p"/>
    <s v="p"/>
    <s v="[n,p,p]"/>
  </r>
  <r>
    <s v="T238"/>
    <x v="17"/>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239"/>
    <x v="17"/>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240"/>
    <x v="17"/>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241"/>
    <x v="17"/>
    <s v="Manipulation of hardware and software"/>
    <s v="Hardware or even software can be modified to compromise the system"/>
    <s v=" Tampering, Denial of Service"/>
    <s v="self"/>
    <s v="n"/>
    <s v="n"/>
    <s v="n"/>
    <s v="[n,n,n]"/>
    <s v="n"/>
    <s v="p"/>
    <s v="p"/>
    <s v="[n,p,p]"/>
  </r>
  <r>
    <s v="T242"/>
    <x v="17"/>
    <s v="Identity fraud / account or service"/>
    <s v="Injection of messages to perform phishing attacks, fraud."/>
    <s v="spoofing"/>
    <s v="self"/>
    <s v="n"/>
    <s v="n"/>
    <s v="n"/>
    <s v="[n,n,n]"/>
    <s v="p"/>
    <s v="p"/>
    <s v="n"/>
    <s v="[p,p,n]"/>
  </r>
  <r>
    <s v="T243"/>
    <x v="17"/>
    <s v="Data Leakage"/>
    <s v="Unauthorized access to sensitive data on the server (UDR, UDSF) profile, etc.)"/>
    <s v="Information Disclosure"/>
    <s v="self"/>
    <s v="n"/>
    <s v="n"/>
    <s v="n"/>
    <s v="[n,n,n]"/>
    <s v="p"/>
    <s v="n"/>
    <s v="n"/>
    <s v="[p,n,n]"/>
  </r>
  <r>
    <s v="T244"/>
    <x v="17"/>
    <s v="Synchronization failure "/>
    <s v="If the UDM cannot handle the synchronization failure case_x000a_during primary authentication, the SQN value stored in the UE and that stored in the UDM will not be synchronized. Hence, the UE will not be able to successfully authenticate with the core network"/>
    <s v="Denial of Services"/>
    <s v="self"/>
    <s v="n"/>
    <s v="n"/>
    <s v="n"/>
    <s v="[n,n,n]"/>
    <s v="n"/>
    <s v="n"/>
    <s v="p"/>
    <s v="[n,n,p]"/>
  </r>
  <r>
    <s v="T245"/>
    <x v="18"/>
    <s v="Abuse of virtualization mechanisms"/>
    <s v="These are threats related to the virtualisation of the IT infrastructure, network and underlying functions."/>
    <s v=" Tampering, Denial of Service"/>
    <s v="self"/>
    <s v="n"/>
    <s v="n"/>
    <s v="n"/>
    <s v="[n,n,n]"/>
    <s v="n"/>
    <s v="p"/>
    <s v="p"/>
    <s v="[n,p,p]"/>
  </r>
  <r>
    <s v="T246"/>
    <x v="18"/>
    <s v="Manipulation of hardware and software"/>
    <s v="Hardware or even software can be modified to compromise the system"/>
    <s v=" Tampering, Denial of Service"/>
    <s v="self"/>
    <s v="n"/>
    <s v="n"/>
    <s v="n"/>
    <s v="[n,n,n]"/>
    <s v="n"/>
    <s v="p"/>
    <s v="p"/>
    <s v="[n,p,p]"/>
  </r>
  <r>
    <s v="T247"/>
    <x v="18"/>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248"/>
    <x v="18"/>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249"/>
    <x v="18"/>
    <s v="Erroneous use or administration of the network, system and devices"/>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250"/>
    <x v="18"/>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ource(uses)"/>
    <s v="n"/>
    <s v="n"/>
    <s v="n"/>
    <s v="[n,n,n]"/>
    <s v="n"/>
    <s v="n"/>
    <s v="p"/>
    <s v="[n,n,p]"/>
  </r>
  <r>
    <s v="T251"/>
    <x v="18"/>
    <s v="UE IP depletion"/>
    <s v="Causing IP resource depletion that can be allocated by PGW when injecting Create Session Request that contains random NISIDN into the user data and transmitting the request."/>
    <s v="Denial of Service"/>
    <s v="target(connects)"/>
    <s v="n"/>
    <s v="n"/>
    <s v="n"/>
    <s v="[n,n,n]"/>
    <s v="n"/>
    <s v="n"/>
    <s v="p"/>
    <s v="[n,n,p]"/>
  </r>
  <r>
    <s v="T252"/>
    <x v="18"/>
    <s v="Eavesdropping"/>
    <s v="f the user traffic transported over the interfaces is not confidentiality protected, it can be subject to eavesdropping. Information is leaked to unauthorized parties. If the user traffic is not integrity protected, attackers can tamper with user traffic at will."/>
    <s v="Information Disclosure"/>
    <s v="self"/>
    <s v="n"/>
    <s v="n"/>
    <s v="n"/>
    <s v="[n,n,n]"/>
    <s v="p"/>
    <s v="p"/>
    <s v="n"/>
    <s v="[p,p,n]"/>
  </r>
  <r>
    <s v="T253"/>
    <x v="18"/>
    <s v="Signalling data - related"/>
    <s v="No protection or weak protection for signalling data "/>
    <s v="Information Disclosure"/>
    <s v="self"/>
    <s v="n"/>
    <s v="n"/>
    <s v="n"/>
    <s v="[n,n,n]"/>
    <s v="p"/>
    <s v="p"/>
    <s v="n"/>
    <s v="[p,p,n]"/>
  </r>
  <r>
    <s v="T254"/>
    <x v="19"/>
    <s v="Read Injection"/>
    <s v="Execution of an unauthorized Read query"/>
    <s v="I"/>
    <s v="self"/>
    <s v="n"/>
    <s v="n"/>
    <s v="n"/>
    <s v="[n,n,n]"/>
    <s v="p"/>
    <s v="n"/>
    <s v="n"/>
    <s v="[p,n,n]"/>
  </r>
  <r>
    <s v="T255"/>
    <x v="19"/>
    <s v="Insert Injection"/>
    <s v="Execution of an unauthorized Insert query"/>
    <s v="T"/>
    <s v="self"/>
    <s v="n"/>
    <s v="n"/>
    <s v="n"/>
    <s v="[n,n,n]"/>
    <s v="n"/>
    <s v="p"/>
    <s v="n"/>
    <s v="[n,p,n]"/>
  </r>
  <r>
    <s v="T256"/>
    <x v="19"/>
    <s v="Update Injection"/>
    <s v="Execution of an unauthorized Update query"/>
    <s v="T"/>
    <s v="self"/>
    <s v="n"/>
    <s v="n"/>
    <s v="n"/>
    <s v="[n,n,n]"/>
    <s v="p"/>
    <s v="p"/>
    <s v="n"/>
    <s v="[p,p,n]"/>
  </r>
  <r>
    <s v="T257"/>
    <x v="19"/>
    <s v="File Access"/>
    <s v="Unauthorized access to internal DB files"/>
    <s v="I"/>
    <s v="source(hosts),self"/>
    <s v="p"/>
    <s v="n"/>
    <s v="n"/>
    <s v="[p,n,n]"/>
    <s v="p"/>
    <s v="p"/>
    <s v="p"/>
    <s v="[p,p,p]"/>
  </r>
  <r>
    <s v="T258"/>
    <x v="19"/>
    <s v="Read DB Configuration"/>
    <s v="Unauthorized access to DB configuration data_x000a_"/>
    <s v="I"/>
    <s v="self"/>
    <s v="n"/>
    <s v="n"/>
    <s v="n"/>
    <s v="[n,n,n]"/>
    <s v="p"/>
    <s v="n"/>
    <s v="n"/>
    <s v="[p,n,n]"/>
  </r>
  <r>
    <s v="T259"/>
    <x v="19"/>
    <s v="Delete Injection"/>
    <s v="Execution of an unauthorized Read query"/>
    <s v="D"/>
    <s v="self"/>
    <s v="n"/>
    <s v="n"/>
    <s v="n"/>
    <s v="[n,n,n]"/>
    <s v="p"/>
    <s v="p"/>
    <s v="n"/>
    <s v="[p,p,n]"/>
  </r>
  <r>
    <s v="T260"/>
    <x v="19"/>
    <s v="Delete DB FIle"/>
    <s v="Unauthorized deletion of an internal DB file"/>
    <s v="D"/>
    <s v="self"/>
    <s v="p"/>
    <s v="n"/>
    <s v="n"/>
    <s v="[p,n,n]"/>
    <s v="p"/>
    <s v="p"/>
    <s v="n"/>
    <s v="[p,p,n]"/>
  </r>
  <r>
    <s v="T261"/>
    <x v="19"/>
    <s v="Deanonymization"/>
    <s v="Extrapolation of unauthorized data trough computation over acessible data"/>
    <s v="S,I"/>
    <s v="self"/>
    <s v="n"/>
    <s v="n"/>
    <s v="n"/>
    <s v="[n,n,n]"/>
    <s v="p"/>
    <s v="n"/>
    <s v="n"/>
    <s v="[p,n,n]"/>
  </r>
  <r>
    <s v="T262"/>
    <x v="19"/>
    <s v="Change DB"/>
    <s v="Unauhuthroized change of DBMS configuration"/>
    <s v="E"/>
    <s v="self"/>
    <s v="n"/>
    <s v="n"/>
    <s v="n"/>
    <s v="[n,n,n]"/>
    <s v="f"/>
    <s v="f"/>
    <s v="n"/>
    <s v="[f,f,n]_x000a_"/>
  </r>
  <r>
    <s v="T263"/>
    <x v="19"/>
    <s v="Unauthorized remote"/>
    <s v="Unauthorized remote access to the DBMS"/>
    <s v="S"/>
    <s v="self"/>
    <s v="n"/>
    <s v="n"/>
    <s v="n"/>
    <s v="[n,n,n]"/>
    <s v="p"/>
    <s v="n"/>
    <s v="n"/>
    <s v="[p,n,n]"/>
  </r>
  <r>
    <s v="T264"/>
    <x v="19"/>
    <s v="Remote DoS"/>
    <s v="Made the DBMS unaccessible to remote clients"/>
    <s v="D"/>
    <s v="self"/>
    <s v="n"/>
    <s v="n"/>
    <s v="n"/>
    <s v="[n,n,n]"/>
    <s v="n"/>
    <s v="n"/>
    <s v="p"/>
    <s v="[n,n,p]"/>
  </r>
  <r>
    <s v="T265"/>
    <x v="19"/>
    <s v="Local DoS"/>
    <s v="Made the DBMS unaccessible to local clients"/>
    <s v="D"/>
    <s v="self"/>
    <s v="n"/>
    <s v="n"/>
    <s v="n"/>
    <s v="[n,n,n]"/>
    <s v="n"/>
    <s v="n"/>
    <s v="p"/>
    <s v="[n,n,p]"/>
  </r>
  <r>
    <s v="T266"/>
    <x v="19"/>
    <s v="Data DoS"/>
    <s v="Made the DBMS impossible to access to data in DBs"/>
    <s v="D"/>
    <s v="self"/>
    <s v="n"/>
    <s v="n"/>
    <s v="n"/>
    <s v="[n,n,n]"/>
    <s v="n"/>
    <s v="n"/>
    <s v="p"/>
    <s v="[n,n,p]"/>
  </r>
  <r>
    <s v="T267"/>
    <x v="19"/>
    <s v="Crash"/>
    <s v="Made the DBMS no more in execution"/>
    <s v="D,I"/>
    <s v="self"/>
    <s v="n"/>
    <s v="n"/>
    <s v="n"/>
    <s v="[n,n,n]"/>
    <s v="n"/>
    <s v="n"/>
    <s v="f"/>
    <s v="[n,n,f]"/>
  </r>
  <r>
    <s v="T268"/>
    <x v="19"/>
    <s v="Code Injection"/>
    <s v="Execute code through the DBMS and with DBMS user"/>
    <s v="S,E"/>
    <s v="source(host)"/>
    <s v="n"/>
    <s v="n"/>
    <s v="n"/>
    <s v="[n,n,n]"/>
    <s v="n"/>
    <s v="f"/>
    <s v="n"/>
    <s v="[n,f,n]"/>
  </r>
  <r>
    <s v="T269"/>
    <x v="20"/>
    <s v="CommunicationLock"/>
    <s v="An attacker can make the MQTT communication un-available"/>
    <s v="D"/>
    <s v="self,source(uses)"/>
    <s v="p"/>
    <s v="n"/>
    <s v="n"/>
    <s v="[p,n,n]"/>
    <s v="n"/>
    <s v="n"/>
    <s v="f"/>
    <s v="[n,n,f]"/>
  </r>
  <r>
    <s v="T270"/>
    <x v="20"/>
    <s v="Eavesdropping (Global)"/>
    <s v="n adversary retrieve data accessing communicationamong multiple assets communicating through MQT"/>
    <s v="I"/>
    <s v="source(uses),self"/>
    <s v="n"/>
    <s v="n"/>
    <s v="n"/>
    <s v="[n,n,n]"/>
    <s v="f"/>
    <s v="n"/>
    <s v="n"/>
    <s v="[f,n,n]"/>
  </r>
  <r>
    <s v="T271"/>
    <x v="20"/>
    <s v="Action Spoofing"/>
    <s v="An attacker can access to reserved topic, to publish orreceive messages."/>
    <s v="S"/>
    <s v="self, source(uses)"/>
    <s v="p"/>
    <s v="n"/>
    <s v="n"/>
    <s v="[p,n,n]"/>
    <s v="f"/>
    <s v="f"/>
    <s v="n"/>
    <s v="[f,f,n]"/>
  </r>
  <r>
    <s v="T272"/>
    <x v="20"/>
    <s v="Message Tampering"/>
    <s v="An adversary intercept and modify the packets’ contentsent using the asset"/>
    <s v="T"/>
    <s v="self, source(uses)"/>
    <s v="p"/>
    <s v="n"/>
    <s v="n"/>
    <s v="[p,n,n]"/>
    <s v="p"/>
    <s v="n"/>
    <s v="n"/>
    <s v="[p,n,n]"/>
  </r>
  <r>
    <s v="T273"/>
    <x v="20"/>
    <s v="Data Leakage"/>
    <s v="An adversary can access to local data of the asse"/>
    <s v="I"/>
    <s v="source(uses),self"/>
    <s v="p"/>
    <s v="n"/>
    <s v="n"/>
    <s v="[p,n,n,]"/>
    <s v="f"/>
    <s v="n"/>
    <s v="n"/>
    <s v="[f,n,n]"/>
  </r>
  <r>
    <s v="T274"/>
    <x v="2"/>
    <s v="VM Manipulation"/>
    <s v="Attackers would manipulate the VM and potentially extend the attack to other VMs. This threat category includes Buffer overflow, DOS, ARP, Hypervisor, and vswitch threa"/>
    <s v="Spoofing, Information Disclosure, Denial Of Services"/>
    <s v="self, target(hosts)"/>
    <s v="n"/>
    <s v="n"/>
    <s v="n"/>
    <s v="[n,n,n]"/>
    <s v="p"/>
    <s v="p"/>
    <s v="n"/>
    <s v="[p,p,n]"/>
  </r>
  <r>
    <s v="T275"/>
    <x v="2"/>
    <s v="Improper Configuration"/>
    <s v="The attacker exploits vulnerabilities caused by the main poor design of hypervisors and improper configuration and injects malicious software to virtual memory and control VM. This threat category includes the malformed packet attacks to hypervisors"/>
    <s v="Spoofing, Tampering,Denial Of Service"/>
    <s v="self"/>
    <s v="n"/>
    <s v="n"/>
    <s v="n"/>
    <s v="[n,n,n]"/>
    <s v="p"/>
    <s v="p"/>
    <s v="p"/>
    <s v="[p,p,p]"/>
  </r>
  <r>
    <s v="T276"/>
    <x v="2"/>
    <s v="Improper Network Isolation"/>
    <s v="Attack from host applications communicating with VMs. This includes attacks that exploit vulnerabilities caused by improper network isolation and improper configuration to application privileges of the host machine"/>
    <s v="Spoofing, Elevation of Privileges"/>
    <s v="self, target(connects)"/>
    <s v="n"/>
    <s v="n"/>
    <s v="n"/>
    <s v="[n,n,n]"/>
    <s v="p"/>
    <s v="n"/>
    <s v="n"/>
    <s v="[p,n,n]"/>
  </r>
  <r>
    <s v="T277"/>
    <x v="2"/>
    <s v="Data Breach"/>
    <s v="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
    <s v="I"/>
    <s v="self, target(hosts)"/>
    <s v="n"/>
    <s v="n"/>
    <s v="n"/>
    <s v="[n,n,n]"/>
    <s v=","/>
    <s v=","/>
    <s v="]"/>
    <s v="p,n,n]"/>
  </r>
  <r>
    <s v="T278"/>
    <x v="2"/>
    <s v="Crash"/>
    <s v="An Adversary is able to stop with a failure the full VM, causing, eventually, a lost of data."/>
    <s v="D"/>
    <s v="self, target(hosts)"/>
    <s v="n"/>
    <s v="n"/>
    <s v="n"/>
    <s v="[n,n,n]"/>
    <s v="n"/>
    <s v="p"/>
    <s v="f"/>
    <s v="[n,p,f]"/>
  </r>
  <r>
    <s v="T279"/>
    <x v="2"/>
    <s v="Authentication Abuse"/>
    <s v="An Adversy is able to access the VM abusing the authentication system."/>
    <s v="S"/>
    <s v="self, target(hosts)"/>
    <s v="n"/>
    <s v="n"/>
    <s v="n"/>
    <s v="[n,n,n]"/>
    <s v="p"/>
    <s v="p"/>
    <s v="n"/>
    <s v="[p,p,n]"/>
  </r>
  <r>
    <s v="T280"/>
    <x v="2"/>
    <s v="Authorization Abuse"/>
    <s v="An adversary is able to circumvent the authorization controls accessing data and services that should be not accessible to him."/>
    <s v="S"/>
    <s v="self, target(hosts)"/>
    <s v="n"/>
    <s v="n"/>
    <s v="n"/>
    <s v="[n,n,n]"/>
    <s v="p"/>
    <s v="p"/>
    <s v="n"/>
    <s v="[p,p,n]"/>
  </r>
  <r>
    <s v="T281"/>
    <x v="2"/>
    <s v="Elevation of privileges"/>
    <s v="An Adversary is able to change its privileges in access to the system services and data"/>
    <s v="E"/>
    <s v="self, target(hosts)"/>
    <s v="n"/>
    <s v="n"/>
    <s v="n"/>
    <s v="[n,n,n]"/>
    <s v="f"/>
    <s v="f"/>
    <s v="n"/>
    <s v="[f,f,n]"/>
  </r>
  <r>
    <s v="T282"/>
    <x v="2"/>
    <s v="Excessive Resource Consuption"/>
    <s v="An Adversary is able to enahnce the amount of resources consumed by the VM"/>
    <s v="D"/>
    <s v="self, target(hosts)"/>
    <s v="p"/>
    <s v="p"/>
    <s v="n"/>
    <s v="[p,p,n]"/>
    <s v=","/>
    <s v=","/>
    <s v="]"/>
    <s v="n,n,p]"/>
  </r>
  <r>
    <s v="T283"/>
    <x v="2"/>
    <s v="Account Hijacking"/>
    <s v="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
    <s v="S"/>
    <s v="self, target(hosts)"/>
    <s v="n"/>
    <s v="n"/>
    <s v="n"/>
    <s v="[n,n,n]"/>
    <s v="p"/>
    <s v="p"/>
    <s v="n"/>
    <s v="[p,p,n]"/>
  </r>
  <r>
    <s v="T284"/>
    <x v="2"/>
    <s v="Advanced Persistent Threats (APTs)"/>
    <s v="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
    <s v="S"/>
    <s v="self, target(hosts)"/>
    <s v=","/>
    <s v=","/>
    <s v="]"/>
    <s v="n,n,n]"/>
    <s v="p"/>
    <s v="p"/>
    <s v="n"/>
    <s v="[p,p,n]"/>
  </r>
  <r>
    <s v="T285"/>
    <x v="2"/>
    <s v="Denial of Service"/>
    <s v="Some of thee services and functionalities of the VM are no more available"/>
    <s v="D"/>
    <s v="self, target(hosts)"/>
    <s v="p"/>
    <s v="p"/>
    <s v="n"/>
    <s v="[p,p,n] "/>
    <s v="n"/>
    <s v="n"/>
    <s v="p"/>
    <s v="[n,n,p]"/>
  </r>
  <r>
    <s v="T286"/>
    <x v="2"/>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287"/>
    <x v="2"/>
    <s v="Unauthorized Code Execution"/>
    <s v="An adversary is able to execute codes and/or commands wihtout having an explicit authorization to do this (e.g. code injection, ..)"/>
    <s v="S,E"/>
    <s v="self, target(hosts)"/>
    <s v="n"/>
    <s v="n"/>
    <s v="n"/>
    <s v="[n,n,n]"/>
    <s v="p"/>
    <s v="p"/>
    <s v="n"/>
    <s v="[p,p,n]"/>
  </r>
  <r>
    <s v="T288"/>
    <x v="2"/>
    <s v="Scanning"/>
    <s v="An advserary is able to undestand your (mostly public) configuration"/>
    <s v="I"/>
    <s v="self, target(hosts)"/>
    <s v="p"/>
    <s v="p"/>
    <s v="n"/>
    <s v="[p,p,n]"/>
    <s v="n"/>
    <s v="n"/>
    <s v="n"/>
    <s v="[n,n,n]"/>
  </r>
  <r>
    <s v="T289"/>
    <x v="21"/>
    <s v="Resource Exhaustion"/>
    <s v="Made (authorized) requests in order to exhaust the thread/process pool of the web server"/>
    <s v="D"/>
    <s v="source(hosts),self"/>
    <s v="n"/>
    <s v="n"/>
    <s v="n"/>
    <s v="[n,n,n]"/>
    <s v="n"/>
    <s v="n"/>
    <s v="p"/>
    <s v="[n,n,p]"/>
  </r>
  <r>
    <s v="T290"/>
    <x v="21"/>
    <s v="Injection"/>
    <s v="Injection flaws, such as SQL, NoSQL, OS, and LDAP injection, occur when untrusted data is sent to an interpreter as part of a command or query. The attacker’s hostile data can trick the interpreter into executing unintended commands or accessing data without proper authorization._x000a_"/>
    <s v="S,E"/>
    <s v="self,source(uses)"/>
    <s v="n"/>
    <s v="n"/>
    <s v="n"/>
    <s v="[n,n,n]"/>
    <s v="n"/>
    <s v="p"/>
    <s v="n"/>
    <s v="[n,p,n]"/>
  </r>
  <r>
    <s v="T291"/>
    <x v="21"/>
    <s v="Sensitive Data Exposure"/>
    <s v="Many web applications and APIs do not properly protect sensitive data, such as financial, healthcare, and PII. Attackers may steal or modify such weakly protected data to conduct credit card fraud, identity theft, or other crimes. Sensitive data may be compromised without extra protection, such as encryption at rest or in transit, and requires special precautions when exchanged with the browser._x000a_"/>
    <s v="I"/>
    <s v="source(hosts),self"/>
    <s v="n"/>
    <s v="n"/>
    <s v="n"/>
    <s v="[n,n,n]"/>
    <s v="p"/>
    <s v="n"/>
    <s v="n"/>
    <s v="[p,n,n]"/>
  </r>
  <r>
    <s v="T292"/>
    <x v="21"/>
    <s v="Broken Authentication"/>
    <s v="Application functions related to authentication and session management are often implemented incorrectly, allowing attackers to compromise passwords, keys, or session tokens, or to exploit other implementation flaws to assume other users’ identities temporarily or permanently"/>
    <s v="S"/>
    <s v="self"/>
    <s v="n"/>
    <s v="n"/>
    <s v="n"/>
    <s v="[n,n,n]"/>
    <s v="p"/>
    <s v="p"/>
    <s v="n"/>
    <s v="[p,p,n]"/>
  </r>
  <r>
    <s v="T293"/>
    <x v="21"/>
    <s v="Broken Access Control"/>
    <s v="Restrictions on what authenticated users are allowed to do are often not properly enforced. Attackers can exploit these flaws to access unauthorized functionality and/or data, such as access other users' accounts, view sensitive files, modify other users’ data, change access rights, etc"/>
    <s v="E"/>
    <s v="self"/>
    <s v="n"/>
    <s v="n"/>
    <s v="n"/>
    <s v="[n,n,n]"/>
    <s v="p"/>
    <s v="p"/>
    <s v="n"/>
    <s v="[p,p,n]"/>
  </r>
  <r>
    <s v="T294"/>
    <x v="21"/>
    <s v="Insecure Deserialization"/>
    <s v="Insecure deserialization often leads to remote code execution. Even if deserialization flaws do not result in remote code execution, they can be used to perform attacks, including replay attacks, injection attacks, and privilege escalation attacks. _x000a_"/>
    <s v="S,I,E"/>
    <s v="self"/>
    <s v="n"/>
    <s v="n"/>
    <s v="n"/>
    <s v="[n,n,n]"/>
    <s v="p"/>
    <s v="p"/>
    <s v="n"/>
    <s v="[p,p,n]"/>
  </r>
  <r>
    <s v="T295"/>
    <x v="21"/>
    <s v="Functionality Misuse"/>
    <s v="An adversary leverages a legitimate capability of an application in such a way as to achieve a negative technical impact."/>
    <s v="S,T,I"/>
    <s v="self, source(uses), source(hosts)"/>
    <s v="n"/>
    <s v="n"/>
    <s v="n"/>
    <s v="[n,n,n]"/>
    <s v="p"/>
    <s v="p"/>
    <s v="p"/>
    <s v="[p,p,p]"/>
  </r>
  <r>
    <s v="T296"/>
    <x v="21"/>
    <s v="Web Communication Channel Manipualtion"/>
    <s v="The Web (HTTP based) communication channels is under control (and/or modified) ny an adversary"/>
    <s v="S"/>
    <s v="self, source(uses)"/>
    <s v="n"/>
    <s v="n"/>
    <s v="n"/>
    <s v="[n,n,n]"/>
    <s v="f"/>
    <s v="f"/>
    <s v="f"/>
    <s v="[f,f,f]"/>
  </r>
  <r>
    <s v="T297"/>
    <x v="21"/>
    <s v="System Manipulation"/>
    <s v="An adversary is able to apply a change in the confoguration of he Web Server"/>
    <s v="S,E"/>
    <s v="self,source(hosts)"/>
    <s v="n"/>
    <s v="n"/>
    <s v="n"/>
    <s v="[n,n,n]"/>
    <s v="f"/>
    <s v="f"/>
    <s v="f"/>
    <s v="[f,f,f]"/>
  </r>
  <r>
    <s v="T298"/>
    <x v="22"/>
    <s v="Read Injection"/>
    <s v="Execution of an unauthorized Read query"/>
    <s v="I"/>
    <s v="self"/>
    <s v="n"/>
    <s v="n"/>
    <s v="n"/>
    <s v="[n,n,n]"/>
    <s v="p"/>
    <s v="n"/>
    <s v="n"/>
    <s v="[p,n,n]"/>
  </r>
  <r>
    <s v="T299"/>
    <x v="22"/>
    <s v="Insert Injection"/>
    <s v="Execution of an unauthorized Insert query"/>
    <s v="T"/>
    <s v="self"/>
    <s v="n"/>
    <s v="n"/>
    <s v="n"/>
    <s v="[n,n,n]"/>
    <s v="n"/>
    <s v="p"/>
    <s v="n"/>
    <s v="[n,p,n]"/>
  </r>
  <r>
    <s v="T300"/>
    <x v="22"/>
    <s v="Update Injection"/>
    <s v="Execution of an unauthorized Update query"/>
    <s v="T"/>
    <s v="self"/>
    <s v="n"/>
    <s v="n"/>
    <s v="n"/>
    <s v="[n,n,n]"/>
    <s v="p"/>
    <s v="p"/>
    <s v="n"/>
    <s v="[p,p,n]"/>
  </r>
  <r>
    <s v="T301"/>
    <x v="22"/>
    <s v="File Access"/>
    <s v="Unauthorized access to internal DB files"/>
    <s v="I"/>
    <s v="source(hosts),self"/>
    <s v="p"/>
    <s v="n"/>
    <s v="n"/>
    <s v="[p,n,n]"/>
    <s v="p"/>
    <s v="p"/>
    <s v="p"/>
    <s v="[p,p,p]"/>
  </r>
  <r>
    <s v="T302"/>
    <x v="22"/>
    <s v="Read DB Configuration"/>
    <s v="Unauthorized access to DB configuration data_x000a_"/>
    <s v="I"/>
    <s v="self"/>
    <s v="n"/>
    <s v="n"/>
    <s v="n"/>
    <s v="[n,n,n]"/>
    <s v="p"/>
    <s v="n"/>
    <s v="n"/>
    <s v="[p,n,n]"/>
  </r>
  <r>
    <s v="T303"/>
    <x v="22"/>
    <s v="Delete Injection"/>
    <s v="Execution of an unauthorized Read query"/>
    <s v="D"/>
    <s v="self"/>
    <s v="n"/>
    <s v="n"/>
    <s v="n"/>
    <s v="[n,n,n]"/>
    <s v="p"/>
    <s v="p"/>
    <s v="n"/>
    <s v="[p,p,n]"/>
  </r>
  <r>
    <s v="T304"/>
    <x v="22"/>
    <s v="Delete DB FIle"/>
    <s v="Unauthorized deletion of an internal DB file"/>
    <s v="D"/>
    <s v="self"/>
    <s v="p"/>
    <s v="n"/>
    <s v="n"/>
    <s v="[p,n,n]"/>
    <s v="p"/>
    <s v="p"/>
    <s v="n"/>
    <s v="[p,p,n]"/>
  </r>
  <r>
    <s v="T305"/>
    <x v="22"/>
    <s v="Deanonymization"/>
    <s v="Extrapolation of unauthorized data trough computation over acessible data"/>
    <s v="S,I"/>
    <s v="self"/>
    <s v="n"/>
    <s v="n"/>
    <s v="n"/>
    <s v="[n,n,n]"/>
    <s v="p"/>
    <s v="n"/>
    <s v="n"/>
    <s v="[p,n,n]"/>
  </r>
  <r>
    <s v="T306"/>
    <x v="22"/>
    <s v="Change DB"/>
    <s v="Unauhuthroized change of DBMS configuration"/>
    <s v="E"/>
    <s v="self"/>
    <s v="n"/>
    <s v="n"/>
    <s v="n"/>
    <s v="[n,n,n]"/>
    <s v="f"/>
    <s v="f"/>
    <s v="n"/>
    <s v="[f,f,n]_x000a_"/>
  </r>
  <r>
    <s v="T307"/>
    <x v="22"/>
    <s v="Unauthorized remote"/>
    <s v="Unauthorized remote access to the DBMS"/>
    <s v="S"/>
    <s v="self"/>
    <s v="n"/>
    <s v="n"/>
    <s v="n"/>
    <s v="[n,n,n]"/>
    <s v="p"/>
    <s v="n"/>
    <s v="n"/>
    <s v="[p,n,n]"/>
  </r>
  <r>
    <s v="T308"/>
    <x v="22"/>
    <s v="Remote DoS"/>
    <s v="Made the DBMS unaccessible to remote clients"/>
    <s v="D"/>
    <s v="self"/>
    <s v="n"/>
    <s v="n"/>
    <s v="n"/>
    <s v="[n,n,n]"/>
    <s v="n"/>
    <s v="n"/>
    <s v="p"/>
    <s v="[n,n,p]"/>
  </r>
  <r>
    <s v="T309"/>
    <x v="22"/>
    <s v="Local DoS"/>
    <s v="Made the DBMS unaccessible to local clients"/>
    <s v="D"/>
    <s v="self"/>
    <s v="n"/>
    <s v="n"/>
    <s v="n"/>
    <s v="[n,n,n]"/>
    <s v="n"/>
    <s v="n"/>
    <s v="p"/>
    <s v="[n,n,p]"/>
  </r>
  <r>
    <s v="T310"/>
    <x v="22"/>
    <s v="Data DoS"/>
    <s v="Made the DBMS impossible to access to data in DBs"/>
    <s v="D"/>
    <s v="self"/>
    <s v="n"/>
    <s v="n"/>
    <s v="n"/>
    <s v="[n,n,n]"/>
    <s v="n"/>
    <s v="n"/>
    <s v="p"/>
    <s v="[n,n,p]"/>
  </r>
  <r>
    <s v="T311"/>
    <x v="22"/>
    <s v="Crash"/>
    <s v="Made the DBMS no more in execution"/>
    <s v="D,I"/>
    <s v="self"/>
    <s v="n"/>
    <s v="n"/>
    <s v="n"/>
    <s v="[n,n,n]"/>
    <s v="n"/>
    <s v="n"/>
    <s v="f"/>
    <s v="[n,n,f]"/>
  </r>
  <r>
    <s v="T312"/>
    <x v="22"/>
    <s v="Code Injection"/>
    <s v="Execute code through the DBMS and with DBMS user"/>
    <s v="S,E"/>
    <s v="source(host)"/>
    <s v="n"/>
    <s v="n"/>
    <s v="n"/>
    <s v="[n,n,n]"/>
    <s v="n"/>
    <s v="f"/>
    <s v="n"/>
    <s v="[n,f,n]"/>
  </r>
  <r>
    <s v="T313"/>
    <x v="0"/>
    <s v="Node Replication"/>
    <s v="An adversary inject a new malicious edge node to the network and assign it an ID number that is a replica of existing authorized node. Attackers will be able to corrupt, steal, or misdirect data packets arriving at the malicious replica. In addition, node replicas can also even revoke legitimate EC nodes by implementing node-revocation protocols "/>
    <s v="S"/>
    <s v="self"/>
    <s v="n"/>
    <s v="n"/>
    <s v="n"/>
    <s v="[n,n,n]"/>
    <s v="f"/>
    <s v="p"/>
    <s v="n"/>
    <s v="[f,p,n]"/>
  </r>
  <r>
    <s v="T314"/>
    <x v="0"/>
    <s v="Tampering/Physical Access"/>
    <s v="Attackers can physically access edge nodes, tamper the circuit can lead the system into improper working conditions"/>
    <s v="T,D,I"/>
    <s v="self"/>
    <s v="n"/>
    <s v="n"/>
    <s v="n"/>
    <s v="[n,n,n]"/>
    <s v="n"/>
    <s v="p"/>
    <s v="n"/>
    <s v="[n,p,n]"/>
  </r>
  <r>
    <s v="T315"/>
    <x v="0"/>
    <s v="Inessential Logging Attacks"/>
    <s v="If log files are not encrypted, this type of attacks can lead to damage in edge systems. Therefore, system and infrastructure developers must log events, such as application errors and attempts of unsuccessful/successful authorization/authentication"/>
    <s v="I"/>
    <s v="self"/>
    <s v="n"/>
    <s v="n"/>
    <s v="n"/>
    <s v="[n,n,n]"/>
    <s v="p"/>
    <s v="n"/>
    <s v="n"/>
    <s v="[p,n,n]"/>
  </r>
  <r>
    <s v="T316"/>
    <x v="0"/>
    <s v="Location exposure"/>
    <s v="The edge paradigm entrust local computations to constrained devices and local servers. This offers to the attackers a clear indication of the location of the devices to be targeted to break the system. Indeed, an attacker could target the portion of the network closer to the physical location of the target to achieve its objective"/>
    <s v="I"/>
    <s v="self"/>
    <s v="n"/>
    <s v="n"/>
    <s v="n"/>
    <s v="[n,n,n]"/>
    <s v="p"/>
    <s v="n"/>
    <s v="n"/>
    <s v="[p,n,n]"/>
  </r>
  <r>
    <s v="T317"/>
    <x v="0"/>
    <s v="Snooping on Buffered Information"/>
    <s v="An edge node stores lots of information in volatile memory as non volatile memory such as hard disk for short period of time. These buffered information could hold sensitive information of a client device. Adversaries can look into these buffer systems"/>
    <s v="I"/>
    <s v="self"/>
    <s v="n"/>
    <s v="n"/>
    <s v="n"/>
    <s v="[n,n,n]"/>
    <s v="p"/>
    <s v="n"/>
    <s v="n"/>
    <s v="[p,n,n]"/>
  </r>
  <r>
    <s v="T318"/>
    <x v="0"/>
    <s v="Memory Accusation"/>
    <s v="After finishing a particular process, the edge system unallocated the memory from particular client device. Until this unallocated memory assigned to some other client, this memory portion holds the previous data. An attacker can take advantage of this window and can steal information from this deallocated memory by using any kind of memory accusation tools"/>
    <s v="I"/>
    <s v="self"/>
    <s v="n"/>
    <s v="n"/>
    <s v="n"/>
    <s v="[n,n,n]"/>
    <s v="p"/>
    <s v="n"/>
    <s v="n"/>
    <s v="[p,n,n]"/>
  </r>
  <r>
    <s v="T319"/>
    <x v="0"/>
    <s v="Memory Tampering"/>
    <s v="An attacker can acquire memory and read information from it using any kind of memory accusation tool. With proper security privilege they can access storage memory blocks and tamper the stored data."/>
    <s v="I"/>
    <s v="self"/>
    <s v="n"/>
    <s v="n"/>
    <s v="n"/>
    <s v="[n,n,n]"/>
    <s v="n"/>
    <s v="p"/>
    <s v="n"/>
    <s v="[n,p,n]"/>
  </r>
  <r>
    <s v="T320"/>
    <x v="0"/>
    <s v="Physical Destruction"/>
    <s v="An edge  node can be physically damaged by the adversaries"/>
    <s v="D"/>
    <s v="self"/>
    <s v="n"/>
    <s v="n"/>
    <s v="n"/>
    <s v="[n,n,n]"/>
    <s v="n"/>
    <s v="n"/>
    <s v="p"/>
    <s v="[n,n,p]"/>
  </r>
  <r>
    <s v="T321"/>
    <x v="0"/>
    <s v="Hardware Based Attack"/>
    <s v="An attacker can easily attach a USB stick and install malicious software. Also, an attacker can connect to edge node directly connecting it via its own terminal at the location. Even if the edge node does not have any terminal, attackers can attach its own device to it and launch attack."/>
    <s v="E,D"/>
    <s v="self"/>
    <s v="n"/>
    <s v="n"/>
    <s v="n"/>
    <s v="[n,n,n]"/>
    <s v="p"/>
    <s v="p"/>
    <s v="p"/>
    <s v="[p,p,p]"/>
  </r>
  <r>
    <s v="T322"/>
    <x v="23"/>
    <s v="Firmware Tampering"/>
    <s v="An attacker can inject malicious code, alter existing code, or introduce backdoors into the firmware. This can lead to a range of harmful outcomes, such as disabling security features, gaining persistent access to the device, or even bricking the device, rendering it inoperable."/>
    <s v="T"/>
    <s v="self"/>
    <m/>
    <m/>
    <m/>
    <m/>
    <s v=""/>
    <s v=""/>
    <s v=""/>
    <m/>
  </r>
  <r>
    <s v="T323"/>
    <x v="23"/>
    <s v="Firmware Data Leakage "/>
    <s v="Through firmware vulnerabilities or intentional backdoors, sensitive data leaks to unauthorized parties, leading to severe privacy and security breaches."/>
    <s v="R, I"/>
    <s v="self"/>
    <m/>
    <m/>
    <m/>
    <m/>
    <s v=""/>
    <s v=""/>
    <s v=""/>
    <m/>
  </r>
  <r>
    <s v="T324"/>
    <x v="23"/>
    <s v="Malicious Code Injection"/>
    <s v="An attacker can inject malicious code into the firmware, which can persist through system reboots, creating a persistent threat that is hard to detect and remove."/>
    <s v="T, E"/>
    <s v="self"/>
    <m/>
    <m/>
    <m/>
    <m/>
    <s v=""/>
    <s v=""/>
    <s v=""/>
    <m/>
  </r>
  <r>
    <s v="T325"/>
    <x v="23"/>
    <s v="Firmware Bugs"/>
    <s v="A bug in the firmware can be exploited by the attacker, who can gain unauthorized access or control over the firmware, bypassing all security measures."/>
    <s v="E"/>
    <s v="self"/>
    <m/>
    <m/>
    <m/>
    <m/>
    <s v=""/>
    <s v=""/>
    <s v=""/>
    <m/>
  </r>
  <r>
    <s v="T326"/>
    <x v="23"/>
    <s v="Unauthorized Modifications"/>
    <s v="An attacker gains access to the firmware and modifies it to disable key security features, introduce backdoors, or change the behavior of the device in dangerous ways."/>
    <s v="T, I"/>
    <s v="self"/>
    <m/>
    <m/>
    <m/>
    <m/>
    <s v=""/>
    <s v=""/>
    <s v=""/>
    <m/>
  </r>
  <r>
    <s v="T327"/>
    <x v="23"/>
    <s v="Boot Process Vulnerabilites"/>
    <s v="A vulnerability in the boot process allows an attacker to execute arbitrary code during system startup, even before security measures like Secure Boot can take effect."/>
    <s v="T, D"/>
    <s v="self"/>
    <m/>
    <m/>
    <m/>
    <m/>
    <s v=""/>
    <s v=""/>
    <s v=""/>
    <m/>
  </r>
  <r>
    <s v="T328"/>
    <x v="23"/>
    <s v="Firmware Rootkits"/>
    <s v="An attacker embeds a rootkit in the firmware, which hides its presence from traditional security software, making it particularly insidious and hard to detect."/>
    <s v="I, D"/>
    <s v="self"/>
    <m/>
    <m/>
    <m/>
    <m/>
    <s v=""/>
    <s v=""/>
    <s v=""/>
    <m/>
  </r>
  <r>
    <s v="T329"/>
    <x v="23"/>
    <s v="Supply Chain Attacks"/>
    <s v="During manufacturing or distribution, an attacker compromises the firmware, leading to widespread vulnerabilities across many devices once they reach end users."/>
    <s v="T, I"/>
    <s v="self"/>
    <m/>
    <m/>
    <m/>
    <m/>
    <s v=""/>
    <s v=""/>
    <s v=""/>
    <m/>
  </r>
  <r>
    <s v="T330"/>
    <x v="23"/>
    <s v="Privilege Escalation"/>
    <s v="An attacker can exploit firmware vulnerabilities to gain higher-level permissions, bypassing security controls and gaining full access to the device."/>
    <s v="E"/>
    <s v="self"/>
    <m/>
    <m/>
    <m/>
    <m/>
    <s v=""/>
    <s v=""/>
    <s v=""/>
    <m/>
  </r>
  <r>
    <s v="T331"/>
    <x v="23"/>
    <s v="Denial of Service"/>
    <s v="An attacker can exploit firmware vulnerabilities to launch DoS attacks, disrupting the normal functioning of the device and making it unavailable to legitimate users."/>
    <s v="D"/>
    <s v="self"/>
    <m/>
    <m/>
    <m/>
    <m/>
    <s v=""/>
    <s v=""/>
    <s v=""/>
    <m/>
  </r>
  <r>
    <s v="T332"/>
    <x v="23"/>
    <s v="Backdoor Installation"/>
    <s v="An attacker can insert backdoors into the firmware, allowing them to maintain persistent access to the device and its data."/>
    <s v="T, I"/>
    <s v="self"/>
    <m/>
    <m/>
    <m/>
    <m/>
    <s v=""/>
    <s v=""/>
    <s v=""/>
    <m/>
  </r>
  <r>
    <s v="T333"/>
    <x v="23"/>
    <s v="Firmware Downgrade Attacks"/>
    <s v="An attacker can force the firmware to revert to an older, vulnerable version, bypassing security improvements made in later updates."/>
    <s v="T, R"/>
    <s v="self"/>
    <m/>
    <m/>
    <m/>
    <m/>
    <s v=""/>
    <s v=""/>
    <s v=""/>
    <m/>
  </r>
  <r>
    <s v="T334"/>
    <x v="23"/>
    <s v="Scanning"/>
    <s v="An advserary is able to undestand your (mostly public) configuration"/>
    <s v="I"/>
    <s v="self, target(hosts)"/>
    <s v="p"/>
    <s v="p"/>
    <s v="n"/>
    <s v="[p,p,n]"/>
    <s v="n"/>
    <s v="n"/>
    <s v="n"/>
    <s v="[n,n,n]"/>
  </r>
  <r>
    <s v="T335"/>
    <x v="23"/>
    <s v="Denial of Service"/>
    <s v="Some of thee services and functionalities of the VM are no more available"/>
    <s v="D"/>
    <s v="self, target(hosts)"/>
    <s v="p"/>
    <s v="p"/>
    <s v="n"/>
    <s v="[p,p,n] "/>
    <s v="n"/>
    <s v="n"/>
    <s v="p"/>
    <s v="[n,n,p]"/>
  </r>
  <r>
    <s v="T336"/>
    <x v="23"/>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337"/>
    <x v="23"/>
    <s v="Unauthorized Code Execution"/>
    <s v="An adversary is able to execute codes and/or commands wihtout having an explicit authorization to do this (e.g. code injection, ..)"/>
    <s v="S,E"/>
    <s v="self, target(hosts)"/>
    <s v="n"/>
    <s v="n"/>
    <s v="n"/>
    <s v="[n,n,n]"/>
    <s v="p"/>
    <s v="p"/>
    <s v="n"/>
    <s v="[p,p,n]"/>
  </r>
  <r>
    <s v="T338"/>
    <x v="23"/>
    <s v="Elevation of privileges"/>
    <s v="An Adversary is able to change its privileges in access to the system services and data"/>
    <s v="E"/>
    <s v="self, target(hosts)"/>
    <s v="n"/>
    <s v="n"/>
    <s v="n"/>
    <s v="[n,n,n]"/>
    <s v="f"/>
    <s v="f"/>
    <s v="n"/>
    <s v="[f,f,n]"/>
  </r>
  <r>
    <s v="T339"/>
    <x v="23"/>
    <s v="Poisoning"/>
    <s v="corruptibility of communication caches and the support data structure, such as routing or naming tables"/>
    <s v="S,T,D"/>
    <s v="self"/>
    <s v="n"/>
    <s v="n"/>
    <s v="n"/>
    <s v="[n,n,n]"/>
    <s v="p"/>
    <s v="p"/>
    <s v="p"/>
    <s v="[p,p,p]"/>
  </r>
  <r>
    <s v="T340"/>
    <x v="23"/>
    <s v="Data Breach"/>
    <s v="A data breach is an incident in which sensitive, protected or confidential data has potentially been viewed, stolen or used by an individual unauthorised to do so. Data breaches may involve personal health information (PHI), personally identifiable information (PII), trade secrets or intellectual property."/>
    <s v="I"/>
    <s v="self, target(hosts)"/>
    <s v="n"/>
    <s v="n"/>
    <s v="n"/>
    <s v="[n,n,n]"/>
    <s v="p"/>
    <s v="n"/>
    <s v="n"/>
    <s v="[p,n,n]"/>
  </r>
  <r>
    <s v="T341"/>
    <x v="24"/>
    <s v="Code Injection"/>
    <s v="Attackers can inject malicious code into the microcontroller, compromising its functionality and potentially gaining unauthorized access."/>
    <s v="T, E"/>
    <s v="self"/>
    <m/>
    <m/>
    <m/>
    <m/>
    <s v=""/>
    <s v=""/>
    <s v=""/>
    <m/>
  </r>
  <r>
    <s v="T342"/>
    <x v="24"/>
    <s v="Firmware Corruption"/>
    <s v="Malicious alterations to the firmware can disrupt the microcontroller's normal operations, leading to unpredictable behavior and potential system failures."/>
    <s v="T"/>
    <s v="self"/>
    <m/>
    <m/>
    <m/>
    <m/>
    <s v=""/>
    <s v=""/>
    <s v=""/>
    <m/>
  </r>
  <r>
    <s v="T343"/>
    <x v="24"/>
    <s v="Unauthorized Access"/>
    <s v="Attackers exploit vulnerabilities to gain access to the microcontroller without proper authentication, potentially leading to unauthorized control over the device."/>
    <s v="S"/>
    <s v="self"/>
    <m/>
    <m/>
    <m/>
    <m/>
    <s v=""/>
    <s v=""/>
    <s v=""/>
    <m/>
  </r>
  <r>
    <s v="T344"/>
    <x v="24"/>
    <s v="Information Leakage"/>
    <s v="Vulnerabilities within the microcontroller may be exploited to extract sensitive data, which can then be used for malicious purposes._x0009_"/>
    <s v="I"/>
    <s v="self"/>
    <m/>
    <m/>
    <m/>
    <m/>
    <s v=""/>
    <s v=""/>
    <s v=""/>
    <m/>
  </r>
  <r>
    <s v="T345"/>
    <x v="24"/>
    <s v="Denial of Service"/>
    <s v="By exploiting certain vulnerabilities, attackers can render the microcontroller non-functional, preventing legitimate users from accessing its services._x0009_"/>
    <s v="D"/>
    <s v="self"/>
    <m/>
    <m/>
    <m/>
    <m/>
    <s v=""/>
    <s v=""/>
    <s v=""/>
    <m/>
  </r>
  <r>
    <s v="T346"/>
    <x v="24"/>
    <s v="Side-Channel Attacks"/>
    <s v="These attacks utilize physical characteristics, such as power consumption or electromagnetic emissions, to derive confidential information from the microcontroller."/>
    <s v="I"/>
    <s v="self"/>
    <m/>
    <m/>
    <m/>
    <m/>
    <s v=""/>
    <s v=""/>
    <s v=""/>
    <m/>
  </r>
  <r>
    <s v="T347"/>
    <x v="24"/>
    <s v="Firmware Downgrade Attacks"/>
    <s v="Attackers may force the microcontroller to revert to an outdated and vulnerable firmware version, thereby circumventing security enhancements implemented in later versions._x0009_"/>
    <s v="T, R"/>
    <s v="self"/>
    <m/>
    <m/>
    <m/>
    <m/>
    <s v=""/>
    <s v=""/>
    <s v=""/>
    <m/>
  </r>
  <r>
    <s v="T348"/>
    <x v="24"/>
    <s v="Physical Access Attacks"/>
    <s v="With physical access, attackers can directly manipulate or replace the microcontroller's firmware or hardware components, leading to severe security breaches._x0009_"/>
    <s v="T, E"/>
    <s v="self"/>
    <m/>
    <m/>
    <m/>
    <m/>
    <s v=""/>
    <s v=""/>
    <s v=""/>
    <m/>
  </r>
  <r>
    <s v="T349"/>
    <x v="24"/>
    <s v="Malicious Firmware Updates"/>
    <s v="Unverified or unauthorized firmware updates can introduce malicious code into the microcontroller, compromising its security and functionality._x0009_"/>
    <s v="T, I"/>
    <s v="self"/>
    <m/>
    <m/>
    <m/>
    <m/>
    <s v=""/>
    <s v=""/>
    <s v=""/>
    <m/>
  </r>
  <r>
    <s v="T350"/>
    <x v="24"/>
    <s v="Fault Injection Attacks_x0009_"/>
    <s v="By inducing faults, attackers can manipulate the microcontroller's behavior to extract sensitive information or cause it to malfunction._x0009_"/>
    <s v="T, D"/>
    <s v="self"/>
    <m/>
    <m/>
    <m/>
    <m/>
    <s v=""/>
    <s v=""/>
    <s v=""/>
    <m/>
  </r>
  <r>
    <s v="T351"/>
    <x v="24"/>
    <s v="Replay Attacks"/>
    <s v="Attackers capture and replay legitimate communications to the microcontroller, potentially resulting in unauthorized actions being performed._x0009_"/>
    <s v="R"/>
    <s v="self"/>
    <m/>
    <m/>
    <m/>
    <m/>
    <s v=""/>
    <s v=""/>
    <s v=""/>
    <m/>
  </r>
  <r>
    <s v="T352"/>
    <x v="24"/>
    <s v="Microcontroller Cloning"/>
    <s v="By replicating a legitimate microcontroller, attackers can bypass security mechanisms and create counterfeit devices that can be used maliciously._x0009_"/>
    <s v="S, I"/>
    <s v="self"/>
    <m/>
    <m/>
    <m/>
    <m/>
    <s v=""/>
    <s v=""/>
    <s v=""/>
    <m/>
  </r>
  <r>
    <s v="T353"/>
    <x v="24"/>
    <s v="Supply Chain Attacks"/>
    <s v="Compromised microcontrollers may be introduced during manufacturing or distribution, leading to widespread vulnerabilities once these devices are deployed._x0009_"/>
    <s v="T, I"/>
    <s v="self"/>
    <m/>
    <m/>
    <m/>
    <m/>
    <s v=""/>
    <s v=""/>
    <s v=""/>
    <m/>
  </r>
  <r>
    <s v="T354"/>
    <x v="24"/>
    <s v="Privilege Escalation"/>
    <s v="Attackers exploit vulnerabilities to elevate their privileges within the microcontroller, gaining unauthorized access to higher-level functions and data._x0009_"/>
    <s v="E"/>
    <s v="self"/>
    <m/>
    <m/>
    <m/>
    <m/>
    <s v=""/>
    <s v=""/>
    <s v=""/>
    <m/>
  </r>
  <r>
    <s v="T355"/>
    <x v="25"/>
    <s v="Hardware Trojan"/>
    <s v="An attacker can introduce malicious modifications to the hardware components of the SOC during manufacturing or supply chain processes._x0009_"/>
    <s v="T"/>
    <s v="self"/>
    <m/>
    <m/>
    <m/>
    <m/>
    <s v=""/>
    <s v=""/>
    <s v=""/>
    <m/>
  </r>
  <r>
    <s v="T356"/>
    <x v="25"/>
    <s v="Side-Channel Attacks"/>
    <s v="These attacks exploit physical leakages, such as power consumption or electromagnetic emissions, to extract sensitive information from the SOC._x0009_"/>
    <s v="I"/>
    <s v="self"/>
    <m/>
    <m/>
    <m/>
    <m/>
    <s v=""/>
    <s v=""/>
    <s v=""/>
    <m/>
  </r>
  <r>
    <s v="T357"/>
    <x v="25"/>
    <s v="Fault Injection Attacks_x0009_"/>
    <s v="An attacker can induce faults in the SOC to disrupt its normal operation and extract sensitive information._x0009_"/>
    <s v="T, D"/>
    <s v="self"/>
    <m/>
    <m/>
    <m/>
    <m/>
    <s v=""/>
    <s v=""/>
    <s v=""/>
    <m/>
  </r>
  <r>
    <s v="T358"/>
    <x v="25"/>
    <s v="Physical Tampering"/>
    <s v="Attackers with physical access can directly manipulate or replace the SOC's hardware components, leading to severe security breaches._x0009_"/>
    <s v="T, E"/>
    <s v="self"/>
    <m/>
    <m/>
    <m/>
    <m/>
    <s v=""/>
    <s v=""/>
    <s v=""/>
    <m/>
  </r>
  <r>
    <s v="T359"/>
    <x v="25"/>
    <s v="Supply Chain Attacks"/>
    <s v="An attacker can compromise the SOC during the manufacturing or distribution process, leading to widespread vulnerabilities._x0009_"/>
    <s v="T, I"/>
    <s v="self"/>
    <m/>
    <m/>
    <m/>
    <m/>
    <s v=""/>
    <s v=""/>
    <s v=""/>
    <m/>
  </r>
  <r>
    <s v="T360"/>
    <x v="25"/>
    <s v="Privilege Escalation"/>
    <s v="Attackers exploit vulnerabilities to gain higher-level permissions on the SOC, bypassing security controls._x0009_"/>
    <s v="E"/>
    <s v="self"/>
    <m/>
    <m/>
    <m/>
    <m/>
    <s v=""/>
    <s v=""/>
    <s v=""/>
    <m/>
  </r>
  <r>
    <s v="T361"/>
    <x v="25"/>
    <s v="Cache Attacks"/>
    <s v="An attacker can exploit vulnerabilities in the cache memory of the SOC to extract sensitive information._x0009_"/>
    <s v="I"/>
    <s v="self"/>
    <m/>
    <m/>
    <m/>
    <m/>
    <s v=""/>
    <s v=""/>
    <s v=""/>
    <m/>
  </r>
  <r>
    <s v="T362"/>
    <x v="25"/>
    <s v="Timing Attacks"/>
    <s v="By analyzing the time taken by the SOC to perform certain operations, sensitive information can be inferred._x0009_"/>
    <s v="I"/>
    <s v="self"/>
    <m/>
    <m/>
    <m/>
    <m/>
    <s v=""/>
    <s v=""/>
    <s v=""/>
    <m/>
  </r>
  <r>
    <s v="T363"/>
    <x v="25"/>
    <s v="Reverse Engineering"/>
    <s v="Examining the SOC to understand its design and functionality, which may lead to the discovery of exploitable vulnerabilities._x0009_"/>
    <s v="I"/>
    <s v="self"/>
    <m/>
    <m/>
    <m/>
    <m/>
    <s v=""/>
    <s v=""/>
    <s v=""/>
    <m/>
  </r>
  <r>
    <s v="T364"/>
    <x v="25"/>
    <s v="Microarchitectural Attacks"/>
    <s v="Weaknesses in the microarchitecture can be targeted to gain unauthorized access or extract confidential information._x0009_"/>
    <s v="I"/>
    <s v="self"/>
    <m/>
    <m/>
    <m/>
    <m/>
    <s v=""/>
    <s v=""/>
    <s v=""/>
    <m/>
  </r>
  <r>
    <s v="T365"/>
    <x v="25"/>
    <s v="Network-on-Chip Attacks"/>
    <s v="Exploiting vulnerabilities in the on-chip communication network to intercept or alter data._x0009_"/>
    <s v="I"/>
    <s v="self"/>
    <m/>
    <m/>
    <m/>
    <m/>
    <s v=""/>
    <s v=""/>
    <s v=""/>
    <m/>
  </r>
  <r>
    <s v="T366"/>
    <x v="25"/>
    <s v="Non-Volatile Memory Attacks"/>
    <s v="Vulnerabilities in the non-volatile memory components of the SOC can be used to extract or modify data._x0009_"/>
    <s v="I"/>
    <s v="self"/>
    <m/>
    <m/>
    <m/>
    <m/>
    <s v=""/>
    <s v=""/>
    <s v=""/>
    <m/>
  </r>
  <r>
    <s v="T367"/>
    <x v="25"/>
    <s v="Hardware Based Malware"/>
    <s v="Malicious code embedded in the hardware components of the SOC can be activated to perform unauthorized actions._x0009_"/>
    <s v="T, I"/>
    <s v="self"/>
    <m/>
    <m/>
    <m/>
    <m/>
    <s v=""/>
    <s v=""/>
    <s v=""/>
    <m/>
  </r>
  <r>
    <s v="T368"/>
    <x v="25"/>
    <s v="Malformed firmware Injection"/>
    <s v="An attacker can inject malicous code into a modified firmware and insert it into the SOC, in order to compromise its security and functionality"/>
    <s v="T, I"/>
    <s v="self"/>
    <m/>
    <m/>
    <m/>
    <m/>
    <s v=""/>
    <s v=""/>
    <s v=""/>
    <m/>
  </r>
  <r>
    <s v="T369"/>
    <x v="25"/>
    <s v="Firmware Exfiltration"/>
    <s v="An attacker can extract firmware from the SOC, gaining access to sensitive code and data which can be used for further attacks or reverse engineering._x0009_"/>
    <s v="I"/>
    <s v="self"/>
    <m/>
    <m/>
    <m/>
    <m/>
    <s v=""/>
    <s v=""/>
    <s v=""/>
    <m/>
  </r>
  <r>
    <s v="T370"/>
    <x v="25"/>
    <s v="Firmware Bricking"/>
    <s v="Malicious actions or firmware flaws can render the device inoperable, a condition known as 'bricking,' which can be very difficult to recover from."/>
    <s v="T, D"/>
    <s v="self"/>
    <m/>
    <m/>
    <m/>
    <m/>
    <s v=""/>
    <s v=""/>
    <s v=""/>
    <m/>
  </r>
  <r>
    <s v="T371"/>
    <x v="25"/>
    <s v="Unauthorized Firmware Updates"/>
    <s v="An attacker can perform unauthorized firmware updates, potentially introducing malicious code or backdoors into the system."/>
    <s v="T, I"/>
    <s v="self"/>
    <m/>
    <m/>
    <m/>
    <m/>
    <s v=""/>
    <s v=""/>
    <s v=""/>
    <m/>
  </r>
  <r>
    <s v="T372"/>
    <x v="25"/>
    <s v="Side-Channel Attacks"/>
    <s v="These attacks exploit information gained from the physical implementation of the device, such as timing or power consumption, to extract sensitive information."/>
    <s v="I"/>
    <s v="self"/>
    <m/>
    <m/>
    <m/>
    <m/>
    <s v=""/>
    <s v=""/>
    <s v=""/>
    <m/>
  </r>
  <r>
    <s v="T373"/>
    <x v="25"/>
    <s v="Physical Access Attacks"/>
    <s v="Attackers with physical access to the device can directly manipulate or replace the firmware, leading to severe security breaches."/>
    <s v="T, E"/>
    <s v="self"/>
    <m/>
    <m/>
    <m/>
    <m/>
    <s v=""/>
    <s v=""/>
    <s v=""/>
    <m/>
  </r>
  <r>
    <s v="T374"/>
    <x v="25"/>
    <s v="Excessive Resource Consuption"/>
    <s v="An Adversary is able to enahnce the amount of resources consumed by the SOC."/>
    <s v="D"/>
    <s v="self, target(hosts)"/>
    <s v="p"/>
    <s v="p"/>
    <s v="n"/>
    <s v="[p,p,n]"/>
    <s v=","/>
    <s v=","/>
    <s v="]"/>
    <s v="n,n,p]"/>
  </r>
  <r>
    <s v="T375"/>
    <x v="26"/>
    <s v="Session Fixation"/>
    <s v="An attacker can fixate a session ID, tricking the user into using a known session ID, enabling session hijacking._x0009_"/>
    <s v="T, I"/>
    <m/>
    <m/>
    <m/>
    <m/>
    <m/>
    <s v=""/>
    <s v=""/>
    <s v=""/>
    <m/>
  </r>
  <r>
    <s v="T376"/>
    <x v="26"/>
    <s v="Session Sidejacking"/>
    <s v="Intercepting and using session cookies to gain unauthorized access to the user's session._x0009_"/>
    <s v="I"/>
    <m/>
    <m/>
    <m/>
    <m/>
    <m/>
    <s v=""/>
    <s v=""/>
    <s v=""/>
    <m/>
  </r>
  <r>
    <s v="T377"/>
    <x v="26"/>
    <s v="Reusing Session Ids"/>
    <s v="An attacker can reuse previously captured session IDs to gain unauthorized access to the user's session._x0009_"/>
    <s v="I"/>
    <m/>
    <m/>
    <m/>
    <m/>
    <m/>
    <s v=""/>
    <s v=""/>
    <s v=""/>
    <m/>
  </r>
  <r>
    <s v="T378"/>
    <x v="26"/>
    <s v="Man-in-the-Middle Attack"/>
    <s v="Intercepting communication between the user and the server to hijack the session and gain unauthorized access._x0009_"/>
    <s v="T, I"/>
    <m/>
    <m/>
    <m/>
    <m/>
    <m/>
    <s v=""/>
    <s v=""/>
    <s v=""/>
    <m/>
  </r>
  <r>
    <s v="T379"/>
    <x v="26"/>
    <s v="Cross-Site Scripting"/>
    <s v="Injecting malicious scripts into web pages viewed by other users, allowing for session hijacking._x0009_"/>
    <s v="T, I"/>
    <m/>
    <m/>
    <m/>
    <m/>
    <m/>
    <s v=""/>
    <s v=""/>
    <s v=""/>
    <m/>
  </r>
  <r>
    <s v="T380"/>
    <x v="26"/>
    <s v="Phishing Attack"/>
    <s v="An attacker tricks the user into providing session credentials, which can then be used to hijack the session._x0009_"/>
    <s v="T, I"/>
    <m/>
    <m/>
    <m/>
    <m/>
    <m/>
    <s v=""/>
    <s v=""/>
    <s v=""/>
    <m/>
  </r>
  <r>
    <s v="T381"/>
    <x v="26"/>
    <s v="Browser Exploits"/>
    <s v="Exploiting vulnerabilities in the browser to hijack active sessions and gain unauthorized access._x0009_"/>
    <s v="T, I"/>
    <m/>
    <m/>
    <m/>
    <m/>
    <m/>
    <s v=""/>
    <s v=""/>
    <s v=""/>
    <m/>
  </r>
  <r>
    <s v="T382"/>
    <x v="27"/>
    <s v="Poisoning"/>
    <s v="corruptibility of communication caches and the support data structure, such as routing or naming tables"/>
    <s v="S,T,D"/>
    <s v="self"/>
    <s v="n"/>
    <s v="n"/>
    <s v="n"/>
    <s v="[n,n,n]"/>
    <s v="p"/>
    <s v="p"/>
    <s v="p"/>
    <s v="[p,p,p]"/>
  </r>
  <r>
    <s v="T383"/>
    <x v="27"/>
    <s v="Data Breach"/>
    <s v="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
    <s v="I"/>
    <s v="self, target(hosts)"/>
    <s v="n"/>
    <s v="n"/>
    <s v="n"/>
    <s v="[n,n,n]"/>
    <s v=","/>
    <s v=","/>
    <s v="]"/>
    <s v="p,n,n]"/>
  </r>
  <r>
    <s v="T384"/>
    <x v="27"/>
    <s v="Crash"/>
    <s v="An Adversary is able to stop with a failure the full VM, causing, eventually, a lost of data."/>
    <s v="D"/>
    <s v="self, target(hosts)"/>
    <s v="n"/>
    <s v="n"/>
    <s v="n"/>
    <s v="[n,n,n]"/>
    <s v="n"/>
    <s v="p"/>
    <s v="f"/>
    <s v="[n,p,f]"/>
  </r>
  <r>
    <s v="T385"/>
    <x v="27"/>
    <s v="Authentication Abuse"/>
    <s v="An Adversy is able to access the OS abusing the authentication system."/>
    <s v="S"/>
    <s v="self, target(hosts)"/>
    <s v="n"/>
    <s v="n"/>
    <s v="n"/>
    <s v="[n,n,n]"/>
    <s v="p"/>
    <s v="p"/>
    <s v="n"/>
    <s v="[p,p,n]"/>
  </r>
  <r>
    <s v="T386"/>
    <x v="27"/>
    <s v="Authorization Abuse"/>
    <s v="An adversary is able to circumvent the authorization controls accessing data and services that should be not accessible to him."/>
    <s v="S"/>
    <s v="self, target(hosts)"/>
    <s v="n"/>
    <s v="n"/>
    <s v="n"/>
    <s v="[n,n,n]"/>
    <s v="p"/>
    <s v="p"/>
    <s v="n"/>
    <s v="[p,p,n]"/>
  </r>
  <r>
    <s v="T387"/>
    <x v="27"/>
    <s v="Elevation of privileges"/>
    <s v="An Adversary is able to change its privileges in access to the system services and data"/>
    <s v="E"/>
    <s v="self, target(hosts)"/>
    <s v="n"/>
    <s v="n"/>
    <s v="n"/>
    <s v="[n,n,n]"/>
    <s v="f"/>
    <s v="f"/>
    <s v="n"/>
    <s v="[f,f,n]"/>
  </r>
  <r>
    <s v="T388"/>
    <x v="27"/>
    <s v="Account Hijacking"/>
    <s v="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
    <s v="S"/>
    <s v="self, target(hosts)"/>
    <s v="n"/>
    <s v="n"/>
    <s v="n"/>
    <s v="[n,n,n]"/>
    <s v="p"/>
    <s v="p"/>
    <s v="n"/>
    <s v="[p,p,n]"/>
  </r>
  <r>
    <s v="T389"/>
    <x v="27"/>
    <s v="Advanced Persistent Threats (APTs)"/>
    <s v="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
    <s v="S"/>
    <s v="self, target(hosts)"/>
    <s v=","/>
    <s v=","/>
    <s v="]"/>
    <s v="n,n,n]"/>
    <s v="p"/>
    <s v="p"/>
    <s v="n"/>
    <s v="[p,p,n]"/>
  </r>
  <r>
    <s v="T390"/>
    <x v="27"/>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391"/>
    <x v="27"/>
    <s v="Unauthorized Code Execution"/>
    <s v="An adversary is able to execute codes and/or commands wihtout having an explicit authorization to do this (e.g. code injection, ..)"/>
    <s v="S,E"/>
    <s v="self, target(hosts)"/>
    <s v="n"/>
    <s v="n"/>
    <s v="n"/>
    <s v="[n,n,n]"/>
    <s v="p"/>
    <s v="p"/>
    <s v="n"/>
    <s v="[p,p,n]"/>
  </r>
  <r>
    <s v="T392"/>
    <x v="27"/>
    <s v="Scanning"/>
    <s v="An advserary is able to undestand your (mostly public) configuration"/>
    <s v="I"/>
    <s v="self, target(hosts)"/>
    <s v="p"/>
    <s v="p"/>
    <s v="n"/>
    <s v="[p,p,n]"/>
    <s v="n"/>
    <s v="n"/>
    <s v="n"/>
    <s v="[n,n,n]"/>
  </r>
  <r>
    <m/>
    <x v="28"/>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CB07D6-9F6C-094F-A3D3-916741F281CD}" name="Tabella pivot1" cacheId="14" applyNumberFormats="0" applyBorderFormats="0" applyFontFormats="0" applyPatternFormats="0" applyAlignmentFormats="0" applyWidthHeightFormats="1" dataCaption="Valori" updatedVersion="8" minRefreshableVersion="3" useAutoFormatting="1" itemPrintTitles="1" createdVersion="8" indent="0" outline="1" outlineData="1" multipleFieldFilters="0">
  <location ref="A1:B31" firstHeaderRow="1" firstDataRow="1" firstDataCol="1"/>
  <pivotFields count="14">
    <pivotField showAll="0"/>
    <pivotField axis="axisRow" showAll="0">
      <items count="30">
        <item x="0"/>
        <item x="1"/>
        <item x="3"/>
        <item x="4"/>
        <item x="5"/>
        <item x="6"/>
        <item x="7"/>
        <item x="8"/>
        <item x="9"/>
        <item x="10"/>
        <item x="11"/>
        <item x="12"/>
        <item x="13"/>
        <item x="14"/>
        <item x="15"/>
        <item x="16"/>
        <item x="17"/>
        <item x="18"/>
        <item x="19"/>
        <item x="20"/>
        <item x="2"/>
        <item x="21"/>
        <item x="28"/>
        <item x="22"/>
        <item x="23"/>
        <item x="24"/>
        <item x="25"/>
        <item x="26"/>
        <item x="27"/>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Conteggio di Threat"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FAB213-4389-184E-911C-CDCC8CABBD38}" name="Tabella1" displayName="Tabella1" ref="A1:Z393" totalsRowShown="0" dataDxfId="43">
  <autoFilter ref="A1:Z393" xr:uid="{DEFAB213-4389-184E-911C-CDCC8CABBD38}"/>
  <sortState xmlns:xlrd2="http://schemas.microsoft.com/office/spreadsheetml/2017/richdata2" ref="A255:R269">
    <sortCondition ref="B1:B313"/>
  </sortState>
  <tableColumns count="26">
    <tableColumn id="16" xr3:uid="{DE426BDB-E154-EE46-B7B3-5B538C8AEC32}" name="TID" dataDxfId="42">
      <calculatedColumnFormula>CONCATENATE("T",ROW(A2)-1)</calculatedColumnFormula>
    </tableColumn>
    <tableColumn id="1" xr3:uid="{A0AE63DC-99F7-7D4F-B824-AB7765893284}" name="Asset" dataDxfId="41"/>
    <tableColumn id="2" xr3:uid="{0FA38BFF-C67B-0C43-B1BA-F6338DBFB0C8}" name="Threat" dataDxfId="40"/>
    <tableColumn id="3" xr3:uid="{BFC77F7C-F096-8345-97EA-317816ED869D}" name="Description" dataDxfId="39"/>
    <tableColumn id="4" xr3:uid="{258F3B86-1461-D64A-AE3B-CEAC97B2B533}" name="STRIDE" dataDxfId="38"/>
    <tableColumn id="6" xr3:uid="{0FD06C95-5962-AC4D-B9EF-4DBB5728E736}" name="Compromised" dataDxfId="37"/>
    <tableColumn id="7" xr3:uid="{9E5B99AD-1F1D-B44C-ABDF-6F7E9177F3DE}" name="PreC" dataDxfId="36"/>
    <tableColumn id="8" xr3:uid="{D4F97A81-E528-2841-B4DE-321362F90F65}" name="PreI" dataDxfId="35"/>
    <tableColumn id="9" xr3:uid="{018427D6-D385-3447-B4A4-95003B3341F6}" name="PreA" dataDxfId="34"/>
    <tableColumn id="10" xr3:uid="{8334AC57-4A09-5744-9484-073ECEE2E513}" name="PreCondition" dataDxfId="33"/>
    <tableColumn id="12" xr3:uid="{DDBE315D-E051-2C47-A765-EE1DB2E118EA}" name="PostC" dataDxfId="32">
      <calculatedColumnFormula>MID(N2,2,1)</calculatedColumnFormula>
    </tableColumn>
    <tableColumn id="13" xr3:uid="{243C1B9B-76C9-0345-B727-4F11FD75DF6B}" name="PostI" dataDxfId="31">
      <calculatedColumnFormula>MID(N2,4,1)</calculatedColumnFormula>
    </tableColumn>
    <tableColumn id="14" xr3:uid="{DD688DAA-2C9A-C247-AEC4-CBDADE9B2B2E}" name="PostA" dataDxfId="30">
      <calculatedColumnFormula>MID(N2,6,1)</calculatedColumnFormula>
    </tableColumn>
    <tableColumn id="15" xr3:uid="{CEE151EC-4E5B-0C41-8586-5A2D7E483661}" name="PostCondition" dataDxfId="29"/>
    <tableColumn id="5" xr3:uid="{62EC5D77-1F78-1645-8697-BC5450583418}" name="CapecMeta" dataDxfId="28"/>
    <tableColumn id="11" xr3:uid="{0DCD762C-4EE7-8141-BC05-9DB756A5BEF2}" name="CapecStandard" dataDxfId="27"/>
    <tableColumn id="17" xr3:uid="{9EF317BA-855B-6E4A-9EC7-E1FB88A1FD56}" name="CapecDetailed" dataDxfId="26"/>
    <tableColumn id="18" xr3:uid="{9BF6197D-4CF5-4941-A460-18823EEFB2E7}" name="Commento" dataDxfId="25"/>
    <tableColumn id="19" xr3:uid="{4E106333-B2F2-854F-8909-BDA76541486C}" name="EasyOfDiscovery" dataDxfId="24"/>
    <tableColumn id="20" xr3:uid="{26286A57-235B-A44B-AAFF-E8D9279C7EAB}" name="EasyOfExploit" dataDxfId="23"/>
    <tableColumn id="21" xr3:uid="{6088A77B-9AE7-FC43-B8D2-8124F04F4966}" name="Awareness" dataDxfId="22"/>
    <tableColumn id="22" xr3:uid="{43A03F59-6FA9-9042-8827-24DA8B39A638}" name="IntrusionDetection" dataDxfId="21"/>
    <tableColumn id="23" xr3:uid="{EE03774C-2528-044B-9C91-949839BF17A2}" name="LossOfConfidentiality" dataDxfId="20"/>
    <tableColumn id="24" xr3:uid="{36CB38AC-7E6B-CF43-BEA4-7AA1AF6DBF5B}" name="LossOfIntegrity" dataDxfId="19"/>
    <tableColumn id="25" xr3:uid="{C9DB648E-D4DF-8843-84E3-2B7BF8914D88}" name="LossOfAvailability" dataDxfId="18"/>
    <tableColumn id="26" xr3:uid="{68CE36E8-F49A-E24B-91BA-2BD1D505BD3F}" name="LossOfAccountability" dataDxfId="17"/>
  </tableColumns>
  <tableStyleInfo name="TableStyleMedium2"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9C8FB3D-41FA-EB45-925D-55F56572FAA8}" name="Tabella3" displayName="Tabella3" ref="A1:E2" totalsRowShown="0">
  <autoFilter ref="A1:E2" xr:uid="{29C8FB3D-41FA-EB45-925D-55F56572FAA8}"/>
  <tableColumns count="5">
    <tableColumn id="1" xr3:uid="{1389794C-C9C7-CF46-A3B7-FA72C3F3E82C}" name="MID"/>
    <tableColumn id="2" xr3:uid="{7B36C3C6-934F-824E-BC61-F9C8E4E1969C}" name="Name"/>
    <tableColumn id="5" xr3:uid="{2D29C100-4891-D74F-8FDB-3BF77CA52F8D}" name="AssetType"/>
    <tableColumn id="3" xr3:uid="{B471EE9B-BEC9-1945-BE4C-335CBC83B5D0}" name="Description"/>
    <tableColumn id="4" xr3:uid="{BF40B115-5D7C-D74D-8325-1175912538B3}" name="Link"/>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F8DA02-135E-264A-AE05-E0353EF5D70A}" name="Tabella2" displayName="Tabella2" ref="A1:B76" totalsRowShown="0">
  <sortState xmlns:xlrd2="http://schemas.microsoft.com/office/spreadsheetml/2017/richdata2" ref="A2:B76">
    <sortCondition ref="A1:A76"/>
  </sortState>
  <tableColumns count="2">
    <tableColumn id="1" xr3:uid="{2FFFB967-AADB-F047-AE3A-FED6B1206948}" name="TID"/>
    <tableColumn id="2" xr3:uid="{16F1CDC7-F519-F249-98FB-B71333839907}" name="Description"/>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ECAFCE9-964F-A04C-B050-422AACCFD3F5}" name="Tabella4" displayName="Tabella4" ref="A1:J16" totalsRowShown="0" headerRowDxfId="16" dataDxfId="15">
  <autoFilter ref="A1:J16" xr:uid="{5ECAFCE9-964F-A04C-B050-422AACCFD3F5}"/>
  <tableColumns count="10">
    <tableColumn id="1" xr3:uid="{6405AD35-9222-B34C-A112-EC4FDEAC5BE2}" name="ToolID" dataDxfId="14">
      <calculatedColumnFormula>ROW(Tabella4[[#This Row],[Name]])-1</calculatedColumnFormula>
    </tableColumn>
    <tableColumn id="4" xr3:uid="{94F8DBBB-A826-8B4A-8C87-395122CA233A}" name="Name" dataDxfId="13"/>
    <tableColumn id="2" xr3:uid="{FB636F07-AAD2-AE48-87BB-965F92F829C2}" name="CapecID" dataDxfId="12"/>
    <tableColumn id="6" xr3:uid="{1E4A4CA6-7FF1-6543-A718-93EC7B5F1624}" name="CypherQuery" dataDxfId="11"/>
    <tableColumn id="3" xr3:uid="{52487567-ED26-B840-ABFD-DB1BF72A83C9}" name="Command" dataDxfId="10"/>
    <tableColumn id="5" xr3:uid="{0296B95F-6562-0746-B0C6-FE3564F6272C}" name="Description" dataDxfId="9"/>
    <tableColumn id="7" xr3:uid="{FF0722DB-3140-904D-9B8E-A0C7B3C1FFEF}" name="PhaseID" dataDxfId="8"/>
    <tableColumn id="8" xr3:uid="{2C7E754F-9F49-044B-9F1A-B62738B70258}" name="IsExecutable" dataDxfId="7"/>
    <tableColumn id="9" xr3:uid="{6A4595CA-3FDC-EC4F-B8F1-4344144E8149}" name="ReportParser" dataDxfId="6"/>
    <tableColumn id="10" xr3:uid="{1CDFEE20-E2A1-E348-BB9C-16F2A7D9AEC0}" name="AllowedReportExtensions" dataDxfId="5"/>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164EF60-F2D6-A14B-A77B-445D5CF4A93F}" name="Tabella5" displayName="Tabella5" ref="A1:C24" totalsRowShown="0">
  <autoFilter ref="A1:C24" xr:uid="{A164EF60-F2D6-A14B-A77B-445D5CF4A93F}"/>
  <tableColumns count="3">
    <tableColumn id="1" xr3:uid="{4BA8FDDB-056D-5B41-80F1-2DA22BF7BA71}" name="PhaseID">
      <calculatedColumnFormula>ROW()-1</calculatedColumnFormula>
    </tableColumn>
    <tableColumn id="2" xr3:uid="{58ED2D85-DFF7-0840-8CC5-B82A4CA7A8B4}" name="PhaseName"/>
    <tableColumn id="3" xr3:uid="{D2631747-F650-484E-872E-7316F52BD4D0}" name="IsSubPhaseOf"/>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024E82E-800B-1F45-9E1D-69CB0CB1D53F}" name="Tabella6" displayName="Tabella6" ref="A1:F34" totalsRowShown="0" headerRowDxfId="4">
  <autoFilter ref="A1:F34" xr:uid="{B024E82E-800B-1F45-9E1D-69CB0CB1D53F}"/>
  <tableColumns count="6">
    <tableColumn id="1" xr3:uid="{9883E0EC-0AE3-A34B-B1D0-333E1D538D0C}" name="ID" dataDxfId="3">
      <calculatedColumnFormula>ROW()-1</calculatedColumnFormula>
    </tableColumn>
    <tableColumn id="2" xr3:uid="{56C065B9-CABE-8E4D-B2C4-2C20E6DDE461}" name="Primary Label"/>
    <tableColumn id="3" xr3:uid="{843CC80E-4364-2F4B-98AB-684079953AC7}" name="Secondary Label"/>
    <tableColumn id="4" xr3:uid="{78C10894-AB17-7748-BFA0-46CCB17E3A38}" name="Name" dataDxfId="2"/>
    <tableColumn id="5" xr3:uid="{BF79DB0A-B64B-444B-B78F-F733C7E5F194}" name="Description"/>
    <tableColumn id="6" xr3:uid="{96734FC5-BA6B-694D-9EC2-E984F3AE92E3}" name="Color"/>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393"/>
  <sheetViews>
    <sheetView zoomScaleNormal="115" workbookViewId="0">
      <pane ySplit="1" topLeftCell="A2" activePane="bottomLeft" state="frozen"/>
      <selection pane="bottomLeft" activeCell="B2" sqref="B2"/>
    </sheetView>
  </sheetViews>
  <sheetFormatPr baseColWidth="10" defaultColWidth="8.83203125" defaultRowHeight="15"/>
  <cols>
    <col min="1" max="1" width="10.6640625" customWidth="1"/>
    <col min="2" max="2" width="19.33203125" bestFit="1" customWidth="1"/>
    <col min="3" max="3" width="26.83203125" customWidth="1"/>
    <col min="4" max="4" width="49.5" customWidth="1"/>
    <col min="5" max="5" width="21" customWidth="1"/>
    <col min="6" max="6" width="26" customWidth="1"/>
    <col min="7" max="7" width="7.5" customWidth="1"/>
    <col min="8" max="8" width="6.83203125" customWidth="1"/>
    <col min="9" max="9" width="7.6640625" bestFit="1" customWidth="1"/>
    <col min="10" max="10" width="10.1640625" customWidth="1"/>
    <col min="11" max="11" width="6.83203125" customWidth="1"/>
    <col min="12" max="12" width="7.6640625" customWidth="1"/>
    <col min="13" max="13" width="14.83203125" customWidth="1"/>
    <col min="15" max="15" width="12.5" style="23" bestFit="1" customWidth="1"/>
    <col min="16" max="16" width="15.1640625" style="23" bestFit="1" customWidth="1"/>
    <col min="17" max="17" width="15" style="23" bestFit="1" customWidth="1"/>
    <col min="23" max="23" width="19.33203125" customWidth="1"/>
  </cols>
  <sheetData>
    <row r="1" spans="1:26">
      <c r="A1" t="s">
        <v>0</v>
      </c>
      <c r="B1" t="s">
        <v>1</v>
      </c>
      <c r="C1" t="s">
        <v>2</v>
      </c>
      <c r="D1" t="s">
        <v>3</v>
      </c>
      <c r="E1" t="s">
        <v>4</v>
      </c>
      <c r="F1" t="s">
        <v>5</v>
      </c>
      <c r="G1" t="s">
        <v>6</v>
      </c>
      <c r="H1" t="s">
        <v>7</v>
      </c>
      <c r="I1" t="s">
        <v>8</v>
      </c>
      <c r="J1" t="s">
        <v>1309</v>
      </c>
      <c r="K1" t="s">
        <v>10</v>
      </c>
      <c r="L1" t="s">
        <v>11</v>
      </c>
      <c r="M1" t="s">
        <v>12</v>
      </c>
      <c r="N1" t="s">
        <v>13</v>
      </c>
      <c r="O1" s="23" t="s">
        <v>14</v>
      </c>
      <c r="P1" s="23" t="s">
        <v>15</v>
      </c>
      <c r="Q1" s="23" t="s">
        <v>16</v>
      </c>
      <c r="R1" s="23" t="s">
        <v>17</v>
      </c>
      <c r="S1" t="s">
        <v>1359</v>
      </c>
      <c r="T1" t="s">
        <v>1360</v>
      </c>
      <c r="U1" t="s">
        <v>1361</v>
      </c>
      <c r="V1" t="s">
        <v>1362</v>
      </c>
      <c r="W1" t="s">
        <v>1363</v>
      </c>
      <c r="X1" t="s">
        <v>1364</v>
      </c>
      <c r="Y1" t="s">
        <v>1365</v>
      </c>
      <c r="Z1" t="s">
        <v>1366</v>
      </c>
    </row>
    <row r="2" spans="1:26" ht="48">
      <c r="A2" s="20" t="str">
        <f t="shared" ref="A2:A64" si="0">CONCATENATE("T",ROW(A2)-1)</f>
        <v>T1</v>
      </c>
      <c r="B2" s="20" t="s">
        <v>18</v>
      </c>
      <c r="C2" s="20" t="s">
        <v>19</v>
      </c>
      <c r="D2" s="20" t="s">
        <v>20</v>
      </c>
      <c r="E2" s="20" t="s">
        <v>21</v>
      </c>
      <c r="F2" s="20" t="s">
        <v>22</v>
      </c>
      <c r="G2" s="20" t="s">
        <v>23</v>
      </c>
      <c r="H2" s="20" t="s">
        <v>23</v>
      </c>
      <c r="I2" s="20" t="s">
        <v>23</v>
      </c>
      <c r="J2" s="20" t="str">
        <f>CONCATENATE("[",G2,",",H2,",",I2,"]")</f>
        <v>[n,n,n]</v>
      </c>
      <c r="K2" s="20" t="str">
        <f t="shared" ref="K2:K23" si="1">MID(N2,2,1)</f>
        <v>f</v>
      </c>
      <c r="L2" s="20" t="str">
        <f t="shared" ref="L2:L23" si="2">MID(N2,4,1)</f>
        <v>f</v>
      </c>
      <c r="M2" s="20" t="str">
        <f t="shared" ref="M2:M23" si="3">MID(N2,6,1)</f>
        <v>f</v>
      </c>
      <c r="N2" s="20" t="s">
        <v>24</v>
      </c>
      <c r="O2" s="24"/>
      <c r="P2" s="24"/>
      <c r="Q2" s="24"/>
      <c r="R2" s="24"/>
      <c r="S2" s="20"/>
      <c r="T2" s="20"/>
      <c r="U2" s="20"/>
      <c r="V2" s="20"/>
      <c r="W2" s="20"/>
      <c r="X2" s="20"/>
      <c r="Y2" s="20"/>
      <c r="Z2" s="20"/>
    </row>
    <row r="3" spans="1:26" ht="32">
      <c r="A3" s="20" t="str">
        <f t="shared" si="0"/>
        <v>T2</v>
      </c>
      <c r="B3" s="20" t="s">
        <v>18</v>
      </c>
      <c r="C3" s="20" t="s">
        <v>25</v>
      </c>
      <c r="D3" s="20" t="s">
        <v>26</v>
      </c>
      <c r="E3" s="20" t="s">
        <v>27</v>
      </c>
      <c r="F3" s="20" t="s">
        <v>22</v>
      </c>
      <c r="G3" s="20" t="s">
        <v>23</v>
      </c>
      <c r="H3" s="20" t="s">
        <v>23</v>
      </c>
      <c r="I3" s="20" t="s">
        <v>23</v>
      </c>
      <c r="J3" s="20" t="str">
        <f t="shared" ref="J3:J23" si="4">CONCATENATE("[",G3,",",H3,",",I3,"]")</f>
        <v>[n,n,n]</v>
      </c>
      <c r="K3" s="20" t="str">
        <f t="shared" si="1"/>
        <v>n</v>
      </c>
      <c r="L3" s="20" t="str">
        <f t="shared" si="2"/>
        <v>f</v>
      </c>
      <c r="M3" s="20" t="str">
        <f t="shared" si="3"/>
        <v>f</v>
      </c>
      <c r="N3" s="20" t="s">
        <v>28</v>
      </c>
      <c r="O3" s="24"/>
      <c r="P3" s="24"/>
      <c r="Q3" s="24"/>
      <c r="R3" s="24"/>
      <c r="S3" s="20"/>
      <c r="T3" s="20"/>
      <c r="U3" s="20"/>
      <c r="V3" s="20"/>
      <c r="W3" s="20"/>
      <c r="X3" s="20"/>
      <c r="Y3" s="20"/>
      <c r="Z3" s="20"/>
    </row>
    <row r="4" spans="1:26" ht="80">
      <c r="A4" s="20" t="str">
        <f t="shared" si="0"/>
        <v>T3</v>
      </c>
      <c r="B4" s="20" t="s">
        <v>18</v>
      </c>
      <c r="C4" s="20" t="s">
        <v>29</v>
      </c>
      <c r="D4" s="20" t="s">
        <v>30</v>
      </c>
      <c r="E4" s="20" t="s">
        <v>21</v>
      </c>
      <c r="F4" s="20" t="s">
        <v>31</v>
      </c>
      <c r="G4" s="20" t="s">
        <v>23</v>
      </c>
      <c r="H4" s="20" t="s">
        <v>23</v>
      </c>
      <c r="I4" s="20" t="s">
        <v>23</v>
      </c>
      <c r="J4" s="20" t="str">
        <f t="shared" si="4"/>
        <v>[n,n,n]</v>
      </c>
      <c r="K4" s="20" t="str">
        <f t="shared" si="1"/>
        <v>f</v>
      </c>
      <c r="L4" s="20" t="str">
        <f t="shared" si="2"/>
        <v>n</v>
      </c>
      <c r="M4" s="20" t="str">
        <f t="shared" si="3"/>
        <v>f</v>
      </c>
      <c r="N4" s="20" t="s">
        <v>32</v>
      </c>
      <c r="O4" s="24"/>
      <c r="P4" s="24"/>
      <c r="Q4" s="24"/>
      <c r="R4" s="24"/>
      <c r="S4" s="20"/>
      <c r="T4" s="20"/>
      <c r="U4" s="20"/>
      <c r="V4" s="20"/>
      <c r="W4" s="20"/>
      <c r="X4" s="20"/>
      <c r="Y4" s="20"/>
      <c r="Z4" s="20"/>
    </row>
    <row r="5" spans="1:26" ht="32">
      <c r="A5" s="20" t="str">
        <f t="shared" si="0"/>
        <v>T4</v>
      </c>
      <c r="B5" s="20" t="s">
        <v>18</v>
      </c>
      <c r="C5" s="20" t="s">
        <v>33</v>
      </c>
      <c r="D5" s="20" t="s">
        <v>34</v>
      </c>
      <c r="E5" s="20" t="s">
        <v>21</v>
      </c>
      <c r="F5" s="20" t="s">
        <v>22</v>
      </c>
      <c r="G5" s="20" t="s">
        <v>23</v>
      </c>
      <c r="H5" s="20" t="s">
        <v>23</v>
      </c>
      <c r="I5" s="20" t="s">
        <v>23</v>
      </c>
      <c r="J5" s="20" t="str">
        <f t="shared" si="4"/>
        <v>[n,n,n]</v>
      </c>
      <c r="K5" s="20" t="str">
        <f t="shared" si="1"/>
        <v>f</v>
      </c>
      <c r="L5" s="20" t="str">
        <f t="shared" si="2"/>
        <v>n</v>
      </c>
      <c r="M5" s="20" t="str">
        <f t="shared" si="3"/>
        <v>f</v>
      </c>
      <c r="N5" s="20" t="s">
        <v>32</v>
      </c>
      <c r="O5" s="24"/>
      <c r="P5" s="24"/>
      <c r="Q5" s="24"/>
      <c r="R5" s="24"/>
      <c r="S5" s="20"/>
      <c r="T5" s="20"/>
      <c r="U5" s="20"/>
      <c r="V5" s="20"/>
      <c r="W5" s="20"/>
      <c r="X5" s="20"/>
      <c r="Y5" s="20"/>
      <c r="Z5" s="20"/>
    </row>
    <row r="6" spans="1:26" ht="48">
      <c r="A6" s="20" t="str">
        <f t="shared" si="0"/>
        <v>T5</v>
      </c>
      <c r="B6" s="20" t="s">
        <v>18</v>
      </c>
      <c r="C6" s="20" t="s">
        <v>35</v>
      </c>
      <c r="D6" s="20" t="s">
        <v>36</v>
      </c>
      <c r="E6" s="20" t="s">
        <v>37</v>
      </c>
      <c r="F6" s="20" t="s">
        <v>22</v>
      </c>
      <c r="G6" s="20" t="s">
        <v>23</v>
      </c>
      <c r="H6" s="20" t="s">
        <v>23</v>
      </c>
      <c r="I6" s="20" t="s">
        <v>23</v>
      </c>
      <c r="J6" s="20" t="str">
        <f t="shared" si="4"/>
        <v>[n,n,n]</v>
      </c>
      <c r="K6" s="20" t="str">
        <f t="shared" si="1"/>
        <v>n</v>
      </c>
      <c r="L6" s="20" t="str">
        <f t="shared" si="2"/>
        <v>p</v>
      </c>
      <c r="M6" s="20" t="str">
        <f t="shared" si="3"/>
        <v>p</v>
      </c>
      <c r="N6" s="20" t="s">
        <v>38</v>
      </c>
      <c r="O6" s="24"/>
      <c r="P6" s="24"/>
      <c r="Q6" s="24"/>
      <c r="R6" s="24"/>
      <c r="S6" s="20"/>
      <c r="T6" s="20"/>
      <c r="U6" s="20"/>
      <c r="V6" s="20"/>
      <c r="W6" s="20"/>
      <c r="X6" s="20"/>
      <c r="Y6" s="20"/>
      <c r="Z6" s="20"/>
    </row>
    <row r="7" spans="1:26" ht="48">
      <c r="A7" s="20" t="str">
        <f t="shared" si="0"/>
        <v>T6</v>
      </c>
      <c r="B7" s="20" t="s">
        <v>18</v>
      </c>
      <c r="C7" s="20" t="s">
        <v>39</v>
      </c>
      <c r="D7" s="20" t="s">
        <v>40</v>
      </c>
      <c r="E7" s="20" t="s">
        <v>37</v>
      </c>
      <c r="F7" s="20" t="s">
        <v>22</v>
      </c>
      <c r="G7" s="20" t="s">
        <v>23</v>
      </c>
      <c r="H7" s="20" t="s">
        <v>23</v>
      </c>
      <c r="I7" s="20" t="s">
        <v>23</v>
      </c>
      <c r="J7" s="20" t="str">
        <f t="shared" si="4"/>
        <v>[n,n,n]</v>
      </c>
      <c r="K7" s="20" t="str">
        <f t="shared" si="1"/>
        <v>n</v>
      </c>
      <c r="L7" s="20" t="str">
        <f t="shared" si="2"/>
        <v>p</v>
      </c>
      <c r="M7" s="20" t="str">
        <f t="shared" si="3"/>
        <v>p</v>
      </c>
      <c r="N7" s="20" t="s">
        <v>38</v>
      </c>
      <c r="O7" s="24"/>
      <c r="P7" s="24"/>
      <c r="Q7" s="24"/>
      <c r="R7" s="24"/>
      <c r="S7" s="20"/>
      <c r="T7" s="20"/>
      <c r="U7" s="20"/>
      <c r="V7" s="20"/>
      <c r="W7" s="20"/>
      <c r="X7" s="20"/>
      <c r="Y7" s="20"/>
      <c r="Z7" s="20"/>
    </row>
    <row r="8" spans="1:26" ht="48">
      <c r="A8" s="20" t="str">
        <f t="shared" si="0"/>
        <v>T7</v>
      </c>
      <c r="B8" s="20" t="s">
        <v>18</v>
      </c>
      <c r="C8" s="20" t="s">
        <v>41</v>
      </c>
      <c r="D8" s="20" t="s">
        <v>42</v>
      </c>
      <c r="E8" s="20" t="s">
        <v>43</v>
      </c>
      <c r="F8" s="20" t="s">
        <v>22</v>
      </c>
      <c r="G8" s="20" t="s">
        <v>23</v>
      </c>
      <c r="H8" s="20" t="s">
        <v>23</v>
      </c>
      <c r="I8" s="20" t="s">
        <v>23</v>
      </c>
      <c r="J8" s="20" t="str">
        <f t="shared" si="4"/>
        <v>[n,n,n]</v>
      </c>
      <c r="K8" s="20" t="str">
        <f t="shared" si="1"/>
        <v>p</v>
      </c>
      <c r="L8" s="20" t="str">
        <f t="shared" si="2"/>
        <v>n</v>
      </c>
      <c r="M8" s="20" t="str">
        <f t="shared" si="3"/>
        <v>p</v>
      </c>
      <c r="N8" s="20" t="s">
        <v>44</v>
      </c>
      <c r="O8" s="24"/>
      <c r="P8" s="24"/>
      <c r="Q8" s="24"/>
      <c r="R8" s="24"/>
      <c r="S8" s="20"/>
      <c r="T8" s="20"/>
      <c r="U8" s="20"/>
      <c r="V8" s="20"/>
      <c r="W8" s="20"/>
      <c r="X8" s="20"/>
      <c r="Y8" s="20"/>
      <c r="Z8" s="20"/>
    </row>
    <row r="9" spans="1:26" ht="16">
      <c r="A9" s="20" t="str">
        <f t="shared" si="0"/>
        <v>T8</v>
      </c>
      <c r="B9" s="20" t="s">
        <v>18</v>
      </c>
      <c r="C9" s="20" t="s">
        <v>45</v>
      </c>
      <c r="D9" s="20" t="s">
        <v>46</v>
      </c>
      <c r="E9" s="20" t="s">
        <v>43</v>
      </c>
      <c r="F9" s="20" t="s">
        <v>47</v>
      </c>
      <c r="G9" s="20" t="s">
        <v>23</v>
      </c>
      <c r="H9" s="20" t="s">
        <v>23</v>
      </c>
      <c r="I9" s="20" t="s">
        <v>23</v>
      </c>
      <c r="J9" s="20" t="str">
        <f t="shared" si="4"/>
        <v>[n,n,n]</v>
      </c>
      <c r="K9" s="20" t="str">
        <f t="shared" si="1"/>
        <v>p</v>
      </c>
      <c r="L9" s="20" t="str">
        <f t="shared" si="2"/>
        <v>n</v>
      </c>
      <c r="M9" s="20" t="str">
        <f t="shared" si="3"/>
        <v>p</v>
      </c>
      <c r="N9" s="20" t="s">
        <v>44</v>
      </c>
      <c r="O9" s="24"/>
      <c r="P9" s="24"/>
      <c r="Q9" s="24"/>
      <c r="R9" s="24"/>
      <c r="S9" s="20"/>
      <c r="T9" s="20"/>
      <c r="U9" s="20"/>
      <c r="V9" s="20"/>
      <c r="W9" s="20"/>
      <c r="X9" s="20"/>
      <c r="Y9" s="20"/>
      <c r="Z9" s="20"/>
    </row>
    <row r="10" spans="1:26" ht="32">
      <c r="A10" s="20" t="str">
        <f t="shared" si="0"/>
        <v>T9</v>
      </c>
      <c r="B10" s="20" t="s">
        <v>18</v>
      </c>
      <c r="C10" s="20" t="s">
        <v>48</v>
      </c>
      <c r="D10" s="20" t="s">
        <v>49</v>
      </c>
      <c r="E10" s="20" t="s">
        <v>43</v>
      </c>
      <c r="F10" s="20" t="s">
        <v>22</v>
      </c>
      <c r="G10" s="20" t="s">
        <v>23</v>
      </c>
      <c r="H10" s="20" t="s">
        <v>23</v>
      </c>
      <c r="I10" s="20" t="s">
        <v>23</v>
      </c>
      <c r="J10" s="20" t="str">
        <f t="shared" si="4"/>
        <v>[n,n,n]</v>
      </c>
      <c r="K10" s="20" t="str">
        <f t="shared" si="1"/>
        <v>p</v>
      </c>
      <c r="L10" s="20" t="str">
        <f t="shared" si="2"/>
        <v>n</v>
      </c>
      <c r="M10" s="20" t="str">
        <f t="shared" si="3"/>
        <v>p</v>
      </c>
      <c r="N10" s="20" t="s">
        <v>44</v>
      </c>
      <c r="O10" s="24"/>
      <c r="P10" s="24"/>
      <c r="Q10" s="24"/>
      <c r="R10" s="24"/>
      <c r="S10" s="20"/>
      <c r="T10" s="20"/>
      <c r="U10" s="20"/>
      <c r="V10" s="20"/>
      <c r="W10" s="20"/>
      <c r="X10" s="20"/>
      <c r="Y10" s="20"/>
      <c r="Z10" s="20"/>
    </row>
    <row r="11" spans="1:26" ht="32">
      <c r="A11" s="20" t="str">
        <f t="shared" si="0"/>
        <v>T10</v>
      </c>
      <c r="B11" s="20" t="s">
        <v>18</v>
      </c>
      <c r="C11" s="20" t="s">
        <v>50</v>
      </c>
      <c r="D11" s="20" t="s">
        <v>51</v>
      </c>
      <c r="E11" s="20" t="s">
        <v>43</v>
      </c>
      <c r="F11" s="20" t="s">
        <v>22</v>
      </c>
      <c r="G11" s="20" t="s">
        <v>23</v>
      </c>
      <c r="H11" s="20" t="s">
        <v>23</v>
      </c>
      <c r="I11" s="20" t="s">
        <v>23</v>
      </c>
      <c r="J11" s="20" t="str">
        <f t="shared" si="4"/>
        <v>[n,n,n]</v>
      </c>
      <c r="K11" s="20" t="str">
        <f t="shared" si="1"/>
        <v>p</v>
      </c>
      <c r="L11" s="20" t="str">
        <f t="shared" si="2"/>
        <v>n</v>
      </c>
      <c r="M11" s="20" t="str">
        <f t="shared" si="3"/>
        <v>p</v>
      </c>
      <c r="N11" s="20" t="s">
        <v>44</v>
      </c>
      <c r="O11" s="24"/>
      <c r="P11" s="24"/>
      <c r="Q11" s="24"/>
      <c r="R11" s="24"/>
      <c r="S11" s="20"/>
      <c r="T11" s="20"/>
      <c r="U11" s="20"/>
      <c r="V11" s="20"/>
      <c r="W11" s="20"/>
      <c r="X11" s="20"/>
      <c r="Y11" s="20"/>
      <c r="Z11" s="20"/>
    </row>
    <row r="12" spans="1:26" ht="48">
      <c r="A12" s="20" t="str">
        <f t="shared" si="0"/>
        <v>T11</v>
      </c>
      <c r="B12" s="20" t="s">
        <v>18</v>
      </c>
      <c r="C12" s="20" t="s">
        <v>52</v>
      </c>
      <c r="D12" s="20" t="s">
        <v>53</v>
      </c>
      <c r="E12" s="20" t="s">
        <v>37</v>
      </c>
      <c r="F12" s="20" t="s">
        <v>31</v>
      </c>
      <c r="G12" s="20" t="s">
        <v>23</v>
      </c>
      <c r="H12" s="20" t="s">
        <v>23</v>
      </c>
      <c r="I12" s="20" t="s">
        <v>23</v>
      </c>
      <c r="J12" s="20" t="str">
        <f t="shared" si="4"/>
        <v>[n,n,n]</v>
      </c>
      <c r="K12" s="20" t="str">
        <f t="shared" si="1"/>
        <v>n</v>
      </c>
      <c r="L12" s="20" t="str">
        <f t="shared" si="2"/>
        <v>p</v>
      </c>
      <c r="M12" s="20" t="str">
        <f t="shared" si="3"/>
        <v>p</v>
      </c>
      <c r="N12" s="20" t="s">
        <v>38</v>
      </c>
      <c r="O12" s="24"/>
      <c r="P12" s="24"/>
      <c r="Q12" s="24"/>
      <c r="R12" s="24"/>
      <c r="S12" s="20"/>
      <c r="T12" s="20"/>
      <c r="U12" s="20"/>
      <c r="V12" s="20"/>
      <c r="W12" s="20"/>
      <c r="X12" s="20"/>
      <c r="Y12" s="20"/>
      <c r="Z12" s="20"/>
    </row>
    <row r="13" spans="1:26" ht="64">
      <c r="A13" s="20" t="str">
        <f t="shared" si="0"/>
        <v>T12</v>
      </c>
      <c r="B13" s="20" t="s">
        <v>18</v>
      </c>
      <c r="C13" s="20" t="s">
        <v>54</v>
      </c>
      <c r="D13" s="20" t="s">
        <v>55</v>
      </c>
      <c r="E13" s="20" t="s">
        <v>37</v>
      </c>
      <c r="F13" s="20" t="s">
        <v>31</v>
      </c>
      <c r="G13" s="20" t="s">
        <v>23</v>
      </c>
      <c r="H13" s="20" t="s">
        <v>23</v>
      </c>
      <c r="I13" s="20" t="s">
        <v>23</v>
      </c>
      <c r="J13" s="20" t="str">
        <f t="shared" si="4"/>
        <v>[n,n,n]</v>
      </c>
      <c r="K13" s="20" t="str">
        <f t="shared" si="1"/>
        <v>n</v>
      </c>
      <c r="L13" s="20" t="str">
        <f t="shared" si="2"/>
        <v>p</v>
      </c>
      <c r="M13" s="20" t="str">
        <f t="shared" si="3"/>
        <v>p</v>
      </c>
      <c r="N13" s="20" t="s">
        <v>38</v>
      </c>
      <c r="O13" s="24"/>
      <c r="P13" s="24"/>
      <c r="Q13" s="24"/>
      <c r="R13" s="24"/>
      <c r="S13" s="20"/>
      <c r="T13" s="20"/>
      <c r="U13" s="20"/>
      <c r="V13" s="20"/>
      <c r="W13" s="20"/>
      <c r="X13" s="20"/>
      <c r="Y13" s="20"/>
      <c r="Z13" s="20"/>
    </row>
    <row r="14" spans="1:26" ht="48">
      <c r="A14" s="20" t="str">
        <f t="shared" si="0"/>
        <v>T13</v>
      </c>
      <c r="B14" s="20" t="s">
        <v>18</v>
      </c>
      <c r="C14" s="20" t="s">
        <v>56</v>
      </c>
      <c r="D14" s="20" t="s">
        <v>57</v>
      </c>
      <c r="E14" s="20" t="s">
        <v>27</v>
      </c>
      <c r="F14" s="20" t="s">
        <v>22</v>
      </c>
      <c r="G14" s="20" t="s">
        <v>23</v>
      </c>
      <c r="H14" s="20" t="s">
        <v>23</v>
      </c>
      <c r="I14" s="20" t="s">
        <v>23</v>
      </c>
      <c r="J14" s="20" t="str">
        <f t="shared" si="4"/>
        <v>[n,n,n]</v>
      </c>
      <c r="K14" s="20" t="str">
        <f t="shared" si="1"/>
        <v>n</v>
      </c>
      <c r="L14" s="20" t="str">
        <f t="shared" si="2"/>
        <v>f</v>
      </c>
      <c r="M14" s="20" t="str">
        <f t="shared" si="3"/>
        <v>f</v>
      </c>
      <c r="N14" s="20" t="s">
        <v>28</v>
      </c>
      <c r="O14" s="24"/>
      <c r="P14" s="24"/>
      <c r="Q14" s="24"/>
      <c r="R14" s="24"/>
      <c r="S14" s="20"/>
      <c r="T14" s="20"/>
      <c r="U14" s="20"/>
      <c r="V14" s="20"/>
      <c r="W14" s="20"/>
      <c r="X14" s="20"/>
      <c r="Y14" s="20"/>
      <c r="Z14" s="20"/>
    </row>
    <row r="15" spans="1:26" ht="80">
      <c r="A15" s="20" t="str">
        <f t="shared" si="0"/>
        <v>T14</v>
      </c>
      <c r="B15" s="20" t="s">
        <v>18</v>
      </c>
      <c r="C15" s="20" t="s">
        <v>58</v>
      </c>
      <c r="D15" s="20" t="s">
        <v>59</v>
      </c>
      <c r="E15" s="20" t="s">
        <v>27</v>
      </c>
      <c r="F15" s="20" t="s">
        <v>22</v>
      </c>
      <c r="G15" s="20" t="s">
        <v>23</v>
      </c>
      <c r="H15" s="20" t="s">
        <v>23</v>
      </c>
      <c r="I15" s="20" t="s">
        <v>23</v>
      </c>
      <c r="J15" s="20" t="str">
        <f t="shared" si="4"/>
        <v>[n,n,n]</v>
      </c>
      <c r="K15" s="20" t="str">
        <f t="shared" si="1"/>
        <v>n</v>
      </c>
      <c r="L15" s="20" t="str">
        <f t="shared" si="2"/>
        <v>f</v>
      </c>
      <c r="M15" s="20" t="str">
        <f t="shared" si="3"/>
        <v>f</v>
      </c>
      <c r="N15" s="20" t="s">
        <v>28</v>
      </c>
      <c r="O15" s="24"/>
      <c r="P15" s="24"/>
      <c r="Q15" s="24"/>
      <c r="R15" s="24"/>
      <c r="S15" s="20"/>
      <c r="T15" s="20"/>
      <c r="U15" s="20"/>
      <c r="V15" s="20"/>
      <c r="W15" s="20"/>
      <c r="X15" s="20"/>
      <c r="Y15" s="20"/>
      <c r="Z15" s="20"/>
    </row>
    <row r="16" spans="1:26" ht="32">
      <c r="A16" s="20" t="str">
        <f t="shared" si="0"/>
        <v>T15</v>
      </c>
      <c r="B16" s="20" t="s">
        <v>18</v>
      </c>
      <c r="C16" s="20" t="s">
        <v>60</v>
      </c>
      <c r="D16" s="20" t="s">
        <v>61</v>
      </c>
      <c r="E16" s="20" t="s">
        <v>27</v>
      </c>
      <c r="F16" s="20" t="s">
        <v>22</v>
      </c>
      <c r="G16" s="20" t="s">
        <v>23</v>
      </c>
      <c r="H16" s="20" t="s">
        <v>23</v>
      </c>
      <c r="I16" s="20" t="s">
        <v>23</v>
      </c>
      <c r="J16" s="20" t="str">
        <f t="shared" si="4"/>
        <v>[n,n,n]</v>
      </c>
      <c r="K16" s="20" t="str">
        <f t="shared" si="1"/>
        <v>n</v>
      </c>
      <c r="L16" s="20" t="str">
        <f t="shared" si="2"/>
        <v>f</v>
      </c>
      <c r="M16" s="20" t="str">
        <f t="shared" si="3"/>
        <v>f</v>
      </c>
      <c r="N16" s="20" t="s">
        <v>28</v>
      </c>
      <c r="O16" s="24"/>
      <c r="P16" s="24"/>
      <c r="Q16" s="24"/>
      <c r="R16" s="24"/>
      <c r="S16" s="20"/>
      <c r="T16" s="20"/>
      <c r="U16" s="20"/>
      <c r="V16" s="20"/>
      <c r="W16" s="20"/>
      <c r="X16" s="20"/>
      <c r="Y16" s="20"/>
      <c r="Z16" s="20"/>
    </row>
    <row r="17" spans="1:26" ht="32">
      <c r="A17" s="20" t="str">
        <f t="shared" si="0"/>
        <v>T16</v>
      </c>
      <c r="B17" s="20" t="s">
        <v>18</v>
      </c>
      <c r="C17" s="20" t="s">
        <v>62</v>
      </c>
      <c r="D17" s="20" t="s">
        <v>63</v>
      </c>
      <c r="E17" s="20" t="s">
        <v>21</v>
      </c>
      <c r="F17" s="20" t="s">
        <v>22</v>
      </c>
      <c r="G17" s="20" t="s">
        <v>23</v>
      </c>
      <c r="H17" s="20" t="s">
        <v>23</v>
      </c>
      <c r="I17" s="20" t="s">
        <v>23</v>
      </c>
      <c r="J17" s="20" t="str">
        <f t="shared" si="4"/>
        <v>[n,n,n]</v>
      </c>
      <c r="K17" s="20" t="str">
        <f t="shared" si="1"/>
        <v>f</v>
      </c>
      <c r="L17" s="20" t="str">
        <f t="shared" si="2"/>
        <v>n</v>
      </c>
      <c r="M17" s="20" t="str">
        <f t="shared" si="3"/>
        <v>n</v>
      </c>
      <c r="N17" s="20" t="s">
        <v>64</v>
      </c>
      <c r="O17" s="24"/>
      <c r="P17" s="24"/>
      <c r="Q17" s="24"/>
      <c r="R17" s="24"/>
      <c r="S17" s="20"/>
      <c r="T17" s="20"/>
      <c r="U17" s="20"/>
      <c r="V17" s="20"/>
      <c r="W17" s="20"/>
      <c r="X17" s="20"/>
      <c r="Y17" s="20"/>
      <c r="Z17" s="20"/>
    </row>
    <row r="18" spans="1:26" ht="48">
      <c r="A18" s="20" t="str">
        <f t="shared" si="0"/>
        <v>T17</v>
      </c>
      <c r="B18" s="20" t="s">
        <v>18</v>
      </c>
      <c r="C18" s="20" t="s">
        <v>65</v>
      </c>
      <c r="D18" s="20" t="s">
        <v>66</v>
      </c>
      <c r="E18" s="20" t="s">
        <v>27</v>
      </c>
      <c r="F18" s="20" t="s">
        <v>22</v>
      </c>
      <c r="G18" s="20" t="s">
        <v>23</v>
      </c>
      <c r="H18" s="20" t="s">
        <v>23</v>
      </c>
      <c r="I18" s="20" t="s">
        <v>23</v>
      </c>
      <c r="J18" s="20" t="str">
        <f t="shared" si="4"/>
        <v>[n,n,n]</v>
      </c>
      <c r="K18" s="20" t="str">
        <f t="shared" si="1"/>
        <v>n</v>
      </c>
      <c r="L18" s="20" t="str">
        <f t="shared" si="2"/>
        <v>f</v>
      </c>
      <c r="M18" s="20" t="str">
        <f t="shared" si="3"/>
        <v>f</v>
      </c>
      <c r="N18" s="20" t="s">
        <v>28</v>
      </c>
      <c r="O18" s="24"/>
      <c r="P18" s="24"/>
      <c r="Q18" s="24"/>
      <c r="R18" s="24"/>
      <c r="S18" s="20"/>
      <c r="T18" s="20"/>
      <c r="U18" s="20"/>
      <c r="V18" s="20"/>
      <c r="W18" s="20"/>
      <c r="X18" s="20"/>
      <c r="Y18" s="20"/>
      <c r="Z18" s="20"/>
    </row>
    <row r="19" spans="1:26" ht="32">
      <c r="A19" s="20" t="str">
        <f t="shared" si="0"/>
        <v>T18</v>
      </c>
      <c r="B19" s="20" t="s">
        <v>18</v>
      </c>
      <c r="C19" s="20" t="s">
        <v>67</v>
      </c>
      <c r="D19" s="20" t="s">
        <v>68</v>
      </c>
      <c r="E19" s="20" t="s">
        <v>27</v>
      </c>
      <c r="F19" s="20" t="s">
        <v>69</v>
      </c>
      <c r="G19" s="20" t="s">
        <v>23</v>
      </c>
      <c r="H19" s="20" t="s">
        <v>23</v>
      </c>
      <c r="I19" s="20" t="s">
        <v>23</v>
      </c>
      <c r="J19" s="20" t="str">
        <f t="shared" si="4"/>
        <v>[n,n,n]</v>
      </c>
      <c r="K19" s="20" t="str">
        <f t="shared" si="1"/>
        <v>n</v>
      </c>
      <c r="L19" s="20" t="str">
        <f t="shared" si="2"/>
        <v>f</v>
      </c>
      <c r="M19" s="20" t="str">
        <f t="shared" si="3"/>
        <v>f</v>
      </c>
      <c r="N19" s="20" t="s">
        <v>28</v>
      </c>
      <c r="O19" s="24"/>
      <c r="P19" s="24"/>
      <c r="Q19" s="24"/>
      <c r="R19" s="24"/>
      <c r="S19" s="20"/>
      <c r="T19" s="20"/>
      <c r="U19" s="20"/>
      <c r="V19" s="20"/>
      <c r="W19" s="20"/>
      <c r="X19" s="20"/>
      <c r="Y19" s="20"/>
      <c r="Z19" s="20"/>
    </row>
    <row r="20" spans="1:26" ht="48">
      <c r="A20" s="20" t="str">
        <f t="shared" si="0"/>
        <v>T19</v>
      </c>
      <c r="B20" s="20" t="s">
        <v>18</v>
      </c>
      <c r="C20" s="20" t="s">
        <v>70</v>
      </c>
      <c r="D20" s="20" t="s">
        <v>71</v>
      </c>
      <c r="E20" s="20" t="s">
        <v>72</v>
      </c>
      <c r="F20" s="20" t="s">
        <v>22</v>
      </c>
      <c r="G20" s="20" t="s">
        <v>23</v>
      </c>
      <c r="H20" s="20" t="s">
        <v>23</v>
      </c>
      <c r="I20" s="20" t="s">
        <v>23</v>
      </c>
      <c r="J20" s="20" t="str">
        <f t="shared" si="4"/>
        <v>[n,n,n]</v>
      </c>
      <c r="K20" s="20" t="str">
        <f t="shared" si="1"/>
        <v>p</v>
      </c>
      <c r="L20" s="20" t="str">
        <f t="shared" si="2"/>
        <v>p</v>
      </c>
      <c r="M20" s="20" t="str">
        <f t="shared" si="3"/>
        <v>p</v>
      </c>
      <c r="N20" s="20" t="s">
        <v>73</v>
      </c>
      <c r="O20" s="24"/>
      <c r="P20" s="24"/>
      <c r="Q20" s="24"/>
      <c r="R20" s="24"/>
      <c r="S20" s="20"/>
      <c r="T20" s="20"/>
      <c r="U20" s="20"/>
      <c r="V20" s="20"/>
      <c r="W20" s="20"/>
      <c r="X20" s="20"/>
      <c r="Y20" s="20"/>
      <c r="Z20" s="20"/>
    </row>
    <row r="21" spans="1:26" ht="48">
      <c r="A21" s="20" t="str">
        <f t="shared" si="0"/>
        <v>T20</v>
      </c>
      <c r="B21" s="20" t="s">
        <v>18</v>
      </c>
      <c r="C21" s="20" t="s">
        <v>74</v>
      </c>
      <c r="D21" s="20" t="s">
        <v>75</v>
      </c>
      <c r="E21" s="20" t="s">
        <v>72</v>
      </c>
      <c r="F21" s="20" t="s">
        <v>22</v>
      </c>
      <c r="G21" s="20" t="s">
        <v>23</v>
      </c>
      <c r="H21" s="20" t="s">
        <v>23</v>
      </c>
      <c r="I21" s="20" t="s">
        <v>23</v>
      </c>
      <c r="J21" s="20" t="str">
        <f t="shared" si="4"/>
        <v>[n,n,n]</v>
      </c>
      <c r="K21" s="20" t="str">
        <f t="shared" si="1"/>
        <v>p</v>
      </c>
      <c r="L21" s="20" t="str">
        <f t="shared" si="2"/>
        <v>p</v>
      </c>
      <c r="M21" s="20" t="str">
        <f t="shared" si="3"/>
        <v>p</v>
      </c>
      <c r="N21" s="20" t="s">
        <v>73</v>
      </c>
      <c r="O21" s="24"/>
      <c r="P21" s="24"/>
      <c r="Q21" s="24"/>
      <c r="R21" s="24"/>
      <c r="S21" s="20"/>
      <c r="T21" s="20"/>
      <c r="U21" s="20"/>
      <c r="V21" s="20"/>
      <c r="W21" s="20"/>
      <c r="X21" s="20"/>
      <c r="Y21" s="20"/>
      <c r="Z21" s="20"/>
    </row>
    <row r="22" spans="1:26" ht="48">
      <c r="A22" s="20" t="str">
        <f t="shared" si="0"/>
        <v>T21</v>
      </c>
      <c r="B22" s="20" t="s">
        <v>18</v>
      </c>
      <c r="C22" s="20" t="s">
        <v>76</v>
      </c>
      <c r="D22" s="20" t="s">
        <v>77</v>
      </c>
      <c r="E22" s="20" t="s">
        <v>37</v>
      </c>
      <c r="F22" s="20" t="s">
        <v>22</v>
      </c>
      <c r="G22" s="20" t="s">
        <v>23</v>
      </c>
      <c r="H22" s="20" t="s">
        <v>23</v>
      </c>
      <c r="I22" s="20" t="s">
        <v>23</v>
      </c>
      <c r="J22" s="20" t="str">
        <f t="shared" si="4"/>
        <v>[n,n,n]</v>
      </c>
      <c r="K22" s="20" t="str">
        <f t="shared" si="1"/>
        <v>n</v>
      </c>
      <c r="L22" s="20" t="str">
        <f t="shared" si="2"/>
        <v>p</v>
      </c>
      <c r="M22" s="20" t="str">
        <f t="shared" si="3"/>
        <v>p</v>
      </c>
      <c r="N22" s="20" t="s">
        <v>38</v>
      </c>
      <c r="O22" s="24"/>
      <c r="P22" s="24"/>
      <c r="Q22" s="24"/>
      <c r="R22" s="24"/>
      <c r="S22" s="20"/>
      <c r="T22" s="20"/>
      <c r="U22" s="20"/>
      <c r="V22" s="20"/>
      <c r="W22" s="20"/>
      <c r="X22" s="20"/>
      <c r="Y22" s="20"/>
      <c r="Z22" s="20"/>
    </row>
    <row r="23" spans="1:26" ht="48">
      <c r="A23" s="20" t="str">
        <f t="shared" si="0"/>
        <v>T22</v>
      </c>
      <c r="B23" s="20" t="s">
        <v>18</v>
      </c>
      <c r="C23" s="20" t="s">
        <v>78</v>
      </c>
      <c r="D23" s="20" t="s">
        <v>79</v>
      </c>
      <c r="E23" s="20" t="s">
        <v>43</v>
      </c>
      <c r="F23" s="20" t="s">
        <v>22</v>
      </c>
      <c r="G23" s="20" t="s">
        <v>23</v>
      </c>
      <c r="H23" s="20" t="s">
        <v>23</v>
      </c>
      <c r="I23" s="20" t="s">
        <v>23</v>
      </c>
      <c r="J23" s="20" t="str">
        <f t="shared" si="4"/>
        <v>[n,n,n]</v>
      </c>
      <c r="K23" s="20" t="str">
        <f t="shared" si="1"/>
        <v>p</v>
      </c>
      <c r="L23" s="20" t="str">
        <f t="shared" si="2"/>
        <v>n</v>
      </c>
      <c r="M23" s="20" t="str">
        <f t="shared" si="3"/>
        <v>n</v>
      </c>
      <c r="N23" s="20" t="s">
        <v>80</v>
      </c>
      <c r="O23" s="24"/>
      <c r="P23" s="24"/>
      <c r="Q23" s="24"/>
      <c r="R23" s="24"/>
      <c r="S23" s="20"/>
      <c r="T23" s="20"/>
      <c r="U23" s="20"/>
      <c r="V23" s="20"/>
      <c r="W23" s="20"/>
      <c r="X23" s="20"/>
      <c r="Y23" s="20"/>
      <c r="Z23" s="20"/>
    </row>
    <row r="24" spans="1:26" ht="48">
      <c r="A24" s="20" t="str">
        <f t="shared" si="0"/>
        <v>T23</v>
      </c>
      <c r="B24" s="20" t="s">
        <v>81</v>
      </c>
      <c r="C24" s="20" t="s">
        <v>82</v>
      </c>
      <c r="D24" s="20" t="s">
        <v>83</v>
      </c>
      <c r="E24" s="20" t="s">
        <v>27</v>
      </c>
      <c r="F24" s="20" t="s">
        <v>22</v>
      </c>
      <c r="G24" s="20" t="s">
        <v>23</v>
      </c>
      <c r="H24" s="20" t="s">
        <v>23</v>
      </c>
      <c r="I24" s="20" t="s">
        <v>23</v>
      </c>
      <c r="J24" s="20" t="str">
        <f t="shared" ref="J24:J59" si="5">CONCATENATE("[",G24,",",H24,",",I24,"]")</f>
        <v>[n,n,n]</v>
      </c>
      <c r="K24" s="20" t="s">
        <v>23</v>
      </c>
      <c r="L24" s="20" t="s">
        <v>23</v>
      </c>
      <c r="M24" s="20" t="s">
        <v>84</v>
      </c>
      <c r="N24" s="20" t="s">
        <v>85</v>
      </c>
      <c r="O24" s="25" t="s">
        <v>86</v>
      </c>
      <c r="P24" s="25" t="s">
        <v>87</v>
      </c>
      <c r="Q24" s="25" t="s">
        <v>88</v>
      </c>
      <c r="R24" s="24"/>
      <c r="S24" s="20"/>
      <c r="T24" s="20"/>
      <c r="U24" s="20"/>
      <c r="V24" s="20"/>
      <c r="W24" s="20"/>
      <c r="X24" s="20"/>
      <c r="Y24" s="20"/>
      <c r="Z24" s="20"/>
    </row>
    <row r="25" spans="1:26" ht="48">
      <c r="A25" s="20" t="str">
        <f t="shared" si="0"/>
        <v>T24</v>
      </c>
      <c r="B25" s="20" t="s">
        <v>81</v>
      </c>
      <c r="C25" s="20" t="s">
        <v>89</v>
      </c>
      <c r="D25" s="20" t="s">
        <v>90</v>
      </c>
      <c r="E25" s="20" t="s">
        <v>21</v>
      </c>
      <c r="F25" s="20" t="s">
        <v>22</v>
      </c>
      <c r="G25" s="20" t="s">
        <v>23</v>
      </c>
      <c r="H25" s="20" t="s">
        <v>23</v>
      </c>
      <c r="I25" s="20" t="s">
        <v>23</v>
      </c>
      <c r="J25" s="20" t="str">
        <f t="shared" si="5"/>
        <v>[n,n,n]</v>
      </c>
      <c r="K25" s="20" t="s">
        <v>84</v>
      </c>
      <c r="L25" s="20" t="s">
        <v>84</v>
      </c>
      <c r="M25" s="20" t="s">
        <v>23</v>
      </c>
      <c r="N25" s="20" t="s">
        <v>91</v>
      </c>
      <c r="O25" s="24"/>
      <c r="P25" s="24"/>
      <c r="Q25" s="24"/>
      <c r="R25" s="24"/>
      <c r="S25" s="20"/>
      <c r="T25" s="20"/>
      <c r="U25" s="20"/>
      <c r="V25" s="20"/>
      <c r="W25" s="20"/>
      <c r="X25" s="20"/>
      <c r="Y25" s="20"/>
      <c r="Z25" s="20"/>
    </row>
    <row r="26" spans="1:26" ht="48">
      <c r="A26" s="20" t="str">
        <f t="shared" si="0"/>
        <v>T25</v>
      </c>
      <c r="B26" s="20" t="s">
        <v>81</v>
      </c>
      <c r="C26" s="20" t="s">
        <v>92</v>
      </c>
      <c r="D26" s="20" t="s">
        <v>93</v>
      </c>
      <c r="E26" s="20" t="s">
        <v>21</v>
      </c>
      <c r="F26" s="20" t="s">
        <v>94</v>
      </c>
      <c r="G26" s="20" t="s">
        <v>23</v>
      </c>
      <c r="H26" s="20" t="s">
        <v>23</v>
      </c>
      <c r="I26" s="20" t="s">
        <v>23</v>
      </c>
      <c r="J26" s="20" t="str">
        <f t="shared" si="5"/>
        <v>[n,n,n]</v>
      </c>
      <c r="K26" s="20" t="s">
        <v>84</v>
      </c>
      <c r="L26" s="20" t="s">
        <v>23</v>
      </c>
      <c r="M26" s="20" t="s">
        <v>23</v>
      </c>
      <c r="N26" s="20" t="s">
        <v>80</v>
      </c>
      <c r="O26" s="24"/>
      <c r="P26" s="24"/>
      <c r="Q26" s="24"/>
      <c r="R26" s="24"/>
      <c r="S26" s="20"/>
      <c r="T26" s="20"/>
      <c r="U26" s="20"/>
      <c r="V26" s="20"/>
      <c r="W26" s="20"/>
      <c r="X26" s="20"/>
      <c r="Y26" s="20"/>
      <c r="Z26" s="20"/>
    </row>
    <row r="27" spans="1:26" ht="64">
      <c r="A27" s="20" t="str">
        <f t="shared" si="0"/>
        <v>T26</v>
      </c>
      <c r="B27" s="20" t="s">
        <v>81</v>
      </c>
      <c r="C27" s="20" t="s">
        <v>95</v>
      </c>
      <c r="D27" s="20" t="s">
        <v>96</v>
      </c>
      <c r="E27" s="20" t="s">
        <v>21</v>
      </c>
      <c r="F27" s="20" t="s">
        <v>22</v>
      </c>
      <c r="G27" s="20" t="s">
        <v>23</v>
      </c>
      <c r="H27" s="20" t="s">
        <v>23</v>
      </c>
      <c r="I27" s="20" t="s">
        <v>23</v>
      </c>
      <c r="J27" s="20" t="str">
        <f t="shared" si="5"/>
        <v>[n,n,n]</v>
      </c>
      <c r="K27" s="20" t="s">
        <v>84</v>
      </c>
      <c r="L27" s="20" t="s">
        <v>23</v>
      </c>
      <c r="M27" s="20" t="s">
        <v>23</v>
      </c>
      <c r="N27" s="20" t="s">
        <v>80</v>
      </c>
      <c r="O27" s="24"/>
      <c r="P27" s="24"/>
      <c r="Q27" s="24"/>
      <c r="R27" s="24"/>
      <c r="S27" s="20"/>
      <c r="T27" s="20"/>
      <c r="U27" s="20"/>
      <c r="V27" s="20"/>
      <c r="W27" s="20"/>
      <c r="X27" s="20"/>
      <c r="Y27" s="20"/>
      <c r="Z27" s="20"/>
    </row>
    <row r="28" spans="1:26" ht="32">
      <c r="A28" s="20" t="str">
        <f t="shared" si="0"/>
        <v>T27</v>
      </c>
      <c r="B28" s="20" t="s">
        <v>81</v>
      </c>
      <c r="C28" s="20" t="s">
        <v>97</v>
      </c>
      <c r="D28" s="20" t="s">
        <v>98</v>
      </c>
      <c r="E28" s="20" t="s">
        <v>99</v>
      </c>
      <c r="F28" s="20" t="s">
        <v>22</v>
      </c>
      <c r="G28" s="20" t="s">
        <v>23</v>
      </c>
      <c r="H28" s="20" t="s">
        <v>23</v>
      </c>
      <c r="I28" s="20" t="s">
        <v>23</v>
      </c>
      <c r="J28" s="20" t="str">
        <f t="shared" si="5"/>
        <v>[n,n,n]</v>
      </c>
      <c r="K28" s="20" t="s">
        <v>23</v>
      </c>
      <c r="L28" s="20" t="s">
        <v>84</v>
      </c>
      <c r="M28" s="20" t="s">
        <v>84</v>
      </c>
      <c r="N28" s="20" t="s">
        <v>38</v>
      </c>
      <c r="O28" s="24"/>
      <c r="P28" s="24"/>
      <c r="Q28" s="24"/>
      <c r="R28" s="24"/>
      <c r="S28" s="20"/>
      <c r="T28" s="20"/>
      <c r="U28" s="20"/>
      <c r="V28" s="20"/>
      <c r="W28" s="20"/>
      <c r="X28" s="20"/>
      <c r="Y28" s="20"/>
      <c r="Z28" s="20"/>
    </row>
    <row r="29" spans="1:26" ht="48">
      <c r="A29" s="20" t="str">
        <f t="shared" si="0"/>
        <v>T28</v>
      </c>
      <c r="B29" s="20" t="s">
        <v>81</v>
      </c>
      <c r="C29" s="20" t="s">
        <v>100</v>
      </c>
      <c r="D29" s="20" t="s">
        <v>101</v>
      </c>
      <c r="E29" s="20" t="s">
        <v>102</v>
      </c>
      <c r="F29" s="20" t="s">
        <v>22</v>
      </c>
      <c r="G29" s="20" t="s">
        <v>23</v>
      </c>
      <c r="H29" s="20" t="s">
        <v>23</v>
      </c>
      <c r="I29" s="20" t="s">
        <v>23</v>
      </c>
      <c r="J29" s="20" t="str">
        <f t="shared" si="5"/>
        <v>[n,n,n]</v>
      </c>
      <c r="K29" s="20" t="s">
        <v>84</v>
      </c>
      <c r="L29" s="20" t="s">
        <v>23</v>
      </c>
      <c r="M29" s="20" t="s">
        <v>23</v>
      </c>
      <c r="N29" s="20" t="s">
        <v>80</v>
      </c>
      <c r="O29" s="24"/>
      <c r="P29" s="24"/>
      <c r="Q29" s="24"/>
      <c r="R29" s="24"/>
      <c r="S29" s="20"/>
      <c r="T29" s="20"/>
      <c r="U29" s="20"/>
      <c r="V29" s="20"/>
      <c r="W29" s="20"/>
      <c r="X29" s="20"/>
      <c r="Y29" s="20"/>
      <c r="Z29" s="20"/>
    </row>
    <row r="30" spans="1:26" ht="48">
      <c r="A30" s="20" t="str">
        <f t="shared" si="0"/>
        <v>T29</v>
      </c>
      <c r="B30" s="20" t="s">
        <v>81</v>
      </c>
      <c r="C30" s="20" t="s">
        <v>103</v>
      </c>
      <c r="D30" s="20" t="s">
        <v>104</v>
      </c>
      <c r="E30" s="20" t="s">
        <v>27</v>
      </c>
      <c r="F30" s="20" t="s">
        <v>22</v>
      </c>
      <c r="G30" s="20" t="s">
        <v>23</v>
      </c>
      <c r="H30" s="20" t="s">
        <v>23</v>
      </c>
      <c r="I30" s="20" t="s">
        <v>23</v>
      </c>
      <c r="J30" s="20" t="str">
        <f t="shared" si="5"/>
        <v>[n,n,n]</v>
      </c>
      <c r="K30" s="20" t="s">
        <v>23</v>
      </c>
      <c r="L30" s="20" t="s">
        <v>23</v>
      </c>
      <c r="M30" s="20" t="s">
        <v>84</v>
      </c>
      <c r="N30" s="20" t="s">
        <v>85</v>
      </c>
      <c r="O30" s="24"/>
      <c r="P30" s="24"/>
      <c r="Q30" s="24"/>
      <c r="R30" s="24"/>
      <c r="S30" s="20"/>
      <c r="T30" s="20"/>
      <c r="U30" s="20"/>
      <c r="V30" s="20"/>
      <c r="W30" s="20"/>
      <c r="X30" s="20"/>
      <c r="Y30" s="20"/>
      <c r="Z30" s="20"/>
    </row>
    <row r="31" spans="1:26" ht="32">
      <c r="A31" s="20" t="str">
        <f t="shared" si="0"/>
        <v>T30</v>
      </c>
      <c r="B31" s="20" t="s">
        <v>81</v>
      </c>
      <c r="C31" s="20" t="s">
        <v>105</v>
      </c>
      <c r="D31" s="20" t="s">
        <v>106</v>
      </c>
      <c r="E31" s="20" t="s">
        <v>27</v>
      </c>
      <c r="F31" s="20" t="s">
        <v>22</v>
      </c>
      <c r="G31" s="20" t="s">
        <v>23</v>
      </c>
      <c r="H31" s="20" t="s">
        <v>23</v>
      </c>
      <c r="I31" s="20" t="s">
        <v>23</v>
      </c>
      <c r="J31" s="20" t="str">
        <f t="shared" si="5"/>
        <v>[n,n,n]</v>
      </c>
      <c r="K31" s="20" t="s">
        <v>23</v>
      </c>
      <c r="L31" s="20" t="s">
        <v>23</v>
      </c>
      <c r="M31" s="20" t="s">
        <v>107</v>
      </c>
      <c r="N31" s="20" t="s">
        <v>108</v>
      </c>
      <c r="O31" s="24"/>
      <c r="P31" s="24"/>
      <c r="Q31" s="24"/>
      <c r="R31" s="24"/>
      <c r="S31" s="20"/>
      <c r="T31" s="20"/>
      <c r="U31" s="20"/>
      <c r="V31" s="20"/>
      <c r="W31" s="20"/>
      <c r="X31" s="20"/>
      <c r="Y31" s="20"/>
      <c r="Z31" s="20"/>
    </row>
    <row r="32" spans="1:26" ht="48">
      <c r="A32" s="20" t="str">
        <f t="shared" si="0"/>
        <v>T31</v>
      </c>
      <c r="B32" s="20" t="s">
        <v>81</v>
      </c>
      <c r="C32" s="20" t="s">
        <v>109</v>
      </c>
      <c r="D32" s="20" t="s">
        <v>110</v>
      </c>
      <c r="E32" s="20" t="s">
        <v>111</v>
      </c>
      <c r="F32" s="20" t="s">
        <v>94</v>
      </c>
      <c r="G32" s="20" t="s">
        <v>23</v>
      </c>
      <c r="H32" s="20" t="s">
        <v>23</v>
      </c>
      <c r="I32" s="20" t="s">
        <v>23</v>
      </c>
      <c r="J32" s="20" t="str">
        <f t="shared" si="5"/>
        <v>[n,n,n]</v>
      </c>
      <c r="K32" s="20" t="s">
        <v>84</v>
      </c>
      <c r="L32" s="20" t="s">
        <v>84</v>
      </c>
      <c r="M32" s="20" t="s">
        <v>23</v>
      </c>
      <c r="N32" s="20" t="s">
        <v>91</v>
      </c>
      <c r="O32" s="24"/>
      <c r="P32" s="24"/>
      <c r="Q32" s="24"/>
      <c r="R32" s="24"/>
      <c r="S32" s="20"/>
      <c r="T32" s="20"/>
      <c r="U32" s="20"/>
      <c r="V32" s="20"/>
      <c r="W32" s="20"/>
      <c r="X32" s="20"/>
      <c r="Y32" s="20"/>
      <c r="Z32" s="20"/>
    </row>
    <row r="33" spans="1:26" ht="32">
      <c r="A33" s="20" t="str">
        <f t="shared" si="0"/>
        <v>T32</v>
      </c>
      <c r="B33" s="20" t="s">
        <v>81</v>
      </c>
      <c r="C33" s="20" t="s">
        <v>112</v>
      </c>
      <c r="D33" s="20" t="s">
        <v>113</v>
      </c>
      <c r="E33" s="20" t="s">
        <v>72</v>
      </c>
      <c r="F33" s="20" t="s">
        <v>22</v>
      </c>
      <c r="G33" s="20" t="s">
        <v>23</v>
      </c>
      <c r="H33" s="20" t="s">
        <v>23</v>
      </c>
      <c r="I33" s="20" t="s">
        <v>23</v>
      </c>
      <c r="J33" s="20" t="str">
        <f t="shared" si="5"/>
        <v>[n,n,n]</v>
      </c>
      <c r="K33" s="20" t="s">
        <v>84</v>
      </c>
      <c r="L33" s="20" t="s">
        <v>23</v>
      </c>
      <c r="M33" s="20" t="s">
        <v>23</v>
      </c>
      <c r="N33" s="20" t="s">
        <v>80</v>
      </c>
      <c r="O33" s="24"/>
      <c r="P33" s="24"/>
      <c r="Q33" s="24"/>
      <c r="R33" s="24"/>
      <c r="S33" s="20"/>
      <c r="T33" s="20"/>
      <c r="U33" s="20"/>
      <c r="V33" s="20"/>
      <c r="W33" s="20"/>
      <c r="X33" s="20"/>
      <c r="Y33" s="20"/>
      <c r="Z33" s="20"/>
    </row>
    <row r="34" spans="1:26" ht="32">
      <c r="A34" s="20" t="str">
        <f t="shared" si="0"/>
        <v>T33</v>
      </c>
      <c r="B34" s="20" t="s">
        <v>81</v>
      </c>
      <c r="C34" s="20" t="s">
        <v>114</v>
      </c>
      <c r="D34" s="20" t="s">
        <v>115</v>
      </c>
      <c r="E34" s="20" t="s">
        <v>116</v>
      </c>
      <c r="F34" s="20" t="s">
        <v>22</v>
      </c>
      <c r="G34" s="20" t="s">
        <v>23</v>
      </c>
      <c r="H34" s="20" t="s">
        <v>23</v>
      </c>
      <c r="I34" s="20" t="s">
        <v>23</v>
      </c>
      <c r="J34" s="20" t="str">
        <f t="shared" si="5"/>
        <v>[n,n,n]</v>
      </c>
      <c r="K34" s="20" t="s">
        <v>84</v>
      </c>
      <c r="L34" s="20" t="s">
        <v>84</v>
      </c>
      <c r="M34" s="20" t="s">
        <v>23</v>
      </c>
      <c r="N34" s="20" t="s">
        <v>91</v>
      </c>
      <c r="O34" s="24"/>
      <c r="P34" s="24"/>
      <c r="Q34" s="24"/>
      <c r="R34" s="24"/>
      <c r="S34" s="20"/>
      <c r="T34" s="20"/>
      <c r="U34" s="20"/>
      <c r="V34" s="20"/>
      <c r="W34" s="20"/>
      <c r="X34" s="20"/>
      <c r="Y34" s="20"/>
      <c r="Z34" s="20"/>
    </row>
    <row r="35" spans="1:26" ht="48">
      <c r="A35" s="20" t="str">
        <f t="shared" si="0"/>
        <v>T34</v>
      </c>
      <c r="B35" s="20" t="s">
        <v>81</v>
      </c>
      <c r="C35" s="20" t="s">
        <v>117</v>
      </c>
      <c r="D35" s="20" t="s">
        <v>118</v>
      </c>
      <c r="E35" s="20" t="s">
        <v>37</v>
      </c>
      <c r="F35" s="20" t="s">
        <v>22</v>
      </c>
      <c r="G35" s="20" t="s">
        <v>23</v>
      </c>
      <c r="H35" s="20" t="s">
        <v>23</v>
      </c>
      <c r="I35" s="20" t="s">
        <v>23</v>
      </c>
      <c r="J35" s="20" t="str">
        <f t="shared" si="5"/>
        <v>[n,n,n]</v>
      </c>
      <c r="K35" s="20" t="s">
        <v>23</v>
      </c>
      <c r="L35" s="20" t="s">
        <v>84</v>
      </c>
      <c r="M35" s="20" t="s">
        <v>23</v>
      </c>
      <c r="N35" s="20" t="s">
        <v>119</v>
      </c>
      <c r="O35" s="24"/>
      <c r="P35" s="24"/>
      <c r="Q35" s="24"/>
      <c r="R35" s="24"/>
      <c r="S35" s="20"/>
      <c r="T35" s="20"/>
      <c r="U35" s="20"/>
      <c r="V35" s="20"/>
      <c r="W35" s="20"/>
      <c r="X35" s="20"/>
      <c r="Y35" s="20"/>
      <c r="Z35" s="20"/>
    </row>
    <row r="36" spans="1:26" ht="32">
      <c r="A36" s="20" t="str">
        <f t="shared" si="0"/>
        <v>T35</v>
      </c>
      <c r="B36" s="20" t="s">
        <v>81</v>
      </c>
      <c r="C36" s="20" t="s">
        <v>120</v>
      </c>
      <c r="D36" s="20" t="s">
        <v>121</v>
      </c>
      <c r="E36" s="20" t="s">
        <v>37</v>
      </c>
      <c r="F36" s="20" t="s">
        <v>22</v>
      </c>
      <c r="G36" s="20" t="s">
        <v>23</v>
      </c>
      <c r="H36" s="20" t="s">
        <v>23</v>
      </c>
      <c r="I36" s="20" t="s">
        <v>23</v>
      </c>
      <c r="J36" s="20" t="str">
        <f t="shared" si="5"/>
        <v>[n,n,n]</v>
      </c>
      <c r="K36" s="20" t="s">
        <v>23</v>
      </c>
      <c r="L36" s="20" t="s">
        <v>84</v>
      </c>
      <c r="M36" s="20" t="s">
        <v>23</v>
      </c>
      <c r="N36" s="20" t="s">
        <v>119</v>
      </c>
      <c r="O36" s="24"/>
      <c r="P36" s="24"/>
      <c r="Q36" s="24"/>
      <c r="R36" s="24"/>
      <c r="S36" s="20"/>
      <c r="T36" s="20"/>
      <c r="U36" s="20"/>
      <c r="V36" s="20"/>
      <c r="W36" s="20"/>
      <c r="X36" s="20"/>
      <c r="Y36" s="20"/>
      <c r="Z36" s="20"/>
    </row>
    <row r="37" spans="1:26" ht="16">
      <c r="A37" s="20" t="str">
        <f t="shared" si="0"/>
        <v>T36</v>
      </c>
      <c r="B37" s="20" t="s">
        <v>81</v>
      </c>
      <c r="C37" s="20" t="s">
        <v>122</v>
      </c>
      <c r="D37" s="20" t="s">
        <v>123</v>
      </c>
      <c r="E37" s="20" t="s">
        <v>43</v>
      </c>
      <c r="F37" s="20" t="s">
        <v>22</v>
      </c>
      <c r="G37" s="20" t="s">
        <v>23</v>
      </c>
      <c r="H37" s="20" t="s">
        <v>23</v>
      </c>
      <c r="I37" s="20" t="s">
        <v>23</v>
      </c>
      <c r="J37" s="20" t="str">
        <f t="shared" si="5"/>
        <v>[n,n,n]</v>
      </c>
      <c r="K37" s="20" t="s">
        <v>84</v>
      </c>
      <c r="L37" s="20" t="s">
        <v>84</v>
      </c>
      <c r="M37" s="20" t="s">
        <v>23</v>
      </c>
      <c r="N37" s="20" t="s">
        <v>91</v>
      </c>
      <c r="O37" s="24"/>
      <c r="P37" s="24"/>
      <c r="Q37" s="24"/>
      <c r="R37" s="24"/>
      <c r="S37" s="20"/>
      <c r="T37" s="20"/>
      <c r="U37" s="20"/>
      <c r="V37" s="20"/>
      <c r="W37" s="20"/>
      <c r="X37" s="20"/>
      <c r="Y37" s="20"/>
      <c r="Z37" s="20"/>
    </row>
    <row r="38" spans="1:26" ht="16">
      <c r="A38" s="20" t="str">
        <f t="shared" si="0"/>
        <v>T37</v>
      </c>
      <c r="B38" s="20" t="s">
        <v>81</v>
      </c>
      <c r="C38" s="20" t="s">
        <v>124</v>
      </c>
      <c r="D38" s="20" t="s">
        <v>125</v>
      </c>
      <c r="E38" s="20" t="s">
        <v>126</v>
      </c>
      <c r="F38" s="20" t="s">
        <v>22</v>
      </c>
      <c r="G38" s="20" t="s">
        <v>23</v>
      </c>
      <c r="H38" s="20" t="s">
        <v>23</v>
      </c>
      <c r="I38" s="20" t="s">
        <v>23</v>
      </c>
      <c r="J38" s="20" t="str">
        <f t="shared" si="5"/>
        <v>[n,n,n]</v>
      </c>
      <c r="K38" s="20" t="s">
        <v>23</v>
      </c>
      <c r="L38" s="20" t="s">
        <v>84</v>
      </c>
      <c r="M38" s="20" t="s">
        <v>23</v>
      </c>
      <c r="N38" s="20" t="s">
        <v>119</v>
      </c>
      <c r="O38" s="24"/>
      <c r="P38" s="24"/>
      <c r="Q38" s="24"/>
      <c r="R38" s="24"/>
      <c r="S38" s="20"/>
      <c r="T38" s="20"/>
      <c r="U38" s="20"/>
      <c r="V38" s="20"/>
      <c r="W38" s="20"/>
      <c r="X38" s="20"/>
      <c r="Y38" s="20"/>
      <c r="Z38" s="20"/>
    </row>
    <row r="39" spans="1:26" ht="32">
      <c r="A39" s="20" t="str">
        <f t="shared" si="0"/>
        <v>T38</v>
      </c>
      <c r="B39" s="20" t="s">
        <v>81</v>
      </c>
      <c r="C39" s="20" t="s">
        <v>127</v>
      </c>
      <c r="D39" s="20" t="s">
        <v>128</v>
      </c>
      <c r="E39" s="20" t="s">
        <v>21</v>
      </c>
      <c r="F39" s="20" t="s">
        <v>94</v>
      </c>
      <c r="G39" s="20" t="s">
        <v>23</v>
      </c>
      <c r="H39" s="20" t="s">
        <v>23</v>
      </c>
      <c r="I39" s="20" t="s">
        <v>23</v>
      </c>
      <c r="J39" s="20" t="str">
        <f t="shared" si="5"/>
        <v>[n,n,n]</v>
      </c>
      <c r="K39" s="20" t="s">
        <v>23</v>
      </c>
      <c r="L39" s="20" t="s">
        <v>84</v>
      </c>
      <c r="M39" s="20" t="s">
        <v>84</v>
      </c>
      <c r="N39" s="20" t="s">
        <v>38</v>
      </c>
      <c r="O39" s="24"/>
      <c r="P39" s="24"/>
      <c r="Q39" s="24"/>
      <c r="R39" s="24"/>
      <c r="S39" s="20"/>
      <c r="T39" s="20"/>
      <c r="U39" s="20"/>
      <c r="V39" s="20"/>
      <c r="W39" s="20"/>
      <c r="X39" s="20"/>
      <c r="Y39" s="20"/>
      <c r="Z39" s="20"/>
    </row>
    <row r="40" spans="1:26" ht="32">
      <c r="A40" s="20" t="str">
        <f t="shared" si="0"/>
        <v>T39</v>
      </c>
      <c r="B40" s="20" t="s">
        <v>81</v>
      </c>
      <c r="C40" s="20" t="s">
        <v>129</v>
      </c>
      <c r="D40" s="20" t="s">
        <v>130</v>
      </c>
      <c r="E40" s="20" t="s">
        <v>21</v>
      </c>
      <c r="F40" s="20" t="s">
        <v>22</v>
      </c>
      <c r="G40" s="20" t="s">
        <v>23</v>
      </c>
      <c r="H40" s="20" t="s">
        <v>23</v>
      </c>
      <c r="I40" s="20" t="s">
        <v>23</v>
      </c>
      <c r="J40" s="20" t="str">
        <f t="shared" si="5"/>
        <v>[n,n,n]</v>
      </c>
      <c r="K40" s="20" t="s">
        <v>107</v>
      </c>
      <c r="L40" s="20" t="s">
        <v>84</v>
      </c>
      <c r="M40" s="20" t="s">
        <v>84</v>
      </c>
      <c r="N40" s="20" t="s">
        <v>131</v>
      </c>
      <c r="O40" s="24"/>
      <c r="P40" s="24"/>
      <c r="Q40" s="24"/>
      <c r="R40" s="24"/>
      <c r="S40" s="20"/>
      <c r="T40" s="20"/>
      <c r="U40" s="20"/>
      <c r="V40" s="20"/>
      <c r="W40" s="20"/>
      <c r="X40" s="20"/>
      <c r="Y40" s="20"/>
      <c r="Z40" s="20"/>
    </row>
    <row r="41" spans="1:26" ht="48">
      <c r="A41" s="20" t="str">
        <f t="shared" si="0"/>
        <v>T40</v>
      </c>
      <c r="B41" s="20" t="s">
        <v>81</v>
      </c>
      <c r="C41" s="20" t="s">
        <v>132</v>
      </c>
      <c r="D41" s="20" t="s">
        <v>133</v>
      </c>
      <c r="E41" s="20" t="s">
        <v>21</v>
      </c>
      <c r="F41" s="20" t="s">
        <v>22</v>
      </c>
      <c r="G41" s="20" t="s">
        <v>23</v>
      </c>
      <c r="H41" s="20" t="s">
        <v>23</v>
      </c>
      <c r="I41" s="20" t="s">
        <v>23</v>
      </c>
      <c r="J41" s="20" t="str">
        <f t="shared" si="5"/>
        <v>[n,n,n]</v>
      </c>
      <c r="K41" s="20" t="s">
        <v>84</v>
      </c>
      <c r="L41" s="20" t="s">
        <v>84</v>
      </c>
      <c r="M41" s="20" t="s">
        <v>23</v>
      </c>
      <c r="N41" s="20" t="s">
        <v>91</v>
      </c>
      <c r="O41" s="24"/>
      <c r="P41" s="24"/>
      <c r="Q41" s="24"/>
      <c r="R41" s="24"/>
      <c r="S41" s="20"/>
      <c r="T41" s="20"/>
      <c r="U41" s="20"/>
      <c r="V41" s="20"/>
      <c r="W41" s="20"/>
      <c r="X41" s="20"/>
      <c r="Y41" s="20"/>
      <c r="Z41" s="20"/>
    </row>
    <row r="42" spans="1:26" ht="48">
      <c r="A42" s="20" t="str">
        <f t="shared" si="0"/>
        <v>T41</v>
      </c>
      <c r="B42" s="20" t="s">
        <v>81</v>
      </c>
      <c r="C42" s="20" t="s">
        <v>134</v>
      </c>
      <c r="D42" s="20" t="s">
        <v>135</v>
      </c>
      <c r="E42" s="20" t="s">
        <v>43</v>
      </c>
      <c r="F42" s="20" t="s">
        <v>94</v>
      </c>
      <c r="G42" s="20" t="s">
        <v>23</v>
      </c>
      <c r="H42" s="20" t="s">
        <v>23</v>
      </c>
      <c r="I42" s="20" t="s">
        <v>23</v>
      </c>
      <c r="J42" s="20" t="str">
        <f t="shared" si="5"/>
        <v>[n,n,n]</v>
      </c>
      <c r="K42" s="20" t="s">
        <v>84</v>
      </c>
      <c r="L42" s="20" t="s">
        <v>84</v>
      </c>
      <c r="M42" s="20" t="s">
        <v>23</v>
      </c>
      <c r="N42" s="20" t="s">
        <v>91</v>
      </c>
      <c r="O42" s="24"/>
      <c r="P42" s="24"/>
      <c r="Q42" s="24"/>
      <c r="R42" s="24"/>
      <c r="S42" s="20"/>
      <c r="T42" s="20"/>
      <c r="U42" s="20"/>
      <c r="V42" s="20"/>
      <c r="W42" s="20"/>
      <c r="X42" s="20"/>
      <c r="Y42" s="20"/>
      <c r="Z42" s="20"/>
    </row>
    <row r="43" spans="1:26" ht="16">
      <c r="A43" s="20" t="str">
        <f t="shared" si="0"/>
        <v>T42</v>
      </c>
      <c r="B43" s="20" t="s">
        <v>81</v>
      </c>
      <c r="C43" s="20" t="s">
        <v>136</v>
      </c>
      <c r="D43" s="20" t="s">
        <v>137</v>
      </c>
      <c r="E43" s="20" t="s">
        <v>72</v>
      </c>
      <c r="F43" s="20" t="s">
        <v>22</v>
      </c>
      <c r="G43" s="20" t="s">
        <v>23</v>
      </c>
      <c r="H43" s="20" t="s">
        <v>23</v>
      </c>
      <c r="I43" s="20" t="s">
        <v>23</v>
      </c>
      <c r="J43" s="20" t="str">
        <f t="shared" si="5"/>
        <v>[n,n,n]</v>
      </c>
      <c r="K43" s="20" t="s">
        <v>23</v>
      </c>
      <c r="L43" s="20" t="s">
        <v>84</v>
      </c>
      <c r="M43" s="20" t="s">
        <v>23</v>
      </c>
      <c r="N43" s="20" t="s">
        <v>119</v>
      </c>
      <c r="O43" s="24"/>
      <c r="P43" s="24"/>
      <c r="Q43" s="24"/>
      <c r="R43" s="24"/>
      <c r="S43" s="20"/>
      <c r="T43" s="20"/>
      <c r="U43" s="20"/>
      <c r="V43" s="20"/>
      <c r="W43" s="20"/>
      <c r="X43" s="20"/>
      <c r="Y43" s="20"/>
      <c r="Z43" s="20"/>
    </row>
    <row r="44" spans="1:26" ht="48">
      <c r="A44" s="20" t="str">
        <f t="shared" si="0"/>
        <v>T43</v>
      </c>
      <c r="B44" s="20" t="s">
        <v>81</v>
      </c>
      <c r="C44" s="20" t="s">
        <v>138</v>
      </c>
      <c r="D44" s="20" t="s">
        <v>139</v>
      </c>
      <c r="E44" s="20" t="s">
        <v>27</v>
      </c>
      <c r="F44" s="20" t="s">
        <v>94</v>
      </c>
      <c r="G44" s="20" t="s">
        <v>23</v>
      </c>
      <c r="H44" s="20" t="s">
        <v>23</v>
      </c>
      <c r="I44" s="20" t="s">
        <v>23</v>
      </c>
      <c r="J44" s="20" t="str">
        <f t="shared" si="5"/>
        <v>[n,n,n]</v>
      </c>
      <c r="K44" s="20" t="s">
        <v>23</v>
      </c>
      <c r="L44" s="20" t="s">
        <v>23</v>
      </c>
      <c r="M44" s="20" t="s">
        <v>107</v>
      </c>
      <c r="N44" s="20" t="s">
        <v>108</v>
      </c>
      <c r="O44" s="24"/>
      <c r="P44" s="24"/>
      <c r="Q44" s="24"/>
      <c r="R44" s="24"/>
      <c r="S44" s="20"/>
      <c r="T44" s="20"/>
      <c r="U44" s="20"/>
      <c r="V44" s="20"/>
      <c r="W44" s="20"/>
      <c r="X44" s="20"/>
      <c r="Y44" s="20"/>
      <c r="Z44" s="20"/>
    </row>
    <row r="45" spans="1:26" ht="48">
      <c r="A45" s="20" t="str">
        <f t="shared" si="0"/>
        <v>T44</v>
      </c>
      <c r="B45" s="20" t="s">
        <v>81</v>
      </c>
      <c r="C45" s="20" t="s">
        <v>140</v>
      </c>
      <c r="D45" s="20" t="s">
        <v>141</v>
      </c>
      <c r="E45" s="20" t="s">
        <v>27</v>
      </c>
      <c r="F45" s="20" t="s">
        <v>22</v>
      </c>
      <c r="G45" s="20" t="s">
        <v>23</v>
      </c>
      <c r="H45" s="20" t="s">
        <v>23</v>
      </c>
      <c r="I45" s="20" t="s">
        <v>23</v>
      </c>
      <c r="J45" s="20" t="str">
        <f t="shared" si="5"/>
        <v>[n,n,n]</v>
      </c>
      <c r="K45" s="20" t="s">
        <v>23</v>
      </c>
      <c r="L45" s="20" t="s">
        <v>23</v>
      </c>
      <c r="M45" s="20" t="s">
        <v>84</v>
      </c>
      <c r="N45" s="20" t="s">
        <v>85</v>
      </c>
      <c r="O45" s="24"/>
      <c r="P45" s="24"/>
      <c r="Q45" s="24"/>
      <c r="R45" s="24"/>
      <c r="S45" s="20"/>
      <c r="T45" s="20"/>
      <c r="U45" s="20"/>
      <c r="V45" s="20"/>
      <c r="W45" s="20"/>
      <c r="X45" s="20"/>
      <c r="Y45" s="20"/>
      <c r="Z45" s="20"/>
    </row>
    <row r="46" spans="1:26" ht="32">
      <c r="A46" s="20" t="str">
        <f t="shared" si="0"/>
        <v>T45</v>
      </c>
      <c r="B46" s="20" t="s">
        <v>81</v>
      </c>
      <c r="C46" s="20" t="s">
        <v>142</v>
      </c>
      <c r="D46" s="20" t="s">
        <v>143</v>
      </c>
      <c r="E46" s="20" t="s">
        <v>43</v>
      </c>
      <c r="F46" s="20" t="s">
        <v>144</v>
      </c>
      <c r="G46" s="20" t="s">
        <v>23</v>
      </c>
      <c r="H46" s="20" t="s">
        <v>23</v>
      </c>
      <c r="I46" s="20" t="s">
        <v>23</v>
      </c>
      <c r="J46" s="20" t="str">
        <f t="shared" si="5"/>
        <v>[n,n,n]</v>
      </c>
      <c r="K46" s="20" t="s">
        <v>84</v>
      </c>
      <c r="L46" s="20" t="s">
        <v>23</v>
      </c>
      <c r="M46" s="20" t="s">
        <v>23</v>
      </c>
      <c r="N46" s="20" t="s">
        <v>80</v>
      </c>
      <c r="O46" s="24"/>
      <c r="P46" s="24"/>
      <c r="Q46" s="24"/>
      <c r="R46" s="24"/>
      <c r="S46" s="20"/>
      <c r="T46" s="20"/>
      <c r="U46" s="20"/>
      <c r="V46" s="20"/>
      <c r="W46" s="20"/>
      <c r="X46" s="20"/>
      <c r="Y46" s="20"/>
      <c r="Z46" s="20"/>
    </row>
    <row r="47" spans="1:26" ht="32">
      <c r="A47" s="20" t="str">
        <f t="shared" si="0"/>
        <v>T46</v>
      </c>
      <c r="B47" s="20" t="s">
        <v>644</v>
      </c>
      <c r="C47" s="20" t="s">
        <v>145</v>
      </c>
      <c r="D47" s="20" t="s">
        <v>146</v>
      </c>
      <c r="E47" s="20" t="s">
        <v>111</v>
      </c>
      <c r="F47" s="20" t="s">
        <v>22</v>
      </c>
      <c r="G47" s="20" t="s">
        <v>23</v>
      </c>
      <c r="H47" s="20" t="s">
        <v>23</v>
      </c>
      <c r="I47" s="20" t="s">
        <v>23</v>
      </c>
      <c r="J47" s="20" t="str">
        <f t="shared" si="5"/>
        <v>[n,n,n]</v>
      </c>
      <c r="K47" s="20" t="s">
        <v>84</v>
      </c>
      <c r="L47" s="20" t="s">
        <v>84</v>
      </c>
      <c r="M47" s="20" t="s">
        <v>84</v>
      </c>
      <c r="N47" s="20" t="s">
        <v>73</v>
      </c>
      <c r="O47" s="57" t="s">
        <v>1297</v>
      </c>
      <c r="P47" s="57" t="s">
        <v>1295</v>
      </c>
      <c r="Q47" s="57" t="s">
        <v>1296</v>
      </c>
      <c r="R47" s="24"/>
      <c r="S47" s="20"/>
      <c r="T47" s="20"/>
      <c r="U47" s="20"/>
      <c r="V47" s="20"/>
      <c r="W47" s="20"/>
      <c r="X47" s="20"/>
      <c r="Y47" s="20"/>
      <c r="Z47" s="20"/>
    </row>
    <row r="48" spans="1:26" ht="48">
      <c r="A48" s="20" t="str">
        <f t="shared" si="0"/>
        <v>T47</v>
      </c>
      <c r="B48" s="20" t="s">
        <v>81</v>
      </c>
      <c r="C48" s="20" t="s">
        <v>147</v>
      </c>
      <c r="D48" s="20" t="s">
        <v>148</v>
      </c>
      <c r="E48" s="20" t="s">
        <v>149</v>
      </c>
      <c r="F48" s="20" t="s">
        <v>22</v>
      </c>
      <c r="G48" s="20" t="s">
        <v>23</v>
      </c>
      <c r="H48" s="20" t="s">
        <v>23</v>
      </c>
      <c r="I48" s="20" t="s">
        <v>23</v>
      </c>
      <c r="J48" s="20" t="str">
        <f t="shared" si="5"/>
        <v>[n,n,n]</v>
      </c>
      <c r="K48" s="20" t="s">
        <v>84</v>
      </c>
      <c r="L48" s="20" t="s">
        <v>84</v>
      </c>
      <c r="M48" s="20" t="s">
        <v>23</v>
      </c>
      <c r="N48" s="20" t="s">
        <v>91</v>
      </c>
      <c r="O48" s="24"/>
      <c r="P48" s="24"/>
      <c r="Q48" s="24"/>
      <c r="R48" s="24"/>
      <c r="S48" s="20"/>
      <c r="T48" s="20"/>
      <c r="U48" s="20"/>
      <c r="V48" s="20"/>
      <c r="W48" s="20"/>
      <c r="X48" s="20"/>
      <c r="Y48" s="20"/>
      <c r="Z48" s="20"/>
    </row>
    <row r="49" spans="1:26" ht="32">
      <c r="A49" s="20" t="str">
        <f t="shared" si="0"/>
        <v>T48</v>
      </c>
      <c r="B49" s="20" t="s">
        <v>81</v>
      </c>
      <c r="C49" s="20" t="s">
        <v>150</v>
      </c>
      <c r="D49" s="20" t="s">
        <v>151</v>
      </c>
      <c r="E49" s="20" t="s">
        <v>27</v>
      </c>
      <c r="F49" s="20" t="s">
        <v>22</v>
      </c>
      <c r="G49" s="20" t="s">
        <v>23</v>
      </c>
      <c r="H49" s="20" t="s">
        <v>23</v>
      </c>
      <c r="I49" s="20" t="s">
        <v>23</v>
      </c>
      <c r="J49" s="20" t="str">
        <f t="shared" si="5"/>
        <v>[n,n,n]</v>
      </c>
      <c r="K49" s="20" t="s">
        <v>23</v>
      </c>
      <c r="L49" s="20" t="s">
        <v>23</v>
      </c>
      <c r="M49" s="20" t="s">
        <v>84</v>
      </c>
      <c r="N49" s="20" t="s">
        <v>85</v>
      </c>
      <c r="O49" s="24"/>
      <c r="P49" s="24"/>
      <c r="Q49" s="24"/>
      <c r="R49" s="24"/>
      <c r="S49" s="20"/>
      <c r="T49" s="20"/>
      <c r="U49" s="20"/>
      <c r="V49" s="20"/>
      <c r="W49" s="20"/>
      <c r="X49" s="20"/>
      <c r="Y49" s="20"/>
      <c r="Z49" s="20"/>
    </row>
    <row r="50" spans="1:26" ht="32">
      <c r="A50" s="20" t="str">
        <f t="shared" si="0"/>
        <v>T49</v>
      </c>
      <c r="B50" s="20" t="s">
        <v>81</v>
      </c>
      <c r="C50" s="20" t="s">
        <v>152</v>
      </c>
      <c r="D50" s="20" t="s">
        <v>153</v>
      </c>
      <c r="E50" s="20" t="s">
        <v>154</v>
      </c>
      <c r="F50" s="20" t="s">
        <v>22</v>
      </c>
      <c r="G50" s="20" t="s">
        <v>23</v>
      </c>
      <c r="H50" s="20" t="s">
        <v>23</v>
      </c>
      <c r="I50" s="20" t="s">
        <v>23</v>
      </c>
      <c r="J50" s="20" t="str">
        <f t="shared" si="5"/>
        <v>[n,n,n]</v>
      </c>
      <c r="K50" s="20" t="s">
        <v>84</v>
      </c>
      <c r="L50" s="20" t="s">
        <v>84</v>
      </c>
      <c r="M50" s="20" t="s">
        <v>23</v>
      </c>
      <c r="N50" s="20" t="s">
        <v>91</v>
      </c>
      <c r="O50" s="24"/>
      <c r="P50" s="24"/>
      <c r="Q50" s="24"/>
      <c r="R50" s="24"/>
      <c r="S50" s="20"/>
      <c r="T50" s="20"/>
      <c r="U50" s="20"/>
      <c r="V50" s="20"/>
      <c r="W50" s="20"/>
      <c r="X50" s="20"/>
      <c r="Y50" s="20"/>
      <c r="Z50" s="20"/>
    </row>
    <row r="51" spans="1:26" ht="32">
      <c r="A51" s="20" t="str">
        <f t="shared" si="0"/>
        <v>T50</v>
      </c>
      <c r="B51" s="20" t="s">
        <v>81</v>
      </c>
      <c r="C51" s="20" t="s">
        <v>155</v>
      </c>
      <c r="D51" s="20" t="s">
        <v>156</v>
      </c>
      <c r="E51" s="20" t="s">
        <v>43</v>
      </c>
      <c r="F51" s="20" t="s">
        <v>157</v>
      </c>
      <c r="G51" s="20" t="s">
        <v>23</v>
      </c>
      <c r="H51" s="20" t="s">
        <v>23</v>
      </c>
      <c r="I51" s="20" t="s">
        <v>23</v>
      </c>
      <c r="J51" s="20" t="str">
        <f t="shared" si="5"/>
        <v>[n,n,n]</v>
      </c>
      <c r="K51" s="20" t="s">
        <v>84</v>
      </c>
      <c r="L51" s="20" t="s">
        <v>23</v>
      </c>
      <c r="M51" s="20" t="s">
        <v>23</v>
      </c>
      <c r="N51" s="20" t="s">
        <v>80</v>
      </c>
      <c r="O51" s="24"/>
      <c r="P51" s="24"/>
      <c r="Q51" s="24"/>
      <c r="R51" s="24"/>
      <c r="S51" s="20"/>
      <c r="T51" s="20"/>
      <c r="U51" s="20"/>
      <c r="V51" s="20"/>
      <c r="W51" s="20"/>
      <c r="X51" s="20"/>
      <c r="Y51" s="20"/>
      <c r="Z51" s="20"/>
    </row>
    <row r="52" spans="1:26" ht="32">
      <c r="A52" s="20" t="str">
        <f t="shared" si="0"/>
        <v>T51</v>
      </c>
      <c r="B52" s="20" t="s">
        <v>158</v>
      </c>
      <c r="C52" s="20" t="s">
        <v>97</v>
      </c>
      <c r="D52" s="20" t="s">
        <v>98</v>
      </c>
      <c r="E52" s="20" t="s">
        <v>159</v>
      </c>
      <c r="F52" s="20" t="s">
        <v>160</v>
      </c>
      <c r="G52" s="20" t="s">
        <v>23</v>
      </c>
      <c r="H52" s="20" t="s">
        <v>23</v>
      </c>
      <c r="I52" s="20" t="s">
        <v>23</v>
      </c>
      <c r="J52" s="20" t="str">
        <f t="shared" si="5"/>
        <v>[n,n,n]</v>
      </c>
      <c r="K52" s="20" t="s">
        <v>23</v>
      </c>
      <c r="L52" s="20" t="s">
        <v>84</v>
      </c>
      <c r="M52" s="20" t="s">
        <v>84</v>
      </c>
      <c r="N52" s="20" t="s">
        <v>38</v>
      </c>
      <c r="O52" s="24"/>
      <c r="P52" s="24"/>
      <c r="Q52" s="24"/>
      <c r="R52" s="24"/>
      <c r="S52" s="20"/>
      <c r="T52" s="20"/>
      <c r="U52" s="20"/>
      <c r="V52" s="20"/>
      <c r="W52" s="20"/>
      <c r="X52" s="20"/>
      <c r="Y52" s="20"/>
      <c r="Z52" s="20"/>
    </row>
    <row r="53" spans="1:26" ht="48">
      <c r="A53" s="20" t="str">
        <f t="shared" si="0"/>
        <v>T52</v>
      </c>
      <c r="B53" s="20" t="s">
        <v>158</v>
      </c>
      <c r="C53" s="20" t="s">
        <v>100</v>
      </c>
      <c r="D53" s="20" t="s">
        <v>101</v>
      </c>
      <c r="E53" s="20" t="s">
        <v>102</v>
      </c>
      <c r="F53" s="20" t="s">
        <v>22</v>
      </c>
      <c r="G53" s="20" t="s">
        <v>23</v>
      </c>
      <c r="H53" s="20" t="s">
        <v>23</v>
      </c>
      <c r="I53" s="20" t="s">
        <v>23</v>
      </c>
      <c r="J53" s="20" t="str">
        <f t="shared" si="5"/>
        <v>[n,n,n]</v>
      </c>
      <c r="K53" s="20" t="s">
        <v>84</v>
      </c>
      <c r="L53" s="20" t="s">
        <v>23</v>
      </c>
      <c r="M53" s="20" t="s">
        <v>23</v>
      </c>
      <c r="N53" s="20" t="s">
        <v>80</v>
      </c>
      <c r="O53" s="24"/>
      <c r="P53" s="24"/>
      <c r="Q53" s="24"/>
      <c r="R53" s="24"/>
      <c r="S53" s="20"/>
      <c r="T53" s="20"/>
      <c r="U53" s="20"/>
      <c r="V53" s="20"/>
      <c r="W53" s="20"/>
      <c r="X53" s="20"/>
      <c r="Y53" s="20"/>
      <c r="Z53" s="20"/>
    </row>
    <row r="54" spans="1:26" ht="32">
      <c r="A54" s="20" t="str">
        <f t="shared" si="0"/>
        <v>T53</v>
      </c>
      <c r="B54" s="20" t="s">
        <v>158</v>
      </c>
      <c r="C54" s="20" t="s">
        <v>161</v>
      </c>
      <c r="D54" s="20" t="s">
        <v>162</v>
      </c>
      <c r="E54" s="20" t="s">
        <v>43</v>
      </c>
      <c r="F54" s="20" t="s">
        <v>31</v>
      </c>
      <c r="G54" s="20" t="s">
        <v>23</v>
      </c>
      <c r="H54" s="20" t="s">
        <v>23</v>
      </c>
      <c r="I54" s="20" t="s">
        <v>23</v>
      </c>
      <c r="J54" s="20" t="str">
        <f t="shared" si="5"/>
        <v>[n,n,n]</v>
      </c>
      <c r="K54" s="20" t="s">
        <v>84</v>
      </c>
      <c r="L54" s="20" t="s">
        <v>23</v>
      </c>
      <c r="M54" s="20" t="s">
        <v>23</v>
      </c>
      <c r="N54" s="20" t="s">
        <v>80</v>
      </c>
      <c r="O54" s="24"/>
      <c r="P54" s="24"/>
      <c r="Q54" s="24"/>
      <c r="R54" s="24"/>
      <c r="S54" s="20"/>
      <c r="T54" s="20"/>
      <c r="U54" s="20"/>
      <c r="V54" s="20"/>
      <c r="W54" s="20"/>
      <c r="X54" s="20"/>
      <c r="Y54" s="20"/>
      <c r="Z54" s="20"/>
    </row>
    <row r="55" spans="1:26" ht="48">
      <c r="A55" s="20" t="str">
        <f t="shared" si="0"/>
        <v>T54</v>
      </c>
      <c r="B55" s="20" t="s">
        <v>158</v>
      </c>
      <c r="C55" s="20" t="s">
        <v>82</v>
      </c>
      <c r="D55" s="20" t="s">
        <v>83</v>
      </c>
      <c r="E55" s="20" t="s">
        <v>27</v>
      </c>
      <c r="F55" s="20" t="s">
        <v>144</v>
      </c>
      <c r="G55" s="20" t="s">
        <v>23</v>
      </c>
      <c r="H55" s="20" t="s">
        <v>23</v>
      </c>
      <c r="I55" s="20" t="s">
        <v>23</v>
      </c>
      <c r="J55" s="20" t="str">
        <f t="shared" si="5"/>
        <v>[n,n,n]</v>
      </c>
      <c r="K55" s="20" t="s">
        <v>23</v>
      </c>
      <c r="L55" s="20" t="s">
        <v>23</v>
      </c>
      <c r="M55" s="20" t="s">
        <v>84</v>
      </c>
      <c r="N55" s="20" t="s">
        <v>85</v>
      </c>
      <c r="O55" s="24"/>
      <c r="P55" s="24"/>
      <c r="Q55" s="24"/>
      <c r="R55" s="24"/>
      <c r="S55" s="20"/>
      <c r="T55" s="20"/>
      <c r="U55" s="20"/>
      <c r="V55" s="20"/>
      <c r="W55" s="20"/>
      <c r="X55" s="20"/>
      <c r="Y55" s="20"/>
      <c r="Z55" s="20"/>
    </row>
    <row r="56" spans="1:26" ht="32">
      <c r="A56" s="20" t="str">
        <f t="shared" si="0"/>
        <v>T55</v>
      </c>
      <c r="B56" s="20" t="s">
        <v>158</v>
      </c>
      <c r="C56" s="20" t="s">
        <v>163</v>
      </c>
      <c r="D56" s="20" t="s">
        <v>164</v>
      </c>
      <c r="E56" s="20" t="s">
        <v>159</v>
      </c>
      <c r="F56" s="20" t="s">
        <v>165</v>
      </c>
      <c r="G56" s="20" t="s">
        <v>23</v>
      </c>
      <c r="H56" s="20" t="s">
        <v>23</v>
      </c>
      <c r="I56" s="20" t="s">
        <v>23</v>
      </c>
      <c r="J56" s="20" t="str">
        <f t="shared" si="5"/>
        <v>[n,n,n]</v>
      </c>
      <c r="K56" s="20" t="s">
        <v>23</v>
      </c>
      <c r="L56" s="20" t="s">
        <v>84</v>
      </c>
      <c r="M56" s="20" t="s">
        <v>84</v>
      </c>
      <c r="N56" s="20" t="s">
        <v>38</v>
      </c>
      <c r="O56" s="24"/>
      <c r="P56" s="24"/>
      <c r="Q56" s="24"/>
      <c r="R56" s="24"/>
      <c r="S56" s="20"/>
      <c r="T56" s="20"/>
      <c r="U56" s="20"/>
      <c r="V56" s="20"/>
      <c r="W56" s="20"/>
      <c r="X56" s="20"/>
      <c r="Y56" s="20"/>
      <c r="Z56" s="20"/>
    </row>
    <row r="57" spans="1:26" ht="80">
      <c r="A57" s="20" t="str">
        <f t="shared" si="0"/>
        <v>T56</v>
      </c>
      <c r="B57" s="20" t="s">
        <v>158</v>
      </c>
      <c r="C57" s="20" t="s">
        <v>166</v>
      </c>
      <c r="D57" s="20" t="s">
        <v>167</v>
      </c>
      <c r="E57" s="20" t="s">
        <v>102</v>
      </c>
      <c r="F57" s="20" t="s">
        <v>168</v>
      </c>
      <c r="G57" s="20" t="s">
        <v>23</v>
      </c>
      <c r="H57" s="20" t="s">
        <v>23</v>
      </c>
      <c r="I57" s="20" t="s">
        <v>23</v>
      </c>
      <c r="J57" s="20" t="str">
        <f t="shared" si="5"/>
        <v>[n,n,n]</v>
      </c>
      <c r="K57" s="20" t="s">
        <v>84</v>
      </c>
      <c r="L57" s="20" t="s">
        <v>84</v>
      </c>
      <c r="M57" s="20" t="s">
        <v>23</v>
      </c>
      <c r="N57" s="20" t="s">
        <v>91</v>
      </c>
      <c r="O57" s="24"/>
      <c r="P57" s="24"/>
      <c r="Q57" s="24"/>
      <c r="R57" s="24"/>
      <c r="S57" s="20"/>
      <c r="T57" s="20"/>
      <c r="U57" s="20"/>
      <c r="V57" s="20"/>
      <c r="W57" s="20"/>
      <c r="X57" s="20"/>
      <c r="Y57" s="20"/>
      <c r="Z57" s="20"/>
    </row>
    <row r="58" spans="1:26" ht="32">
      <c r="A58" s="20" t="str">
        <f t="shared" si="0"/>
        <v>T57</v>
      </c>
      <c r="B58" s="20" t="s">
        <v>158</v>
      </c>
      <c r="C58" s="20" t="s">
        <v>169</v>
      </c>
      <c r="D58" s="20" t="s">
        <v>170</v>
      </c>
      <c r="E58" s="20" t="s">
        <v>27</v>
      </c>
      <c r="F58" s="20" t="s">
        <v>22</v>
      </c>
      <c r="G58" s="20" t="s">
        <v>23</v>
      </c>
      <c r="H58" s="20" t="s">
        <v>23</v>
      </c>
      <c r="I58" s="20" t="s">
        <v>23</v>
      </c>
      <c r="J58" s="20" t="str">
        <f t="shared" si="5"/>
        <v>[n,n,n]</v>
      </c>
      <c r="K58" s="20" t="s">
        <v>23</v>
      </c>
      <c r="L58" s="20" t="s">
        <v>23</v>
      </c>
      <c r="M58" s="20" t="s">
        <v>84</v>
      </c>
      <c r="N58" s="20" t="s">
        <v>85</v>
      </c>
      <c r="O58" s="24"/>
      <c r="P58" s="24"/>
      <c r="Q58" s="24"/>
      <c r="R58" s="24"/>
      <c r="S58" s="20"/>
      <c r="T58" s="20"/>
      <c r="U58" s="20"/>
      <c r="V58" s="20"/>
      <c r="W58" s="20"/>
      <c r="X58" s="20"/>
      <c r="Y58" s="20"/>
      <c r="Z58" s="20"/>
    </row>
    <row r="59" spans="1:26" ht="32">
      <c r="A59" s="20" t="str">
        <f t="shared" si="0"/>
        <v>T58</v>
      </c>
      <c r="B59" s="20" t="s">
        <v>158</v>
      </c>
      <c r="C59" s="20" t="s">
        <v>171</v>
      </c>
      <c r="D59" s="20" t="s">
        <v>172</v>
      </c>
      <c r="E59" s="20" t="s">
        <v>43</v>
      </c>
      <c r="F59" s="20" t="s">
        <v>22</v>
      </c>
      <c r="G59" s="20" t="s">
        <v>23</v>
      </c>
      <c r="H59" s="20" t="s">
        <v>23</v>
      </c>
      <c r="I59" s="20" t="s">
        <v>23</v>
      </c>
      <c r="J59" s="20" t="str">
        <f t="shared" si="5"/>
        <v>[n,n,n]</v>
      </c>
      <c r="K59" s="20" t="s">
        <v>84</v>
      </c>
      <c r="L59" s="20" t="s">
        <v>23</v>
      </c>
      <c r="M59" s="20" t="s">
        <v>23</v>
      </c>
      <c r="N59" s="20" t="s">
        <v>80</v>
      </c>
      <c r="O59" s="24"/>
      <c r="P59" s="24"/>
      <c r="Q59" s="24"/>
      <c r="R59" s="24"/>
      <c r="S59" s="20"/>
      <c r="T59" s="20"/>
      <c r="U59" s="20"/>
      <c r="V59" s="20"/>
      <c r="W59" s="20"/>
      <c r="X59" s="20"/>
      <c r="Y59" s="20"/>
      <c r="Z59" s="20"/>
    </row>
    <row r="60" spans="1:26" ht="64">
      <c r="A60" s="20" t="str">
        <f t="shared" si="0"/>
        <v>T59</v>
      </c>
      <c r="B60" s="20" t="s">
        <v>173</v>
      </c>
      <c r="C60" s="20" t="s">
        <v>174</v>
      </c>
      <c r="D60" s="20" t="s">
        <v>175</v>
      </c>
      <c r="E60" s="20" t="s">
        <v>27</v>
      </c>
      <c r="F60" s="20" t="s">
        <v>22</v>
      </c>
      <c r="G60" s="20" t="str">
        <f t="shared" ref="G60:G81" si="6">MID(J60,2,1)</f>
        <v>p</v>
      </c>
      <c r="H60" s="20" t="str">
        <f t="shared" ref="H60:H81" si="7">MID(J60,4,1)</f>
        <v>n</v>
      </c>
      <c r="I60" s="20" t="str">
        <f t="shared" ref="I60:I81" si="8">MID(J60,6,1)</f>
        <v>n</v>
      </c>
      <c r="J60" s="20" t="s">
        <v>176</v>
      </c>
      <c r="K60" s="20" t="str">
        <f t="shared" ref="K60:K81" si="9">MID(N60,2,1)</f>
        <v>p</v>
      </c>
      <c r="L60" s="20" t="str">
        <f t="shared" ref="L60:L81" si="10">MID(N60,4,1)</f>
        <v>p</v>
      </c>
      <c r="M60" s="20" t="str">
        <f t="shared" ref="M60:M81" si="11">MID(N60,6,1)</f>
        <v>n</v>
      </c>
      <c r="N60" s="20" t="s">
        <v>91</v>
      </c>
      <c r="O60" s="24" t="s">
        <v>177</v>
      </c>
      <c r="P60" s="24" t="s">
        <v>178</v>
      </c>
      <c r="Q60" s="24" t="s">
        <v>179</v>
      </c>
      <c r="R60" s="24"/>
      <c r="S60" s="20"/>
      <c r="T60" s="20"/>
      <c r="U60" s="20"/>
      <c r="V60" s="20"/>
      <c r="W60" s="20"/>
      <c r="X60" s="20"/>
      <c r="Y60" s="20"/>
      <c r="Z60" s="20"/>
    </row>
    <row r="61" spans="1:26" ht="395">
      <c r="A61" s="20" t="str">
        <f t="shared" si="0"/>
        <v>T60</v>
      </c>
      <c r="B61" s="20" t="s">
        <v>173</v>
      </c>
      <c r="C61" s="20" t="s">
        <v>161</v>
      </c>
      <c r="D61" s="20" t="s">
        <v>180</v>
      </c>
      <c r="E61" s="20" t="s">
        <v>43</v>
      </c>
      <c r="F61" s="20" t="s">
        <v>22</v>
      </c>
      <c r="G61" s="20" t="str">
        <f t="shared" si="6"/>
        <v>n</v>
      </c>
      <c r="H61" s="20" t="str">
        <f t="shared" si="7"/>
        <v>n</v>
      </c>
      <c r="I61" s="20" t="str">
        <f t="shared" si="8"/>
        <v>n</v>
      </c>
      <c r="J61" s="20" t="s">
        <v>181</v>
      </c>
      <c r="K61" s="20" t="str">
        <f t="shared" si="9"/>
        <v>f</v>
      </c>
      <c r="L61" s="20" t="str">
        <f t="shared" si="10"/>
        <v>f</v>
      </c>
      <c r="M61" s="20" t="str">
        <f t="shared" si="11"/>
        <v>f</v>
      </c>
      <c r="N61" s="20" t="s">
        <v>24</v>
      </c>
      <c r="O61" s="24" t="s">
        <v>182</v>
      </c>
      <c r="P61" s="24" t="s">
        <v>183</v>
      </c>
      <c r="Q61" s="24" t="s">
        <v>184</v>
      </c>
      <c r="R61" s="24"/>
      <c r="S61" s="20"/>
      <c r="T61" s="20"/>
      <c r="U61" s="20"/>
      <c r="V61" s="20"/>
      <c r="W61" s="20"/>
      <c r="X61" s="20"/>
      <c r="Y61" s="20"/>
      <c r="Z61" s="20"/>
    </row>
    <row r="62" spans="1:26" ht="80">
      <c r="A62" s="20" t="str">
        <f t="shared" si="0"/>
        <v>T61</v>
      </c>
      <c r="B62" s="20" t="s">
        <v>173</v>
      </c>
      <c r="C62" s="20" t="s">
        <v>185</v>
      </c>
      <c r="D62" s="20" t="s">
        <v>186</v>
      </c>
      <c r="E62" s="20" t="s">
        <v>27</v>
      </c>
      <c r="F62" s="20" t="s">
        <v>22</v>
      </c>
      <c r="G62" s="20" t="str">
        <f t="shared" si="6"/>
        <v>p</v>
      </c>
      <c r="H62" s="20" t="str">
        <f t="shared" si="7"/>
        <v>n</v>
      </c>
      <c r="I62" s="20" t="str">
        <f t="shared" si="8"/>
        <v>n</v>
      </c>
      <c r="J62" s="20" t="s">
        <v>80</v>
      </c>
      <c r="K62" s="20" t="str">
        <f t="shared" si="9"/>
        <v>n</v>
      </c>
      <c r="L62" s="20" t="str">
        <f t="shared" si="10"/>
        <v>n</v>
      </c>
      <c r="M62" s="20" t="str">
        <f t="shared" si="11"/>
        <v>f</v>
      </c>
      <c r="N62" s="20" t="s">
        <v>108</v>
      </c>
      <c r="O62" s="24" t="s">
        <v>187</v>
      </c>
      <c r="P62" s="24" t="s">
        <v>188</v>
      </c>
      <c r="Q62" s="24" t="s">
        <v>189</v>
      </c>
      <c r="R62" s="24"/>
      <c r="S62" s="20"/>
      <c r="T62" s="20"/>
      <c r="U62" s="20"/>
      <c r="V62" s="20"/>
      <c r="W62" s="20"/>
      <c r="X62" s="20"/>
      <c r="Y62" s="20"/>
      <c r="Z62" s="20"/>
    </row>
    <row r="63" spans="1:26" ht="240">
      <c r="A63" s="20" t="str">
        <f t="shared" si="0"/>
        <v>T62</v>
      </c>
      <c r="B63" s="20" t="s">
        <v>173</v>
      </c>
      <c r="C63" s="20" t="s">
        <v>190</v>
      </c>
      <c r="D63" s="20" t="s">
        <v>191</v>
      </c>
      <c r="E63" s="20" t="s">
        <v>126</v>
      </c>
      <c r="F63" s="20" t="s">
        <v>22</v>
      </c>
      <c r="G63" s="20" t="str">
        <f t="shared" si="6"/>
        <v>n</v>
      </c>
      <c r="H63" s="20" t="str">
        <f t="shared" si="7"/>
        <v>n</v>
      </c>
      <c r="I63" s="20" t="str">
        <f t="shared" si="8"/>
        <v>n</v>
      </c>
      <c r="J63" s="20" t="s">
        <v>181</v>
      </c>
      <c r="K63" s="20" t="str">
        <f t="shared" si="9"/>
        <v>f</v>
      </c>
      <c r="L63" s="20" t="str">
        <f t="shared" si="10"/>
        <v>f</v>
      </c>
      <c r="M63" s="20" t="str">
        <f t="shared" si="11"/>
        <v>f</v>
      </c>
      <c r="N63" s="20" t="s">
        <v>24</v>
      </c>
      <c r="O63" s="24" t="s">
        <v>192</v>
      </c>
      <c r="P63" s="24" t="s">
        <v>193</v>
      </c>
      <c r="Q63" s="24" t="s">
        <v>194</v>
      </c>
      <c r="R63" s="24"/>
      <c r="S63" s="20"/>
      <c r="T63" s="20"/>
      <c r="U63" s="20"/>
      <c r="V63" s="20"/>
      <c r="W63" s="20"/>
      <c r="X63" s="20"/>
      <c r="Y63" s="20"/>
      <c r="Z63" s="20"/>
    </row>
    <row r="64" spans="1:26" ht="48">
      <c r="A64" s="20" t="str">
        <f t="shared" si="0"/>
        <v>T63</v>
      </c>
      <c r="B64" s="20" t="s">
        <v>173</v>
      </c>
      <c r="C64" s="20" t="s">
        <v>195</v>
      </c>
      <c r="D64" s="20" t="s">
        <v>196</v>
      </c>
      <c r="E64" s="20" t="s">
        <v>43</v>
      </c>
      <c r="F64" s="20" t="s">
        <v>197</v>
      </c>
      <c r="G64" s="20" t="str">
        <f t="shared" si="6"/>
        <v>n</v>
      </c>
      <c r="H64" s="20" t="str">
        <f t="shared" si="7"/>
        <v>n</v>
      </c>
      <c r="I64" s="20" t="str">
        <f t="shared" si="8"/>
        <v>n</v>
      </c>
      <c r="J64" s="20" t="s">
        <v>181</v>
      </c>
      <c r="K64" s="20" t="str">
        <f t="shared" si="9"/>
        <v>p</v>
      </c>
      <c r="L64" s="20" t="str">
        <f t="shared" si="10"/>
        <v>p</v>
      </c>
      <c r="M64" s="20" t="str">
        <f t="shared" si="11"/>
        <v>n</v>
      </c>
      <c r="N64" s="20" t="s">
        <v>91</v>
      </c>
      <c r="O64" s="24" t="s">
        <v>198</v>
      </c>
      <c r="P64" s="24" t="s">
        <v>199</v>
      </c>
      <c r="Q64" s="24" t="s">
        <v>200</v>
      </c>
      <c r="R64" s="24"/>
      <c r="S64" s="20"/>
      <c r="T64" s="20"/>
      <c r="U64" s="20"/>
      <c r="V64" s="20"/>
      <c r="W64" s="20"/>
      <c r="X64" s="20"/>
      <c r="Y64" s="20"/>
      <c r="Z64" s="20"/>
    </row>
    <row r="65" spans="1:26" ht="96">
      <c r="A65" s="20" t="str">
        <f t="shared" ref="A65:A128" si="12">CONCATENATE("T",ROW(A65)-1)</f>
        <v>T64</v>
      </c>
      <c r="B65" s="20" t="s">
        <v>173</v>
      </c>
      <c r="C65" s="20" t="s">
        <v>201</v>
      </c>
      <c r="D65" s="20" t="s">
        <v>202</v>
      </c>
      <c r="E65" s="20" t="s">
        <v>27</v>
      </c>
      <c r="F65" s="20" t="s">
        <v>22</v>
      </c>
      <c r="G65" s="20" t="str">
        <f t="shared" si="6"/>
        <v>p</v>
      </c>
      <c r="H65" s="20" t="str">
        <f t="shared" si="7"/>
        <v>p</v>
      </c>
      <c r="I65" s="20" t="str">
        <f t="shared" si="8"/>
        <v>n</v>
      </c>
      <c r="J65" s="20" t="s">
        <v>91</v>
      </c>
      <c r="K65" s="20" t="str">
        <f t="shared" si="9"/>
        <v>f</v>
      </c>
      <c r="L65" s="20" t="str">
        <f t="shared" si="10"/>
        <v>f</v>
      </c>
      <c r="M65" s="20" t="str">
        <f t="shared" si="11"/>
        <v>f</v>
      </c>
      <c r="N65" s="20" t="s">
        <v>24</v>
      </c>
      <c r="O65" s="25" t="s">
        <v>203</v>
      </c>
      <c r="P65" s="25" t="s">
        <v>204</v>
      </c>
      <c r="Q65" s="25" t="s">
        <v>205</v>
      </c>
      <c r="R65" s="24" t="s">
        <v>206</v>
      </c>
      <c r="S65" s="20"/>
      <c r="T65" s="20"/>
      <c r="U65" s="20"/>
      <c r="V65" s="20"/>
      <c r="W65" s="20"/>
      <c r="X65" s="20"/>
      <c r="Y65" s="20"/>
      <c r="Z65" s="20"/>
    </row>
    <row r="66" spans="1:26" ht="256">
      <c r="A66" s="20" t="str">
        <f t="shared" si="12"/>
        <v>T65</v>
      </c>
      <c r="B66" s="20" t="s">
        <v>173</v>
      </c>
      <c r="C66" s="20" t="s">
        <v>207</v>
      </c>
      <c r="D66" s="20" t="s">
        <v>208</v>
      </c>
      <c r="E66" s="20" t="s">
        <v>43</v>
      </c>
      <c r="F66" s="20" t="s">
        <v>144</v>
      </c>
      <c r="G66" s="20" t="str">
        <f t="shared" si="6"/>
        <v>n</v>
      </c>
      <c r="H66" s="20" t="str">
        <f t="shared" si="7"/>
        <v>n</v>
      </c>
      <c r="I66" s="20" t="str">
        <f t="shared" si="8"/>
        <v>n</v>
      </c>
      <c r="J66" s="20" t="s">
        <v>181</v>
      </c>
      <c r="K66" s="20" t="str">
        <f t="shared" si="9"/>
        <v>p</v>
      </c>
      <c r="L66" s="20" t="str">
        <f t="shared" si="10"/>
        <v>n</v>
      </c>
      <c r="M66" s="20" t="str">
        <f t="shared" si="11"/>
        <v>n</v>
      </c>
      <c r="N66" s="20" t="s">
        <v>80</v>
      </c>
      <c r="O66" s="24" t="s">
        <v>209</v>
      </c>
      <c r="P66" s="24" t="s">
        <v>210</v>
      </c>
      <c r="Q66" s="24" t="s">
        <v>211</v>
      </c>
      <c r="R66" s="24"/>
      <c r="S66" s="20"/>
      <c r="T66" s="20"/>
      <c r="U66" s="20"/>
      <c r="V66" s="20"/>
      <c r="W66" s="20"/>
      <c r="X66" s="20"/>
      <c r="Y66" s="20"/>
      <c r="Z66" s="20"/>
    </row>
    <row r="67" spans="1:26" ht="16">
      <c r="A67" s="20" t="str">
        <f t="shared" si="12"/>
        <v>T66</v>
      </c>
      <c r="B67" s="20" t="s">
        <v>173</v>
      </c>
      <c r="C67" s="20" t="s">
        <v>212</v>
      </c>
      <c r="D67" s="20" t="s">
        <v>213</v>
      </c>
      <c r="E67" s="20" t="s">
        <v>27</v>
      </c>
      <c r="F67" s="20" t="s">
        <v>22</v>
      </c>
      <c r="G67" s="20" t="str">
        <f t="shared" si="6"/>
        <v>n</v>
      </c>
      <c r="H67" s="20" t="str">
        <f t="shared" si="7"/>
        <v>n</v>
      </c>
      <c r="I67" s="20" t="str">
        <f t="shared" si="8"/>
        <v>n</v>
      </c>
      <c r="J67" s="20" t="s">
        <v>181</v>
      </c>
      <c r="K67" s="20" t="str">
        <f t="shared" si="9"/>
        <v>p</v>
      </c>
      <c r="L67" s="20" t="str">
        <f t="shared" si="10"/>
        <v>p</v>
      </c>
      <c r="M67" s="20" t="str">
        <f t="shared" si="11"/>
        <v>f</v>
      </c>
      <c r="N67" s="20" t="s">
        <v>214</v>
      </c>
      <c r="O67" s="24">
        <v>507</v>
      </c>
      <c r="P67" s="24"/>
      <c r="Q67" s="24"/>
      <c r="R67" s="24"/>
      <c r="S67" s="20"/>
      <c r="T67" s="20"/>
      <c r="U67" s="20"/>
      <c r="V67" s="20"/>
      <c r="W67" s="20"/>
      <c r="X67" s="20"/>
      <c r="Y67" s="20"/>
      <c r="Z67" s="20"/>
    </row>
    <row r="68" spans="1:26" ht="112">
      <c r="A68" s="20" t="str">
        <f t="shared" si="12"/>
        <v>T67</v>
      </c>
      <c r="B68" s="20" t="s">
        <v>173</v>
      </c>
      <c r="C68" s="20" t="s">
        <v>215</v>
      </c>
      <c r="D68" s="20" t="s">
        <v>216</v>
      </c>
      <c r="E68" s="20" t="s">
        <v>27</v>
      </c>
      <c r="F68" s="20" t="s">
        <v>22</v>
      </c>
      <c r="G68" s="20" t="str">
        <f t="shared" si="6"/>
        <v>n</v>
      </c>
      <c r="H68" s="20" t="str">
        <f t="shared" si="7"/>
        <v>n</v>
      </c>
      <c r="I68" s="20" t="str">
        <f t="shared" si="8"/>
        <v>n</v>
      </c>
      <c r="J68" s="20" t="s">
        <v>181</v>
      </c>
      <c r="K68" s="20" t="str">
        <f t="shared" si="9"/>
        <v>n</v>
      </c>
      <c r="L68" s="20" t="str">
        <f t="shared" si="10"/>
        <v>n</v>
      </c>
      <c r="M68" s="20" t="str">
        <f t="shared" si="11"/>
        <v>f</v>
      </c>
      <c r="N68" s="20" t="s">
        <v>108</v>
      </c>
      <c r="O68" s="24" t="s">
        <v>86</v>
      </c>
      <c r="P68" s="24" t="s">
        <v>217</v>
      </c>
      <c r="Q68" s="24" t="s">
        <v>218</v>
      </c>
      <c r="R68" s="24" t="s">
        <v>219</v>
      </c>
      <c r="S68" s="20"/>
      <c r="T68" s="20"/>
      <c r="U68" s="20"/>
      <c r="V68" s="20"/>
      <c r="W68" s="20"/>
      <c r="X68" s="20"/>
      <c r="Y68" s="20"/>
      <c r="Z68" s="20"/>
    </row>
    <row r="69" spans="1:26" ht="144">
      <c r="A69" s="20" t="str">
        <f t="shared" si="12"/>
        <v>T68</v>
      </c>
      <c r="B69" s="20" t="s">
        <v>220</v>
      </c>
      <c r="C69" s="20" t="s">
        <v>221</v>
      </c>
      <c r="D69" s="20" t="s">
        <v>222</v>
      </c>
      <c r="E69" s="20" t="s">
        <v>72</v>
      </c>
      <c r="F69" s="20" t="s">
        <v>160</v>
      </c>
      <c r="G69" s="20" t="str">
        <f t="shared" si="6"/>
        <v>n</v>
      </c>
      <c r="H69" s="20" t="str">
        <f t="shared" si="7"/>
        <v>n</v>
      </c>
      <c r="I69" s="20" t="str">
        <f t="shared" si="8"/>
        <v>n</v>
      </c>
      <c r="J69" s="20" t="s">
        <v>181</v>
      </c>
      <c r="K69" s="20" t="str">
        <f t="shared" si="9"/>
        <v>f</v>
      </c>
      <c r="L69" s="20" t="str">
        <f t="shared" si="10"/>
        <v>f</v>
      </c>
      <c r="M69" s="20" t="str">
        <f t="shared" si="11"/>
        <v>f</v>
      </c>
      <c r="N69" s="20" t="s">
        <v>24</v>
      </c>
      <c r="O69" s="24" t="s">
        <v>223</v>
      </c>
      <c r="P69" s="24" t="s">
        <v>224</v>
      </c>
      <c r="Q69" s="24" t="s">
        <v>225</v>
      </c>
      <c r="R69" s="24"/>
      <c r="S69" s="20"/>
      <c r="T69" s="20"/>
      <c r="U69" s="20"/>
      <c r="V69" s="20"/>
      <c r="W69" s="20"/>
      <c r="X69" s="20"/>
      <c r="Y69" s="20"/>
      <c r="Z69" s="20"/>
    </row>
    <row r="70" spans="1:26" ht="96">
      <c r="A70" s="20" t="str">
        <f t="shared" si="12"/>
        <v>T69</v>
      </c>
      <c r="B70" s="20" t="s">
        <v>220</v>
      </c>
      <c r="C70" s="20" t="s">
        <v>226</v>
      </c>
      <c r="D70" s="20" t="s">
        <v>227</v>
      </c>
      <c r="E70" s="20" t="s">
        <v>43</v>
      </c>
      <c r="F70" s="20" t="s">
        <v>160</v>
      </c>
      <c r="G70" s="20" t="str">
        <f t="shared" si="6"/>
        <v>n</v>
      </c>
      <c r="H70" s="20" t="str">
        <f t="shared" si="7"/>
        <v>n</v>
      </c>
      <c r="I70" s="20" t="str">
        <f t="shared" si="8"/>
        <v>n</v>
      </c>
      <c r="J70" s="20" t="s">
        <v>181</v>
      </c>
      <c r="K70" s="20" t="str">
        <f t="shared" si="9"/>
        <v>p</v>
      </c>
      <c r="L70" s="20" t="str">
        <f t="shared" si="10"/>
        <v>n</v>
      </c>
      <c r="M70" s="20" t="str">
        <f t="shared" si="11"/>
        <v>n</v>
      </c>
      <c r="N70" s="20" t="s">
        <v>80</v>
      </c>
      <c r="O70" s="24" t="s">
        <v>228</v>
      </c>
      <c r="P70" s="24" t="s">
        <v>229</v>
      </c>
      <c r="Q70" s="24" t="s">
        <v>230</v>
      </c>
      <c r="R70" s="24"/>
      <c r="S70" s="20"/>
      <c r="T70" s="20"/>
      <c r="U70" s="20"/>
      <c r="V70" s="20"/>
      <c r="W70" s="20"/>
      <c r="X70" s="20"/>
      <c r="Y70" s="20"/>
      <c r="Z70" s="20"/>
    </row>
    <row r="71" spans="1:26" ht="48">
      <c r="A71" s="20" t="str">
        <f t="shared" si="12"/>
        <v>T70</v>
      </c>
      <c r="B71" s="20" t="s">
        <v>220</v>
      </c>
      <c r="C71" s="20" t="s">
        <v>231</v>
      </c>
      <c r="D71" s="20" t="s">
        <v>232</v>
      </c>
      <c r="E71" s="20" t="s">
        <v>27</v>
      </c>
      <c r="F71" s="20" t="s">
        <v>160</v>
      </c>
      <c r="G71" s="20" t="str">
        <f t="shared" si="6"/>
        <v>n</v>
      </c>
      <c r="H71" s="20" t="str">
        <f t="shared" si="7"/>
        <v>n</v>
      </c>
      <c r="I71" s="20" t="str">
        <f t="shared" si="8"/>
        <v>n</v>
      </c>
      <c r="J71" s="20" t="s">
        <v>181</v>
      </c>
      <c r="K71" s="20" t="str">
        <f t="shared" si="9"/>
        <v>n</v>
      </c>
      <c r="L71" s="20" t="str">
        <f t="shared" si="10"/>
        <v>p</v>
      </c>
      <c r="M71" s="20" t="str">
        <f t="shared" si="11"/>
        <v>f</v>
      </c>
      <c r="N71" s="20" t="s">
        <v>233</v>
      </c>
      <c r="O71" s="24"/>
      <c r="P71" s="24"/>
      <c r="Q71" s="24"/>
      <c r="R71" s="24" t="s">
        <v>234</v>
      </c>
      <c r="S71" s="20"/>
      <c r="T71" s="20"/>
      <c r="U71" s="20"/>
      <c r="V71" s="20"/>
      <c r="W71" s="20"/>
      <c r="X71" s="20"/>
      <c r="Y71" s="20"/>
      <c r="Z71" s="20"/>
    </row>
    <row r="72" spans="1:26" ht="48">
      <c r="A72" s="20" t="str">
        <f t="shared" si="12"/>
        <v>T71</v>
      </c>
      <c r="B72" s="20" t="s">
        <v>220</v>
      </c>
      <c r="C72" s="20" t="s">
        <v>235</v>
      </c>
      <c r="D72" s="20" t="s">
        <v>236</v>
      </c>
      <c r="E72" s="20" t="s">
        <v>21</v>
      </c>
      <c r="F72" s="20" t="s">
        <v>160</v>
      </c>
      <c r="G72" s="20" t="str">
        <f t="shared" si="6"/>
        <v>n</v>
      </c>
      <c r="H72" s="20" t="str">
        <f t="shared" si="7"/>
        <v>n</v>
      </c>
      <c r="I72" s="20" t="str">
        <f t="shared" si="8"/>
        <v>n</v>
      </c>
      <c r="J72" s="20" t="s">
        <v>181</v>
      </c>
      <c r="K72" s="20" t="str">
        <f t="shared" si="9"/>
        <v>p</v>
      </c>
      <c r="L72" s="20" t="str">
        <f t="shared" si="10"/>
        <v>p</v>
      </c>
      <c r="M72" s="20" t="str">
        <f t="shared" si="11"/>
        <v>n</v>
      </c>
      <c r="N72" s="20" t="s">
        <v>91</v>
      </c>
      <c r="O72" s="24" t="s">
        <v>237</v>
      </c>
      <c r="P72" s="24" t="s">
        <v>238</v>
      </c>
      <c r="Q72" s="24" t="s">
        <v>239</v>
      </c>
      <c r="R72" s="24"/>
      <c r="S72" s="20"/>
      <c r="T72" s="20"/>
      <c r="U72" s="20"/>
      <c r="V72" s="20"/>
      <c r="W72" s="20"/>
      <c r="X72" s="20"/>
      <c r="Y72" s="20"/>
      <c r="Z72" s="20"/>
    </row>
    <row r="73" spans="1:26" ht="48">
      <c r="A73" s="20" t="str">
        <f t="shared" si="12"/>
        <v>T72</v>
      </c>
      <c r="B73" s="20" t="s">
        <v>220</v>
      </c>
      <c r="C73" s="20" t="s">
        <v>240</v>
      </c>
      <c r="D73" s="20" t="s">
        <v>241</v>
      </c>
      <c r="E73" s="20" t="s">
        <v>21</v>
      </c>
      <c r="F73" s="20" t="s">
        <v>160</v>
      </c>
      <c r="G73" s="20" t="str">
        <f t="shared" si="6"/>
        <v>n</v>
      </c>
      <c r="H73" s="20" t="str">
        <f t="shared" si="7"/>
        <v>n</v>
      </c>
      <c r="I73" s="20" t="str">
        <f t="shared" si="8"/>
        <v>n</v>
      </c>
      <c r="J73" s="20" t="s">
        <v>181</v>
      </c>
      <c r="K73" s="20" t="str">
        <f t="shared" si="9"/>
        <v>p</v>
      </c>
      <c r="L73" s="20" t="str">
        <f t="shared" si="10"/>
        <v>p</v>
      </c>
      <c r="M73" s="20" t="str">
        <f t="shared" si="11"/>
        <v>n</v>
      </c>
      <c r="N73" s="20" t="s">
        <v>91</v>
      </c>
      <c r="O73" s="24" t="s">
        <v>242</v>
      </c>
      <c r="P73" s="24" t="s">
        <v>243</v>
      </c>
      <c r="Q73" s="24" t="s">
        <v>244</v>
      </c>
      <c r="R73" s="24"/>
      <c r="S73" s="20"/>
      <c r="T73" s="20"/>
      <c r="U73" s="20"/>
      <c r="V73" s="20"/>
      <c r="W73" s="20"/>
      <c r="X73" s="20"/>
      <c r="Y73" s="20"/>
      <c r="Z73" s="20"/>
    </row>
    <row r="74" spans="1:26" ht="32">
      <c r="A74" s="20" t="str">
        <f t="shared" si="12"/>
        <v>T73</v>
      </c>
      <c r="B74" s="20" t="s">
        <v>220</v>
      </c>
      <c r="C74" s="20" t="s">
        <v>245</v>
      </c>
      <c r="D74" s="20" t="s">
        <v>246</v>
      </c>
      <c r="E74" s="20" t="s">
        <v>72</v>
      </c>
      <c r="F74" s="20" t="s">
        <v>160</v>
      </c>
      <c r="G74" s="20" t="str">
        <f t="shared" si="6"/>
        <v>p</v>
      </c>
      <c r="H74" s="20" t="str">
        <f t="shared" si="7"/>
        <v>p</v>
      </c>
      <c r="I74" s="20" t="str">
        <f t="shared" si="8"/>
        <v>n</v>
      </c>
      <c r="J74" s="20" t="s">
        <v>91</v>
      </c>
      <c r="K74" s="20" t="str">
        <f t="shared" si="9"/>
        <v>f</v>
      </c>
      <c r="L74" s="20" t="str">
        <f t="shared" si="10"/>
        <v>f</v>
      </c>
      <c r="M74" s="20" t="str">
        <f t="shared" si="11"/>
        <v>n</v>
      </c>
      <c r="N74" s="20" t="s">
        <v>247</v>
      </c>
      <c r="O74" s="24" t="s">
        <v>248</v>
      </c>
      <c r="P74" s="24" t="s">
        <v>249</v>
      </c>
      <c r="Q74" s="24" t="s">
        <v>250</v>
      </c>
      <c r="R74" s="24"/>
      <c r="S74" s="20"/>
      <c r="T74" s="20"/>
      <c r="U74" s="20"/>
      <c r="V74" s="20"/>
      <c r="W74" s="20"/>
      <c r="X74" s="20"/>
      <c r="Y74" s="20"/>
      <c r="Z74" s="20"/>
    </row>
    <row r="75" spans="1:26" ht="80">
      <c r="A75" s="20" t="str">
        <f t="shared" si="12"/>
        <v>T74</v>
      </c>
      <c r="B75" s="20" t="s">
        <v>220</v>
      </c>
      <c r="C75" s="20" t="s">
        <v>251</v>
      </c>
      <c r="D75" s="20" t="s">
        <v>252</v>
      </c>
      <c r="E75" s="20" t="s">
        <v>27</v>
      </c>
      <c r="F75" s="20" t="s">
        <v>160</v>
      </c>
      <c r="G75" s="20" t="str">
        <f t="shared" si="6"/>
        <v>n</v>
      </c>
      <c r="H75" s="20" t="str">
        <f t="shared" si="7"/>
        <v>n</v>
      </c>
      <c r="I75" s="20" t="str">
        <f t="shared" si="8"/>
        <v>n</v>
      </c>
      <c r="J75" s="20" t="s">
        <v>181</v>
      </c>
      <c r="K75" s="20" t="str">
        <f t="shared" si="9"/>
        <v>n</v>
      </c>
      <c r="L75" s="20" t="str">
        <f t="shared" si="10"/>
        <v>n</v>
      </c>
      <c r="M75" s="20" t="str">
        <f t="shared" si="11"/>
        <v>p</v>
      </c>
      <c r="N75" s="20" t="s">
        <v>85</v>
      </c>
      <c r="O75" s="24" t="s">
        <v>253</v>
      </c>
      <c r="P75" s="24" t="s">
        <v>254</v>
      </c>
      <c r="Q75" s="24" t="s">
        <v>189</v>
      </c>
      <c r="R75" s="24"/>
      <c r="S75" s="20"/>
      <c r="T75" s="20"/>
      <c r="U75" s="20"/>
      <c r="V75" s="20"/>
      <c r="W75" s="20"/>
      <c r="X75" s="20"/>
      <c r="Y75" s="20"/>
      <c r="Z75" s="20"/>
    </row>
    <row r="76" spans="1:26" ht="160">
      <c r="A76" s="20" t="str">
        <f t="shared" si="12"/>
        <v>T75</v>
      </c>
      <c r="B76" s="20" t="s">
        <v>220</v>
      </c>
      <c r="C76" s="20" t="s">
        <v>255</v>
      </c>
      <c r="D76" s="20" t="s">
        <v>256</v>
      </c>
      <c r="E76" s="20" t="s">
        <v>21</v>
      </c>
      <c r="F76" s="20" t="s">
        <v>160</v>
      </c>
      <c r="G76" s="20" t="str">
        <f t="shared" si="6"/>
        <v>n</v>
      </c>
      <c r="H76" s="20" t="str">
        <f t="shared" si="7"/>
        <v>n</v>
      </c>
      <c r="I76" s="20" t="str">
        <f t="shared" si="8"/>
        <v>n</v>
      </c>
      <c r="J76" s="20" t="s">
        <v>181</v>
      </c>
      <c r="K76" s="20" t="str">
        <f t="shared" si="9"/>
        <v>p</v>
      </c>
      <c r="L76" s="20" t="str">
        <f t="shared" si="10"/>
        <v>p</v>
      </c>
      <c r="M76" s="20" t="str">
        <f t="shared" si="11"/>
        <v>n</v>
      </c>
      <c r="N76" s="20" t="s">
        <v>91</v>
      </c>
      <c r="O76" s="24" t="s">
        <v>257</v>
      </c>
      <c r="P76" s="24" t="s">
        <v>258</v>
      </c>
      <c r="Q76" s="24" t="s">
        <v>259</v>
      </c>
      <c r="R76" s="24"/>
      <c r="S76" s="20"/>
      <c r="T76" s="20"/>
      <c r="U76" s="20"/>
      <c r="V76" s="20"/>
      <c r="W76" s="20"/>
      <c r="X76" s="20"/>
      <c r="Y76" s="20"/>
      <c r="Z76" s="20"/>
    </row>
    <row r="77" spans="1:26" ht="128">
      <c r="A77" s="20" t="str">
        <f t="shared" si="12"/>
        <v>T76</v>
      </c>
      <c r="B77" s="20" t="s">
        <v>220</v>
      </c>
      <c r="C77" s="20" t="s">
        <v>260</v>
      </c>
      <c r="D77" s="20" t="s">
        <v>261</v>
      </c>
      <c r="E77" s="20" t="s">
        <v>21</v>
      </c>
      <c r="F77" s="20" t="s">
        <v>160</v>
      </c>
      <c r="G77" s="20" t="str">
        <f t="shared" si="6"/>
        <v>n</v>
      </c>
      <c r="H77" s="20" t="str">
        <f t="shared" si="7"/>
        <v>n</v>
      </c>
      <c r="I77" s="20" t="str">
        <f t="shared" si="8"/>
        <v>n</v>
      </c>
      <c r="J77" s="20" t="s">
        <v>181</v>
      </c>
      <c r="K77" s="20" t="str">
        <f t="shared" si="9"/>
        <v>p</v>
      </c>
      <c r="L77" s="20" t="str">
        <f t="shared" si="10"/>
        <v>p</v>
      </c>
      <c r="M77" s="20" t="str">
        <f t="shared" si="11"/>
        <v>n</v>
      </c>
      <c r="N77" s="20" t="s">
        <v>91</v>
      </c>
      <c r="O77" s="24" t="s">
        <v>262</v>
      </c>
      <c r="P77" s="24" t="s">
        <v>263</v>
      </c>
      <c r="Q77" s="24"/>
      <c r="R77" s="24"/>
      <c r="S77" s="20"/>
      <c r="T77" s="20"/>
      <c r="U77" s="20"/>
      <c r="V77" s="20"/>
      <c r="W77" s="20"/>
      <c r="X77" s="20"/>
      <c r="Y77" s="20"/>
      <c r="Z77" s="20"/>
    </row>
    <row r="78" spans="1:26" ht="80">
      <c r="A78" s="20" t="str">
        <f t="shared" si="12"/>
        <v>T77</v>
      </c>
      <c r="B78" s="20" t="s">
        <v>220</v>
      </c>
      <c r="C78" s="20" t="s">
        <v>201</v>
      </c>
      <c r="D78" s="20" t="s">
        <v>264</v>
      </c>
      <c r="E78" s="20" t="s">
        <v>27</v>
      </c>
      <c r="F78" s="20" t="s">
        <v>160</v>
      </c>
      <c r="G78" s="20" t="str">
        <f t="shared" si="6"/>
        <v>p</v>
      </c>
      <c r="H78" s="20" t="str">
        <f t="shared" si="7"/>
        <v>p</v>
      </c>
      <c r="I78" s="20" t="str">
        <f t="shared" si="8"/>
        <v>n</v>
      </c>
      <c r="J78" s="20" t="s">
        <v>265</v>
      </c>
      <c r="K78" s="20" t="str">
        <f t="shared" si="9"/>
        <v>n</v>
      </c>
      <c r="L78" s="20" t="str">
        <f t="shared" si="10"/>
        <v>n</v>
      </c>
      <c r="M78" s="20" t="str">
        <f t="shared" si="11"/>
        <v>p</v>
      </c>
      <c r="N78" s="20" t="s">
        <v>85</v>
      </c>
      <c r="O78" s="25" t="s">
        <v>266</v>
      </c>
      <c r="P78" s="25" t="s">
        <v>267</v>
      </c>
      <c r="Q78" s="25" t="s">
        <v>268</v>
      </c>
      <c r="R78" s="24"/>
      <c r="S78" s="20"/>
      <c r="T78" s="20"/>
      <c r="U78" s="20"/>
      <c r="V78" s="20"/>
      <c r="W78" s="20"/>
      <c r="X78" s="20"/>
      <c r="Y78" s="20"/>
      <c r="Z78" s="20"/>
    </row>
    <row r="79" spans="1:26" ht="96">
      <c r="A79" s="20" t="str">
        <f t="shared" si="12"/>
        <v>T78</v>
      </c>
      <c r="B79" s="20" t="s">
        <v>220</v>
      </c>
      <c r="C79" s="20" t="s">
        <v>269</v>
      </c>
      <c r="D79" s="20" t="s">
        <v>270</v>
      </c>
      <c r="E79" s="20" t="s">
        <v>27</v>
      </c>
      <c r="F79" s="20" t="s">
        <v>160</v>
      </c>
      <c r="G79" s="20" t="str">
        <f t="shared" si="6"/>
        <v>n</v>
      </c>
      <c r="H79" s="20" t="str">
        <f t="shared" si="7"/>
        <v>n</v>
      </c>
      <c r="I79" s="20" t="str">
        <f t="shared" si="8"/>
        <v>n</v>
      </c>
      <c r="J79" s="20" t="s">
        <v>181</v>
      </c>
      <c r="K79" s="20" t="str">
        <f t="shared" si="9"/>
        <v>n</v>
      </c>
      <c r="L79" s="20" t="str">
        <f t="shared" si="10"/>
        <v>p</v>
      </c>
      <c r="M79" s="20" t="str">
        <f t="shared" si="11"/>
        <v>p</v>
      </c>
      <c r="N79" s="20" t="s">
        <v>38</v>
      </c>
      <c r="O79" s="25" t="s">
        <v>271</v>
      </c>
      <c r="P79" s="25" t="s">
        <v>272</v>
      </c>
      <c r="Q79" s="25" t="s">
        <v>273</v>
      </c>
      <c r="R79" s="24"/>
      <c r="S79" s="20"/>
      <c r="T79" s="20"/>
      <c r="U79" s="20"/>
      <c r="V79" s="20"/>
      <c r="W79" s="20"/>
      <c r="X79" s="20"/>
      <c r="Y79" s="20"/>
      <c r="Z79" s="20"/>
    </row>
    <row r="80" spans="1:26" ht="96">
      <c r="A80" s="20" t="str">
        <f t="shared" si="12"/>
        <v>T79</v>
      </c>
      <c r="B80" s="20" t="s">
        <v>220</v>
      </c>
      <c r="C80" s="20" t="s">
        <v>274</v>
      </c>
      <c r="D80" s="20" t="s">
        <v>275</v>
      </c>
      <c r="E80" s="20" t="s">
        <v>126</v>
      </c>
      <c r="F80" s="20" t="s">
        <v>160</v>
      </c>
      <c r="G80" s="20" t="str">
        <f t="shared" si="6"/>
        <v>p</v>
      </c>
      <c r="H80" s="20" t="str">
        <f t="shared" si="7"/>
        <v>p</v>
      </c>
      <c r="I80" s="20" t="str">
        <f t="shared" si="8"/>
        <v>n</v>
      </c>
      <c r="J80" s="20" t="s">
        <v>91</v>
      </c>
      <c r="K80" s="20" t="str">
        <f t="shared" si="9"/>
        <v>p</v>
      </c>
      <c r="L80" s="20" t="str">
        <f t="shared" si="10"/>
        <v>p</v>
      </c>
      <c r="M80" s="20" t="str">
        <f t="shared" si="11"/>
        <v>n</v>
      </c>
      <c r="N80" s="20" t="s">
        <v>91</v>
      </c>
      <c r="O80" s="24" t="s">
        <v>276</v>
      </c>
      <c r="P80" s="24" t="s">
        <v>277</v>
      </c>
      <c r="Q80" s="24" t="s">
        <v>278</v>
      </c>
      <c r="R80" s="24"/>
      <c r="S80" s="20"/>
      <c r="T80" s="20"/>
      <c r="U80" s="20"/>
      <c r="V80" s="20"/>
      <c r="W80" s="20"/>
      <c r="X80" s="20"/>
      <c r="Y80" s="20"/>
      <c r="Z80" s="20"/>
    </row>
    <row r="81" spans="1:26" ht="240">
      <c r="A81" s="20" t="str">
        <f t="shared" si="12"/>
        <v>T80</v>
      </c>
      <c r="B81" s="20" t="s">
        <v>220</v>
      </c>
      <c r="C81" s="20" t="s">
        <v>279</v>
      </c>
      <c r="D81" s="20" t="s">
        <v>280</v>
      </c>
      <c r="E81" s="20" t="s">
        <v>43</v>
      </c>
      <c r="F81" s="20" t="s">
        <v>160</v>
      </c>
      <c r="G81" s="20" t="str">
        <f t="shared" si="6"/>
        <v>n</v>
      </c>
      <c r="H81" s="20" t="str">
        <f t="shared" si="7"/>
        <v>n</v>
      </c>
      <c r="I81" s="20" t="str">
        <f t="shared" si="8"/>
        <v>n</v>
      </c>
      <c r="J81" s="20" t="s">
        <v>181</v>
      </c>
      <c r="K81" s="20" t="str">
        <f t="shared" si="9"/>
        <v>n</v>
      </c>
      <c r="L81" s="20" t="str">
        <f t="shared" si="10"/>
        <v>n</v>
      </c>
      <c r="M81" s="20" t="str">
        <f t="shared" si="11"/>
        <v>n</v>
      </c>
      <c r="N81" s="20" t="s">
        <v>181</v>
      </c>
      <c r="O81" s="24" t="s">
        <v>281</v>
      </c>
      <c r="P81" s="24" t="s">
        <v>282</v>
      </c>
      <c r="Q81" s="24" t="s">
        <v>283</v>
      </c>
      <c r="R81" s="24"/>
      <c r="S81" s="20"/>
      <c r="T81" s="20"/>
      <c r="U81" s="20"/>
      <c r="V81" s="20"/>
      <c r="W81" s="20"/>
      <c r="X81" s="20"/>
      <c r="Y81" s="20"/>
      <c r="Z81" s="20"/>
    </row>
    <row r="82" spans="1:26" ht="32">
      <c r="A82" s="20" t="str">
        <f t="shared" si="12"/>
        <v>T81</v>
      </c>
      <c r="B82" s="20" t="s">
        <v>284</v>
      </c>
      <c r="C82" s="20" t="s">
        <v>285</v>
      </c>
      <c r="D82" s="20" t="s">
        <v>286</v>
      </c>
      <c r="E82" s="20" t="s">
        <v>287</v>
      </c>
      <c r="F82" s="20" t="s">
        <v>22</v>
      </c>
      <c r="G82" s="20" t="s">
        <v>23</v>
      </c>
      <c r="H82" s="20" t="s">
        <v>23</v>
      </c>
      <c r="I82" s="20" t="s">
        <v>23</v>
      </c>
      <c r="J82" s="20" t="str">
        <f t="shared" ref="J82:J98" si="13">CONCATENATE("[",G82,",",H82,",",I82,"]")</f>
        <v>[n,n,n]</v>
      </c>
      <c r="K82" s="20" t="s">
        <v>23</v>
      </c>
      <c r="L82" s="20" t="s">
        <v>84</v>
      </c>
      <c r="M82" s="20" t="s">
        <v>23</v>
      </c>
      <c r="N82" s="20" t="str">
        <f t="shared" ref="N82:N98" si="14">CONCATENATE("[",K82,",",L82,",",M82,"]")</f>
        <v>[n,p,n]</v>
      </c>
      <c r="O82" s="24"/>
      <c r="P82" s="24"/>
      <c r="Q82" s="24"/>
      <c r="R82" s="24"/>
      <c r="S82" s="20"/>
      <c r="T82" s="20"/>
      <c r="U82" s="20"/>
      <c r="V82" s="20"/>
      <c r="W82" s="20"/>
      <c r="X82" s="20"/>
      <c r="Y82" s="20"/>
      <c r="Z82" s="20"/>
    </row>
    <row r="83" spans="1:26" ht="16">
      <c r="A83" s="20" t="str">
        <f t="shared" si="12"/>
        <v>T82</v>
      </c>
      <c r="B83" s="20" t="s">
        <v>284</v>
      </c>
      <c r="C83" s="20" t="s">
        <v>288</v>
      </c>
      <c r="D83" s="20" t="s">
        <v>289</v>
      </c>
      <c r="E83" s="20" t="s">
        <v>290</v>
      </c>
      <c r="F83" s="20" t="s">
        <v>22</v>
      </c>
      <c r="G83" s="20" t="s">
        <v>23</v>
      </c>
      <c r="H83" s="20" t="s">
        <v>23</v>
      </c>
      <c r="I83" s="20" t="s">
        <v>23</v>
      </c>
      <c r="J83" s="20" t="str">
        <f t="shared" si="13"/>
        <v>[n,n,n]</v>
      </c>
      <c r="K83" s="20" t="s">
        <v>23</v>
      </c>
      <c r="L83" s="20" t="s">
        <v>84</v>
      </c>
      <c r="M83" s="20" t="s">
        <v>23</v>
      </c>
      <c r="N83" s="20" t="str">
        <f t="shared" si="14"/>
        <v>[n,p,n]</v>
      </c>
      <c r="O83" s="24"/>
      <c r="P83" s="24"/>
      <c r="Q83" s="24"/>
      <c r="R83" s="24"/>
      <c r="S83" s="20"/>
      <c r="T83" s="20"/>
      <c r="U83" s="20"/>
      <c r="V83" s="20"/>
      <c r="W83" s="20"/>
      <c r="X83" s="20"/>
      <c r="Y83" s="20"/>
      <c r="Z83" s="20"/>
    </row>
    <row r="84" spans="1:26" ht="16">
      <c r="A84" s="20" t="str">
        <f t="shared" si="12"/>
        <v>T83</v>
      </c>
      <c r="B84" s="20" t="s">
        <v>284</v>
      </c>
      <c r="C84" s="20" t="s">
        <v>291</v>
      </c>
      <c r="D84" s="20" t="s">
        <v>292</v>
      </c>
      <c r="E84" s="20" t="s">
        <v>293</v>
      </c>
      <c r="F84" s="20" t="s">
        <v>22</v>
      </c>
      <c r="G84" s="20" t="s">
        <v>23</v>
      </c>
      <c r="H84" s="20" t="s">
        <v>23</v>
      </c>
      <c r="I84" s="20" t="s">
        <v>23</v>
      </c>
      <c r="J84" s="20" t="str">
        <f t="shared" si="13"/>
        <v>[n,n,n]</v>
      </c>
      <c r="K84" s="20" t="s">
        <v>23</v>
      </c>
      <c r="L84" s="20" t="s">
        <v>23</v>
      </c>
      <c r="M84" s="20" t="s">
        <v>84</v>
      </c>
      <c r="N84" s="20" t="str">
        <f t="shared" si="14"/>
        <v>[n,n,p]</v>
      </c>
      <c r="O84" s="24"/>
      <c r="P84" s="24"/>
      <c r="Q84" s="24"/>
      <c r="R84" s="24"/>
      <c r="S84" s="20"/>
      <c r="T84" s="20"/>
      <c r="U84" s="20"/>
      <c r="V84" s="20"/>
      <c r="W84" s="20"/>
      <c r="X84" s="20"/>
      <c r="Y84" s="20"/>
      <c r="Z84" s="20"/>
    </row>
    <row r="85" spans="1:26" ht="96">
      <c r="A85" s="20" t="str">
        <f t="shared" si="12"/>
        <v>T84</v>
      </c>
      <c r="B85" s="20" t="s">
        <v>284</v>
      </c>
      <c r="C85" s="20" t="s">
        <v>294</v>
      </c>
      <c r="D85" s="20" t="s">
        <v>295</v>
      </c>
      <c r="E85" s="20" t="s">
        <v>296</v>
      </c>
      <c r="F85" s="20" t="s">
        <v>297</v>
      </c>
      <c r="G85" s="20" t="s">
        <v>23</v>
      </c>
      <c r="H85" s="20" t="s">
        <v>23</v>
      </c>
      <c r="I85" s="20" t="s">
        <v>23</v>
      </c>
      <c r="J85" s="20" t="str">
        <f t="shared" si="13"/>
        <v>[n,n,n]</v>
      </c>
      <c r="K85" s="20" t="s">
        <v>84</v>
      </c>
      <c r="L85" s="20" t="s">
        <v>23</v>
      </c>
      <c r="M85" s="20" t="s">
        <v>23</v>
      </c>
      <c r="N85" s="20" t="str">
        <f t="shared" si="14"/>
        <v>[p,n,n]</v>
      </c>
      <c r="O85" s="24"/>
      <c r="P85" s="24"/>
      <c r="Q85" s="24"/>
      <c r="R85" s="24"/>
      <c r="S85" s="20"/>
      <c r="T85" s="20"/>
      <c r="U85" s="20"/>
      <c r="V85" s="20"/>
      <c r="W85" s="20"/>
      <c r="X85" s="20"/>
      <c r="Y85" s="20"/>
      <c r="Z85" s="20"/>
    </row>
    <row r="86" spans="1:26" ht="64">
      <c r="A86" s="20" t="str">
        <f t="shared" si="12"/>
        <v>T85</v>
      </c>
      <c r="B86" s="20" t="s">
        <v>284</v>
      </c>
      <c r="C86" s="20" t="s">
        <v>298</v>
      </c>
      <c r="D86" s="20" t="s">
        <v>299</v>
      </c>
      <c r="E86" s="20" t="s">
        <v>300</v>
      </c>
      <c r="F86" s="20" t="s">
        <v>22</v>
      </c>
      <c r="G86" s="20" t="s">
        <v>23</v>
      </c>
      <c r="H86" s="20" t="s">
        <v>23</v>
      </c>
      <c r="I86" s="20" t="s">
        <v>23</v>
      </c>
      <c r="J86" s="20" t="str">
        <f t="shared" si="13"/>
        <v>[n,n,n]</v>
      </c>
      <c r="K86" s="20" t="s">
        <v>84</v>
      </c>
      <c r="L86" s="20" t="s">
        <v>23</v>
      </c>
      <c r="M86" s="20" t="s">
        <v>23</v>
      </c>
      <c r="N86" s="20" t="str">
        <f t="shared" si="14"/>
        <v>[p,n,n]</v>
      </c>
      <c r="O86" s="24"/>
      <c r="P86" s="24"/>
      <c r="Q86" s="24"/>
      <c r="R86" s="24"/>
      <c r="S86" s="20"/>
      <c r="T86" s="20"/>
      <c r="U86" s="20"/>
      <c r="V86" s="20"/>
      <c r="W86" s="20"/>
      <c r="X86" s="20"/>
      <c r="Y86" s="20"/>
      <c r="Z86" s="20"/>
    </row>
    <row r="87" spans="1:26" ht="32">
      <c r="A87" s="20" t="str">
        <f t="shared" si="12"/>
        <v>T86</v>
      </c>
      <c r="B87" s="20" t="s">
        <v>284</v>
      </c>
      <c r="C87" s="20" t="s">
        <v>301</v>
      </c>
      <c r="D87" s="20" t="s">
        <v>302</v>
      </c>
      <c r="E87" s="20" t="s">
        <v>303</v>
      </c>
      <c r="F87" s="20" t="s">
        <v>304</v>
      </c>
      <c r="G87" s="20" t="s">
        <v>23</v>
      </c>
      <c r="H87" s="20" t="s">
        <v>23</v>
      </c>
      <c r="I87" s="20" t="s">
        <v>23</v>
      </c>
      <c r="J87" s="20" t="str">
        <f t="shared" si="13"/>
        <v>[n,n,n]</v>
      </c>
      <c r="K87" s="20" t="s">
        <v>84</v>
      </c>
      <c r="L87" s="20" t="s">
        <v>23</v>
      </c>
      <c r="M87" s="20" t="s">
        <v>23</v>
      </c>
      <c r="N87" s="20" t="str">
        <f t="shared" si="14"/>
        <v>[p,n,n]</v>
      </c>
      <c r="O87" s="24"/>
      <c r="P87" s="24"/>
      <c r="Q87" s="24"/>
      <c r="R87" s="24"/>
      <c r="S87" s="20"/>
      <c r="T87" s="20"/>
      <c r="U87" s="20"/>
      <c r="V87" s="20"/>
      <c r="W87" s="20"/>
      <c r="X87" s="20"/>
      <c r="Y87" s="20"/>
      <c r="Z87" s="20"/>
    </row>
    <row r="88" spans="1:26" ht="16">
      <c r="A88" s="20" t="str">
        <f t="shared" si="12"/>
        <v>T87</v>
      </c>
      <c r="B88" s="20" t="s">
        <v>284</v>
      </c>
      <c r="C88" s="20" t="s">
        <v>305</v>
      </c>
      <c r="D88" s="20" t="s">
        <v>306</v>
      </c>
      <c r="E88" s="20" t="s">
        <v>307</v>
      </c>
      <c r="F88" s="20" t="s">
        <v>22</v>
      </c>
      <c r="G88" s="20" t="s">
        <v>23</v>
      </c>
      <c r="H88" s="20" t="s">
        <v>23</v>
      </c>
      <c r="I88" s="20" t="s">
        <v>23</v>
      </c>
      <c r="J88" s="20" t="str">
        <f t="shared" si="13"/>
        <v>[n,n,n]</v>
      </c>
      <c r="K88" s="20" t="s">
        <v>84</v>
      </c>
      <c r="L88" s="20" t="s">
        <v>23</v>
      </c>
      <c r="M88" s="20" t="s">
        <v>23</v>
      </c>
      <c r="N88" s="20" t="str">
        <f t="shared" si="14"/>
        <v>[p,n,n]</v>
      </c>
      <c r="O88" s="24"/>
      <c r="P88" s="24"/>
      <c r="Q88" s="24"/>
      <c r="R88" s="24"/>
      <c r="S88" s="20"/>
      <c r="T88" s="20"/>
      <c r="U88" s="20"/>
      <c r="V88" s="20"/>
      <c r="W88" s="20"/>
      <c r="X88" s="20"/>
      <c r="Y88" s="20"/>
      <c r="Z88" s="20"/>
    </row>
    <row r="89" spans="1:26" ht="32">
      <c r="A89" s="20" t="str">
        <f t="shared" si="12"/>
        <v>T88</v>
      </c>
      <c r="B89" s="20" t="s">
        <v>284</v>
      </c>
      <c r="C89" s="20" t="s">
        <v>308</v>
      </c>
      <c r="D89" s="20" t="s">
        <v>309</v>
      </c>
      <c r="E89" s="20" t="s">
        <v>310</v>
      </c>
      <c r="F89" s="20" t="s">
        <v>311</v>
      </c>
      <c r="G89" s="20" t="s">
        <v>84</v>
      </c>
      <c r="H89" s="20" t="s">
        <v>23</v>
      </c>
      <c r="I89" s="20" t="s">
        <v>23</v>
      </c>
      <c r="J89" s="20" t="str">
        <f t="shared" si="13"/>
        <v>[p,n,n]</v>
      </c>
      <c r="K89" s="20" t="s">
        <v>84</v>
      </c>
      <c r="L89" s="20" t="s">
        <v>84</v>
      </c>
      <c r="M89" s="20" t="s">
        <v>84</v>
      </c>
      <c r="N89" s="20" t="str">
        <f t="shared" si="14"/>
        <v>[p,p,p]</v>
      </c>
      <c r="O89" s="24"/>
      <c r="P89" s="24"/>
      <c r="Q89" s="24"/>
      <c r="R89" s="24"/>
      <c r="S89" s="20"/>
      <c r="T89" s="20"/>
      <c r="U89" s="20"/>
      <c r="V89" s="20"/>
      <c r="W89" s="20"/>
      <c r="X89" s="20"/>
      <c r="Y89" s="20"/>
      <c r="Z89" s="20"/>
    </row>
    <row r="90" spans="1:26" ht="48">
      <c r="A90" s="20" t="str">
        <f t="shared" si="12"/>
        <v>T89</v>
      </c>
      <c r="B90" s="20" t="s">
        <v>284</v>
      </c>
      <c r="C90" s="20" t="s">
        <v>312</v>
      </c>
      <c r="D90" s="20" t="s">
        <v>313</v>
      </c>
      <c r="E90" s="20" t="s">
        <v>307</v>
      </c>
      <c r="F90" s="20" t="s">
        <v>22</v>
      </c>
      <c r="G90" s="20" t="s">
        <v>23</v>
      </c>
      <c r="H90" s="20" t="s">
        <v>23</v>
      </c>
      <c r="I90" s="20" t="s">
        <v>23</v>
      </c>
      <c r="J90" s="20" t="str">
        <f t="shared" si="13"/>
        <v>[n,n,n]</v>
      </c>
      <c r="K90" s="20" t="s">
        <v>84</v>
      </c>
      <c r="L90" s="20" t="s">
        <v>23</v>
      </c>
      <c r="M90" s="20" t="s">
        <v>23</v>
      </c>
      <c r="N90" s="20" t="str">
        <f t="shared" si="14"/>
        <v>[p,n,n]</v>
      </c>
      <c r="O90" s="24"/>
      <c r="P90" s="24"/>
      <c r="Q90" s="24"/>
      <c r="R90" s="24"/>
      <c r="S90" s="20"/>
      <c r="T90" s="20"/>
      <c r="U90" s="20"/>
      <c r="V90" s="20"/>
      <c r="W90" s="20"/>
      <c r="X90" s="20"/>
      <c r="Y90" s="20"/>
      <c r="Z90" s="20"/>
    </row>
    <row r="91" spans="1:26" ht="96">
      <c r="A91" s="20" t="str">
        <f t="shared" si="12"/>
        <v>T90</v>
      </c>
      <c r="B91" s="20" t="s">
        <v>284</v>
      </c>
      <c r="C91" s="20" t="s">
        <v>314</v>
      </c>
      <c r="D91" s="20" t="s">
        <v>315</v>
      </c>
      <c r="E91" s="20" t="s">
        <v>316</v>
      </c>
      <c r="F91" s="20" t="s">
        <v>168</v>
      </c>
      <c r="G91" s="20" t="s">
        <v>23</v>
      </c>
      <c r="H91" s="20" t="s">
        <v>23</v>
      </c>
      <c r="I91" s="20" t="s">
        <v>23</v>
      </c>
      <c r="J91" s="20" t="str">
        <f t="shared" si="13"/>
        <v>[n,n,n]</v>
      </c>
      <c r="K91" s="20" t="s">
        <v>84</v>
      </c>
      <c r="L91" s="20" t="s">
        <v>23</v>
      </c>
      <c r="M91" s="20" t="s">
        <v>84</v>
      </c>
      <c r="N91" s="20" t="str">
        <f t="shared" si="14"/>
        <v>[p,n,p]</v>
      </c>
      <c r="O91" s="24"/>
      <c r="P91" s="24"/>
      <c r="Q91" s="24"/>
      <c r="R91" s="24"/>
      <c r="S91" s="20"/>
      <c r="T91" s="20"/>
      <c r="U91" s="20"/>
      <c r="V91" s="20"/>
      <c r="W91" s="20"/>
      <c r="X91" s="20"/>
      <c r="Y91" s="20"/>
      <c r="Z91" s="20"/>
    </row>
    <row r="92" spans="1:26" ht="64">
      <c r="A92" s="20" t="str">
        <f t="shared" si="12"/>
        <v>T91</v>
      </c>
      <c r="B92" s="20" t="s">
        <v>284</v>
      </c>
      <c r="C92" s="20" t="s">
        <v>317</v>
      </c>
      <c r="D92" s="20" t="s">
        <v>318</v>
      </c>
      <c r="E92" s="20" t="s">
        <v>296</v>
      </c>
      <c r="F92" s="20" t="s">
        <v>22</v>
      </c>
      <c r="G92" s="20" t="s">
        <v>23</v>
      </c>
      <c r="H92" s="20" t="s">
        <v>23</v>
      </c>
      <c r="I92" s="20" t="s">
        <v>23</v>
      </c>
      <c r="J92" s="20" t="str">
        <f t="shared" si="13"/>
        <v>[n,n,n]</v>
      </c>
      <c r="K92" s="20" t="s">
        <v>84</v>
      </c>
      <c r="L92" s="20" t="s">
        <v>84</v>
      </c>
      <c r="M92" s="20" t="s">
        <v>23</v>
      </c>
      <c r="N92" s="20" t="str">
        <f t="shared" si="14"/>
        <v>[p,p,n]</v>
      </c>
      <c r="O92" s="24"/>
      <c r="P92" s="24"/>
      <c r="Q92" s="24"/>
      <c r="R92" s="24"/>
      <c r="S92" s="20"/>
      <c r="T92" s="20"/>
      <c r="U92" s="20"/>
      <c r="V92" s="20"/>
      <c r="W92" s="20"/>
      <c r="X92" s="20"/>
      <c r="Y92" s="20"/>
      <c r="Z92" s="20"/>
    </row>
    <row r="93" spans="1:26" ht="48">
      <c r="A93" s="20" t="str">
        <f t="shared" si="12"/>
        <v>T92</v>
      </c>
      <c r="B93" s="20" t="s">
        <v>284</v>
      </c>
      <c r="C93" s="20" t="s">
        <v>319</v>
      </c>
      <c r="D93" s="20" t="s">
        <v>320</v>
      </c>
      <c r="E93" s="20" t="s">
        <v>307</v>
      </c>
      <c r="F93" s="20" t="s">
        <v>22</v>
      </c>
      <c r="G93" s="20" t="s">
        <v>23</v>
      </c>
      <c r="H93" s="20" t="s">
        <v>23</v>
      </c>
      <c r="I93" s="20" t="s">
        <v>23</v>
      </c>
      <c r="J93" s="20" t="str">
        <f t="shared" si="13"/>
        <v>[n,n,n]</v>
      </c>
      <c r="K93" s="20" t="s">
        <v>84</v>
      </c>
      <c r="L93" s="20" t="s">
        <v>23</v>
      </c>
      <c r="M93" s="20" t="s">
        <v>23</v>
      </c>
      <c r="N93" s="20" t="str">
        <f t="shared" si="14"/>
        <v>[p,n,n]</v>
      </c>
      <c r="O93" s="24"/>
      <c r="P93" s="24"/>
      <c r="Q93" s="24"/>
      <c r="R93" s="24"/>
      <c r="S93" s="20"/>
      <c r="T93" s="20"/>
      <c r="U93" s="20"/>
      <c r="V93" s="20"/>
      <c r="W93" s="20"/>
      <c r="X93" s="20"/>
      <c r="Y93" s="20"/>
      <c r="Z93" s="20"/>
    </row>
    <row r="94" spans="1:26" ht="32">
      <c r="A94" s="20" t="str">
        <f t="shared" si="12"/>
        <v>T93</v>
      </c>
      <c r="B94" s="20" t="s">
        <v>284</v>
      </c>
      <c r="C94" s="20" t="s">
        <v>82</v>
      </c>
      <c r="D94" s="20" t="s">
        <v>321</v>
      </c>
      <c r="E94" s="20" t="s">
        <v>293</v>
      </c>
      <c r="F94" s="20" t="s">
        <v>304</v>
      </c>
      <c r="G94" s="20" t="s">
        <v>23</v>
      </c>
      <c r="H94" s="20" t="s">
        <v>23</v>
      </c>
      <c r="I94" s="20" t="s">
        <v>23</v>
      </c>
      <c r="J94" s="20" t="str">
        <f t="shared" si="13"/>
        <v>[n,n,n]</v>
      </c>
      <c r="K94" s="20" t="s">
        <v>23</v>
      </c>
      <c r="L94" s="20" t="s">
        <v>23</v>
      </c>
      <c r="M94" s="20" t="s">
        <v>84</v>
      </c>
      <c r="N94" s="20" t="str">
        <f>CONCATENATE("[",K94,",",L94,",",M94,"]")</f>
        <v>[n,n,p]</v>
      </c>
      <c r="O94" s="24"/>
      <c r="P94" s="24"/>
      <c r="Q94" s="24"/>
      <c r="R94" s="24"/>
      <c r="S94" s="20"/>
      <c r="T94" s="20"/>
      <c r="U94" s="20"/>
      <c r="V94" s="20"/>
      <c r="W94" s="20"/>
      <c r="X94" s="20"/>
      <c r="Y94" s="20"/>
      <c r="Z94" s="20"/>
    </row>
    <row r="95" spans="1:26" ht="32">
      <c r="A95" s="20" t="str">
        <f t="shared" si="12"/>
        <v>T94</v>
      </c>
      <c r="B95" s="20" t="s">
        <v>284</v>
      </c>
      <c r="C95" s="20" t="s">
        <v>100</v>
      </c>
      <c r="D95" s="20" t="s">
        <v>322</v>
      </c>
      <c r="E95" s="20" t="s">
        <v>323</v>
      </c>
      <c r="F95" s="20" t="s">
        <v>94</v>
      </c>
      <c r="G95" s="20" t="s">
        <v>23</v>
      </c>
      <c r="H95" s="20" t="s">
        <v>23</v>
      </c>
      <c r="I95" s="20" t="s">
        <v>23</v>
      </c>
      <c r="J95" s="20" t="str">
        <f t="shared" si="13"/>
        <v>[n,n,n]</v>
      </c>
      <c r="K95" s="20" t="s">
        <v>84</v>
      </c>
      <c r="L95" s="20" t="s">
        <v>84</v>
      </c>
      <c r="M95" s="20" t="s">
        <v>23</v>
      </c>
      <c r="N95" s="20" t="str">
        <f t="shared" si="14"/>
        <v>[p,p,n]</v>
      </c>
      <c r="O95" s="24"/>
      <c r="P95" s="24"/>
      <c r="Q95" s="24"/>
      <c r="R95" s="24"/>
      <c r="S95" s="20"/>
      <c r="T95" s="20"/>
      <c r="U95" s="20"/>
      <c r="V95" s="20"/>
      <c r="W95" s="20"/>
      <c r="X95" s="20"/>
      <c r="Y95" s="20"/>
      <c r="Z95" s="20"/>
    </row>
    <row r="96" spans="1:26" ht="32">
      <c r="A96" s="20" t="str">
        <f t="shared" si="12"/>
        <v>T95</v>
      </c>
      <c r="B96" s="20" t="s">
        <v>284</v>
      </c>
      <c r="C96" s="20" t="s">
        <v>324</v>
      </c>
      <c r="D96" s="20" t="s">
        <v>325</v>
      </c>
      <c r="E96" s="20" t="s">
        <v>326</v>
      </c>
      <c r="F96" s="20" t="s">
        <v>165</v>
      </c>
      <c r="G96" s="20" t="s">
        <v>23</v>
      </c>
      <c r="H96" s="20" t="s">
        <v>23</v>
      </c>
      <c r="I96" s="20" t="s">
        <v>23</v>
      </c>
      <c r="J96" s="20" t="str">
        <f t="shared" si="13"/>
        <v>[n,n,n]</v>
      </c>
      <c r="K96" s="20" t="s">
        <v>23</v>
      </c>
      <c r="L96" s="20" t="s">
        <v>84</v>
      </c>
      <c r="M96" s="20" t="s">
        <v>23</v>
      </c>
      <c r="N96" s="20" t="str">
        <f t="shared" si="14"/>
        <v>[n,p,n]</v>
      </c>
      <c r="O96" s="24"/>
      <c r="P96" s="24"/>
      <c r="Q96" s="24"/>
      <c r="R96" s="24"/>
      <c r="S96" s="20"/>
      <c r="T96" s="20"/>
      <c r="U96" s="20"/>
      <c r="V96" s="20"/>
      <c r="W96" s="20"/>
      <c r="X96" s="20"/>
      <c r="Y96" s="20"/>
      <c r="Z96" s="20"/>
    </row>
    <row r="97" spans="1:26" ht="64">
      <c r="A97" s="20" t="str">
        <f t="shared" si="12"/>
        <v>T96</v>
      </c>
      <c r="B97" s="20" t="s">
        <v>284</v>
      </c>
      <c r="C97" s="20" t="s">
        <v>327</v>
      </c>
      <c r="D97" s="20" t="s">
        <v>328</v>
      </c>
      <c r="E97" s="20" t="s">
        <v>303</v>
      </c>
      <c r="F97" s="20" t="s">
        <v>311</v>
      </c>
      <c r="G97" s="20" t="s">
        <v>84</v>
      </c>
      <c r="H97" s="20" t="s">
        <v>23</v>
      </c>
      <c r="I97" s="20" t="s">
        <v>23</v>
      </c>
      <c r="J97" s="20" t="str">
        <f t="shared" si="13"/>
        <v>[p,n,n]</v>
      </c>
      <c r="K97" s="20" t="s">
        <v>84</v>
      </c>
      <c r="L97" s="20" t="s">
        <v>84</v>
      </c>
      <c r="M97" s="20" t="s">
        <v>23</v>
      </c>
      <c r="N97" s="20" t="str">
        <f t="shared" si="14"/>
        <v>[p,p,n]</v>
      </c>
      <c r="O97" s="24"/>
      <c r="P97" s="24"/>
      <c r="Q97" s="24"/>
      <c r="R97" s="24"/>
      <c r="S97" s="20"/>
      <c r="T97" s="20"/>
      <c r="U97" s="20"/>
      <c r="V97" s="20"/>
      <c r="W97" s="20"/>
      <c r="X97" s="20"/>
      <c r="Y97" s="20"/>
      <c r="Z97" s="20"/>
    </row>
    <row r="98" spans="1:26" ht="48">
      <c r="A98" s="20" t="str">
        <f t="shared" si="12"/>
        <v>T97</v>
      </c>
      <c r="B98" s="20" t="s">
        <v>284</v>
      </c>
      <c r="C98" s="20" t="s">
        <v>78</v>
      </c>
      <c r="D98" s="20" t="s">
        <v>329</v>
      </c>
      <c r="E98" s="20" t="s">
        <v>307</v>
      </c>
      <c r="F98" s="20" t="s">
        <v>22</v>
      </c>
      <c r="G98" s="20" t="s">
        <v>23</v>
      </c>
      <c r="H98" s="20" t="s">
        <v>23</v>
      </c>
      <c r="I98" s="20" t="s">
        <v>23</v>
      </c>
      <c r="J98" s="20" t="str">
        <f t="shared" si="13"/>
        <v>[n,n,n]</v>
      </c>
      <c r="K98" s="20" t="s">
        <v>84</v>
      </c>
      <c r="L98" s="20" t="s">
        <v>23</v>
      </c>
      <c r="M98" s="20" t="s">
        <v>23</v>
      </c>
      <c r="N98" s="20" t="str">
        <f t="shared" si="14"/>
        <v>[p,n,n]</v>
      </c>
      <c r="O98" s="24"/>
      <c r="P98" s="24"/>
      <c r="Q98" s="24"/>
      <c r="R98" s="24"/>
      <c r="S98" s="20"/>
      <c r="T98" s="20"/>
      <c r="U98" s="20"/>
      <c r="V98" s="20"/>
      <c r="W98" s="20"/>
      <c r="X98" s="20"/>
      <c r="Y98" s="20"/>
      <c r="Z98" s="20"/>
    </row>
    <row r="99" spans="1:26" ht="32">
      <c r="A99" s="20" t="str">
        <f t="shared" si="12"/>
        <v>T98</v>
      </c>
      <c r="B99" s="20" t="s">
        <v>330</v>
      </c>
      <c r="C99" s="20" t="s">
        <v>100</v>
      </c>
      <c r="D99" s="20" t="s">
        <v>331</v>
      </c>
      <c r="E99" s="20" t="s">
        <v>43</v>
      </c>
      <c r="F99" s="20" t="s">
        <v>332</v>
      </c>
      <c r="G99" s="20" t="str">
        <f t="shared" ref="G99:G110" si="15">MID(J99,2,1)</f>
        <v>n</v>
      </c>
      <c r="H99" s="20" t="str">
        <f t="shared" ref="H99:H110" si="16">MID(J99,4,1)</f>
        <v>n</v>
      </c>
      <c r="I99" s="20" t="str">
        <f t="shared" ref="I99:I110" si="17">MID(J99,6,1)</f>
        <v>n</v>
      </c>
      <c r="J99" s="20" t="s">
        <v>181</v>
      </c>
      <c r="K99" s="20" t="str">
        <f t="shared" ref="K99:K107" si="18">MID(N99,2,1)</f>
        <v>p</v>
      </c>
      <c r="L99" s="20" t="str">
        <f t="shared" ref="L99:L107" si="19">MID(N99,4,1)</f>
        <v>n</v>
      </c>
      <c r="M99" s="20" t="str">
        <f t="shared" ref="M99:M107" si="20">MID(N99,6,1)</f>
        <v>n</v>
      </c>
      <c r="N99" s="20" t="s">
        <v>333</v>
      </c>
      <c r="O99" s="24" t="s">
        <v>334</v>
      </c>
      <c r="P99" s="24" t="s">
        <v>335</v>
      </c>
      <c r="Q99" s="24" t="s">
        <v>336</v>
      </c>
      <c r="R99" s="24"/>
      <c r="S99" s="60">
        <v>8</v>
      </c>
      <c r="T99" s="61">
        <v>7</v>
      </c>
      <c r="U99" s="61">
        <v>5</v>
      </c>
      <c r="V99" s="61">
        <v>4</v>
      </c>
      <c r="W99" s="61">
        <v>9</v>
      </c>
      <c r="X99" s="61">
        <v>2</v>
      </c>
      <c r="Y99" s="61">
        <v>3</v>
      </c>
      <c r="Z99" s="61">
        <v>2</v>
      </c>
    </row>
    <row r="100" spans="1:26" ht="48">
      <c r="A100" s="20" t="str">
        <f t="shared" si="12"/>
        <v>T99</v>
      </c>
      <c r="B100" s="20" t="s">
        <v>330</v>
      </c>
      <c r="C100" s="20" t="s">
        <v>337</v>
      </c>
      <c r="D100" s="20" t="s">
        <v>338</v>
      </c>
      <c r="E100" s="20" t="s">
        <v>27</v>
      </c>
      <c r="F100" s="20" t="s">
        <v>332</v>
      </c>
      <c r="G100" s="20" t="str">
        <f t="shared" si="15"/>
        <v>n</v>
      </c>
      <c r="H100" s="20" t="str">
        <f t="shared" si="16"/>
        <v>n</v>
      </c>
      <c r="I100" s="20" t="str">
        <f t="shared" si="17"/>
        <v>n</v>
      </c>
      <c r="J100" s="20" t="s">
        <v>181</v>
      </c>
      <c r="K100" s="20" t="str">
        <f t="shared" si="18"/>
        <v>n</v>
      </c>
      <c r="L100" s="20" t="str">
        <f t="shared" si="19"/>
        <v>p</v>
      </c>
      <c r="M100" s="20" t="str">
        <f t="shared" si="20"/>
        <v>p</v>
      </c>
      <c r="N100" s="20" t="s">
        <v>38</v>
      </c>
      <c r="O100" s="24">
        <v>94</v>
      </c>
      <c r="P100" s="24"/>
      <c r="Q100" s="24"/>
      <c r="R100" s="24"/>
      <c r="S100" s="60">
        <v>6</v>
      </c>
      <c r="T100" s="61">
        <v>6</v>
      </c>
      <c r="U100" s="61">
        <v>4</v>
      </c>
      <c r="V100" s="61">
        <v>5</v>
      </c>
      <c r="W100" s="61">
        <v>2</v>
      </c>
      <c r="X100" s="61">
        <v>6</v>
      </c>
      <c r="Y100" s="61">
        <v>8</v>
      </c>
      <c r="Z100" s="61">
        <v>3</v>
      </c>
    </row>
    <row r="101" spans="1:26" ht="48">
      <c r="A101" s="20" t="str">
        <f t="shared" si="12"/>
        <v>T100</v>
      </c>
      <c r="B101" s="20" t="s">
        <v>330</v>
      </c>
      <c r="C101" s="20" t="s">
        <v>339</v>
      </c>
      <c r="D101" s="20" t="s">
        <v>340</v>
      </c>
      <c r="E101" s="20" t="s">
        <v>27</v>
      </c>
      <c r="F101" s="20" t="s">
        <v>332</v>
      </c>
      <c r="G101" s="20" t="str">
        <f t="shared" si="15"/>
        <v>n</v>
      </c>
      <c r="H101" s="20" t="str">
        <f t="shared" si="16"/>
        <v>n</v>
      </c>
      <c r="I101" s="20" t="str">
        <f t="shared" si="17"/>
        <v>n</v>
      </c>
      <c r="J101" s="20" t="s">
        <v>181</v>
      </c>
      <c r="K101" s="20" t="str">
        <f t="shared" si="18"/>
        <v>n</v>
      </c>
      <c r="L101" s="20" t="str">
        <f t="shared" si="19"/>
        <v>p</v>
      </c>
      <c r="M101" s="20" t="str">
        <f t="shared" si="20"/>
        <v>p</v>
      </c>
      <c r="N101" s="20" t="s">
        <v>38</v>
      </c>
      <c r="O101" s="24" t="s">
        <v>341</v>
      </c>
      <c r="P101" s="24"/>
      <c r="Q101" s="24"/>
      <c r="R101" s="24"/>
      <c r="S101" s="60">
        <v>7</v>
      </c>
      <c r="T101" s="61">
        <v>5</v>
      </c>
      <c r="U101" s="61">
        <v>5</v>
      </c>
      <c r="V101" s="61">
        <v>6</v>
      </c>
      <c r="W101" s="61">
        <v>3</v>
      </c>
      <c r="X101" s="61">
        <v>8</v>
      </c>
      <c r="Y101" s="61">
        <v>7</v>
      </c>
      <c r="Z101" s="61">
        <v>4</v>
      </c>
    </row>
    <row r="102" spans="1:26" ht="176">
      <c r="A102" s="20" t="str">
        <f t="shared" si="12"/>
        <v>T101</v>
      </c>
      <c r="B102" s="20" t="s">
        <v>330</v>
      </c>
      <c r="C102" s="20" t="s">
        <v>342</v>
      </c>
      <c r="D102" s="20" t="s">
        <v>343</v>
      </c>
      <c r="E102" s="20" t="s">
        <v>149</v>
      </c>
      <c r="F102" s="20" t="s">
        <v>332</v>
      </c>
      <c r="G102" s="20" t="str">
        <f t="shared" si="15"/>
        <v>n</v>
      </c>
      <c r="H102" s="20" t="str">
        <f t="shared" si="16"/>
        <v>n</v>
      </c>
      <c r="I102" s="20" t="str">
        <f t="shared" si="17"/>
        <v>n</v>
      </c>
      <c r="J102" s="20" t="s">
        <v>181</v>
      </c>
      <c r="K102" s="20" t="str">
        <f t="shared" si="18"/>
        <v>n</v>
      </c>
      <c r="L102" s="20" t="str">
        <f t="shared" si="19"/>
        <v>p</v>
      </c>
      <c r="M102" s="20" t="str">
        <f t="shared" si="20"/>
        <v>p</v>
      </c>
      <c r="N102" s="20" t="s">
        <v>38</v>
      </c>
      <c r="O102" s="24"/>
      <c r="P102" s="24"/>
      <c r="Q102" s="24"/>
      <c r="R102" s="24" t="s">
        <v>344</v>
      </c>
      <c r="S102" s="60">
        <v>6</v>
      </c>
      <c r="T102" s="61">
        <v>6</v>
      </c>
      <c r="U102" s="61">
        <v>4</v>
      </c>
      <c r="V102" s="61">
        <v>5</v>
      </c>
      <c r="W102" s="61">
        <v>3</v>
      </c>
      <c r="X102" s="61">
        <v>6</v>
      </c>
      <c r="Y102" s="61">
        <v>5</v>
      </c>
      <c r="Z102" s="61">
        <v>3</v>
      </c>
    </row>
    <row r="103" spans="1:26" ht="64">
      <c r="A103" s="20" t="str">
        <f t="shared" si="12"/>
        <v>T102</v>
      </c>
      <c r="B103" s="20" t="s">
        <v>330</v>
      </c>
      <c r="C103" s="20" t="s">
        <v>345</v>
      </c>
      <c r="D103" s="20" t="s">
        <v>346</v>
      </c>
      <c r="E103" s="20" t="s">
        <v>126</v>
      </c>
      <c r="F103" s="20" t="s">
        <v>332</v>
      </c>
      <c r="G103" s="20" t="str">
        <f t="shared" si="15"/>
        <v>n</v>
      </c>
      <c r="H103" s="20" t="str">
        <f t="shared" si="16"/>
        <v>n</v>
      </c>
      <c r="I103" s="20" t="str">
        <f t="shared" si="17"/>
        <v>n</v>
      </c>
      <c r="J103" s="20" t="s">
        <v>181</v>
      </c>
      <c r="K103" s="20" t="str">
        <f t="shared" si="18"/>
        <v>n</v>
      </c>
      <c r="L103" s="20" t="str">
        <f t="shared" si="19"/>
        <v>p</v>
      </c>
      <c r="M103" s="20" t="str">
        <f t="shared" si="20"/>
        <v>p</v>
      </c>
      <c r="N103" s="20" t="s">
        <v>38</v>
      </c>
      <c r="O103" s="24" t="s">
        <v>347</v>
      </c>
      <c r="P103" s="24">
        <v>595</v>
      </c>
      <c r="Q103" s="24">
        <v>596</v>
      </c>
      <c r="R103" s="24"/>
      <c r="S103" s="60">
        <v>5</v>
      </c>
      <c r="T103" s="61">
        <v>7</v>
      </c>
      <c r="U103" s="61">
        <v>6</v>
      </c>
      <c r="V103" s="61">
        <v>6</v>
      </c>
      <c r="W103" s="61">
        <v>3</v>
      </c>
      <c r="X103" s="61">
        <v>8</v>
      </c>
      <c r="Y103" s="61">
        <v>6</v>
      </c>
      <c r="Z103" s="61">
        <v>4</v>
      </c>
    </row>
    <row r="104" spans="1:26" ht="32">
      <c r="A104" s="20" t="str">
        <f t="shared" si="12"/>
        <v>T103</v>
      </c>
      <c r="B104" s="20" t="s">
        <v>330</v>
      </c>
      <c r="C104" s="20" t="s">
        <v>348</v>
      </c>
      <c r="D104" s="20" t="s">
        <v>349</v>
      </c>
      <c r="E104" s="20" t="s">
        <v>27</v>
      </c>
      <c r="F104" s="20" t="s">
        <v>350</v>
      </c>
      <c r="G104" s="20" t="str">
        <f t="shared" si="15"/>
        <v>n</v>
      </c>
      <c r="H104" s="20" t="str">
        <f t="shared" si="16"/>
        <v>n</v>
      </c>
      <c r="I104" s="20" t="str">
        <f t="shared" si="17"/>
        <v>n</v>
      </c>
      <c r="J104" s="20" t="s">
        <v>181</v>
      </c>
      <c r="K104" s="20" t="str">
        <f t="shared" si="18"/>
        <v>n</v>
      </c>
      <c r="L104" s="20" t="str">
        <f t="shared" si="19"/>
        <v>p</v>
      </c>
      <c r="M104" s="20" t="str">
        <f t="shared" si="20"/>
        <v>p</v>
      </c>
      <c r="N104" s="20" t="s">
        <v>38</v>
      </c>
      <c r="O104" s="24" t="s">
        <v>351</v>
      </c>
      <c r="P104" s="24" t="s">
        <v>352</v>
      </c>
      <c r="Q104" s="24" t="s">
        <v>353</v>
      </c>
      <c r="R104" s="24"/>
      <c r="S104" s="60">
        <v>4</v>
      </c>
      <c r="T104" s="61">
        <v>6</v>
      </c>
      <c r="U104" s="61">
        <v>3</v>
      </c>
      <c r="V104" s="61">
        <v>6</v>
      </c>
      <c r="W104" s="61">
        <v>2</v>
      </c>
      <c r="X104" s="61">
        <v>5</v>
      </c>
      <c r="Y104" s="61">
        <v>9</v>
      </c>
      <c r="Z104" s="61">
        <v>3</v>
      </c>
    </row>
    <row r="105" spans="1:26" ht="32">
      <c r="A105" s="20" t="str">
        <f t="shared" si="12"/>
        <v>T104</v>
      </c>
      <c r="B105" s="20" t="s">
        <v>330</v>
      </c>
      <c r="C105" s="20" t="s">
        <v>354</v>
      </c>
      <c r="D105" s="20" t="s">
        <v>355</v>
      </c>
      <c r="E105" s="20" t="s">
        <v>21</v>
      </c>
      <c r="F105" s="20" t="s">
        <v>332</v>
      </c>
      <c r="G105" s="20" t="str">
        <f t="shared" si="15"/>
        <v>n</v>
      </c>
      <c r="H105" s="20" t="str">
        <f t="shared" si="16"/>
        <v>n</v>
      </c>
      <c r="I105" s="20" t="str">
        <f t="shared" si="17"/>
        <v>n</v>
      </c>
      <c r="J105" s="20" t="s">
        <v>181</v>
      </c>
      <c r="K105" s="20" t="str">
        <f t="shared" si="18"/>
        <v>n</v>
      </c>
      <c r="L105" s="20" t="str">
        <f t="shared" si="19"/>
        <v>p</v>
      </c>
      <c r="M105" s="20" t="str">
        <f t="shared" si="20"/>
        <v>p</v>
      </c>
      <c r="N105" s="20" t="s">
        <v>38</v>
      </c>
      <c r="O105" s="24">
        <v>94</v>
      </c>
      <c r="P105" s="24"/>
      <c r="Q105" s="24"/>
      <c r="R105" s="24"/>
      <c r="S105" s="60">
        <v>5</v>
      </c>
      <c r="T105" s="61">
        <v>5</v>
      </c>
      <c r="U105" s="61">
        <v>4</v>
      </c>
      <c r="V105" s="61">
        <v>6</v>
      </c>
      <c r="W105" s="61">
        <v>2</v>
      </c>
      <c r="X105" s="61">
        <v>7</v>
      </c>
      <c r="Y105" s="61">
        <v>6</v>
      </c>
      <c r="Z105" s="61">
        <v>3</v>
      </c>
    </row>
    <row r="106" spans="1:26" ht="208">
      <c r="A106" s="20" t="str">
        <f t="shared" si="12"/>
        <v>T105</v>
      </c>
      <c r="B106" s="20" t="s">
        <v>330</v>
      </c>
      <c r="C106" s="20" t="s">
        <v>207</v>
      </c>
      <c r="D106" s="20" t="s">
        <v>208</v>
      </c>
      <c r="E106" s="20" t="s">
        <v>43</v>
      </c>
      <c r="F106" s="20" t="s">
        <v>332</v>
      </c>
      <c r="G106" s="20" t="str">
        <f t="shared" si="15"/>
        <v>n</v>
      </c>
      <c r="H106" s="20" t="str">
        <f t="shared" si="16"/>
        <v>n</v>
      </c>
      <c r="I106" s="20" t="str">
        <f t="shared" si="17"/>
        <v>n</v>
      </c>
      <c r="J106" s="20" t="s">
        <v>181</v>
      </c>
      <c r="K106" s="20" t="str">
        <f t="shared" si="18"/>
        <v>p</v>
      </c>
      <c r="L106" s="20" t="str">
        <f t="shared" si="19"/>
        <v>n</v>
      </c>
      <c r="M106" s="20" t="str">
        <f t="shared" si="20"/>
        <v>n</v>
      </c>
      <c r="N106" s="20" t="s">
        <v>80</v>
      </c>
      <c r="O106" s="25" t="s">
        <v>356</v>
      </c>
      <c r="P106" s="25" t="s">
        <v>357</v>
      </c>
      <c r="Q106" s="25"/>
      <c r="R106" s="25" t="s">
        <v>358</v>
      </c>
      <c r="S106" s="60">
        <v>7</v>
      </c>
      <c r="T106" s="61">
        <v>6</v>
      </c>
      <c r="U106" s="61">
        <v>5</v>
      </c>
      <c r="V106" s="61">
        <v>4</v>
      </c>
      <c r="W106" s="61">
        <v>9</v>
      </c>
      <c r="X106" s="61">
        <v>4</v>
      </c>
      <c r="Y106" s="61">
        <v>3</v>
      </c>
      <c r="Z106" s="61">
        <v>5</v>
      </c>
    </row>
    <row r="107" spans="1:26" ht="32">
      <c r="A107" s="20" t="str">
        <f t="shared" si="12"/>
        <v>T106</v>
      </c>
      <c r="B107" s="20" t="s">
        <v>330</v>
      </c>
      <c r="C107" s="20" t="s">
        <v>359</v>
      </c>
      <c r="D107" s="20" t="s">
        <v>360</v>
      </c>
      <c r="E107" s="20" t="s">
        <v>21</v>
      </c>
      <c r="F107" s="20" t="s">
        <v>332</v>
      </c>
      <c r="G107" s="20" t="str">
        <f t="shared" si="15"/>
        <v>n</v>
      </c>
      <c r="H107" s="20" t="str">
        <f t="shared" si="16"/>
        <v>n</v>
      </c>
      <c r="I107" s="20" t="str">
        <f t="shared" si="17"/>
        <v>n</v>
      </c>
      <c r="J107" s="20" t="s">
        <v>181</v>
      </c>
      <c r="K107" s="20" t="str">
        <f t="shared" si="18"/>
        <v>p</v>
      </c>
      <c r="L107" s="20" t="str">
        <f t="shared" si="19"/>
        <v>p</v>
      </c>
      <c r="M107" s="20" t="str">
        <f t="shared" si="20"/>
        <v>n</v>
      </c>
      <c r="N107" s="20" t="s">
        <v>91</v>
      </c>
      <c r="O107" s="25" t="s">
        <v>361</v>
      </c>
      <c r="P107" s="25"/>
      <c r="Q107" s="25"/>
      <c r="R107" s="25"/>
      <c r="S107" s="60">
        <v>6</v>
      </c>
      <c r="T107" s="61">
        <v>6</v>
      </c>
      <c r="U107" s="61">
        <v>5</v>
      </c>
      <c r="V107" s="61">
        <v>5</v>
      </c>
      <c r="W107" s="61">
        <v>8</v>
      </c>
      <c r="X107" s="61">
        <v>7</v>
      </c>
      <c r="Y107" s="61">
        <v>6</v>
      </c>
      <c r="Z107" s="61">
        <v>5</v>
      </c>
    </row>
    <row r="108" spans="1:26" ht="32">
      <c r="A108" s="20" t="str">
        <f t="shared" si="12"/>
        <v>T107</v>
      </c>
      <c r="B108" s="20" t="s">
        <v>330</v>
      </c>
      <c r="C108" s="20" t="s">
        <v>201</v>
      </c>
      <c r="D108" s="20" t="s">
        <v>362</v>
      </c>
      <c r="E108" s="20" t="s">
        <v>27</v>
      </c>
      <c r="F108" s="20" t="s">
        <v>332</v>
      </c>
      <c r="G108" s="20" t="str">
        <f t="shared" si="15"/>
        <v>n</v>
      </c>
      <c r="H108" s="20" t="str">
        <f t="shared" si="16"/>
        <v>n</v>
      </c>
      <c r="I108" s="20" t="str">
        <f t="shared" si="17"/>
        <v>n</v>
      </c>
      <c r="J108" s="20" t="s">
        <v>181</v>
      </c>
      <c r="K108" s="20" t="s">
        <v>23</v>
      </c>
      <c r="L108" s="20" t="s">
        <v>23</v>
      </c>
      <c r="M108" s="20" t="s">
        <v>107</v>
      </c>
      <c r="N108" s="20" t="s">
        <v>108</v>
      </c>
      <c r="O108" s="25" t="s">
        <v>363</v>
      </c>
      <c r="P108" s="25" t="s">
        <v>364</v>
      </c>
      <c r="Q108" s="25"/>
      <c r="R108" s="25"/>
      <c r="S108" s="60">
        <v>5</v>
      </c>
      <c r="T108" s="61">
        <v>6</v>
      </c>
      <c r="U108" s="61">
        <v>5</v>
      </c>
      <c r="V108" s="61">
        <v>6</v>
      </c>
      <c r="W108" s="61">
        <v>3</v>
      </c>
      <c r="X108" s="61">
        <v>4</v>
      </c>
      <c r="Y108" s="61">
        <v>9</v>
      </c>
      <c r="Z108" s="61">
        <v>4</v>
      </c>
    </row>
    <row r="109" spans="1:26" ht="16">
      <c r="A109" s="20" t="str">
        <f t="shared" si="12"/>
        <v>T108</v>
      </c>
      <c r="B109" s="20" t="s">
        <v>330</v>
      </c>
      <c r="C109" s="20" t="s">
        <v>323</v>
      </c>
      <c r="D109" s="20" t="s">
        <v>365</v>
      </c>
      <c r="E109" s="20" t="s">
        <v>21</v>
      </c>
      <c r="F109" s="20" t="s">
        <v>332</v>
      </c>
      <c r="G109" s="20" t="str">
        <f t="shared" si="15"/>
        <v>n</v>
      </c>
      <c r="H109" s="20" t="str">
        <f t="shared" si="16"/>
        <v>n</v>
      </c>
      <c r="I109" s="20" t="str">
        <f t="shared" si="17"/>
        <v>n</v>
      </c>
      <c r="J109" s="20" t="s">
        <v>181</v>
      </c>
      <c r="K109" s="20" t="str">
        <f>MID(N109,2,1)</f>
        <v>n</v>
      </c>
      <c r="L109" s="20" t="str">
        <f>MID(N109,4,1)</f>
        <v>p</v>
      </c>
      <c r="M109" s="20" t="str">
        <f>MID(N109,6,1)</f>
        <v>n</v>
      </c>
      <c r="N109" s="20" t="s">
        <v>119</v>
      </c>
      <c r="O109" s="24">
        <v>148</v>
      </c>
      <c r="P109" s="24"/>
      <c r="Q109" s="24"/>
      <c r="R109" s="24"/>
      <c r="S109" s="60">
        <v>7</v>
      </c>
      <c r="T109" s="61">
        <v>6</v>
      </c>
      <c r="U109" s="61">
        <v>5</v>
      </c>
      <c r="V109" s="61">
        <v>6</v>
      </c>
      <c r="W109" s="61">
        <v>5</v>
      </c>
      <c r="X109" s="61">
        <v>7</v>
      </c>
      <c r="Y109" s="61">
        <v>4</v>
      </c>
      <c r="Z109" s="61">
        <v>4</v>
      </c>
    </row>
    <row r="110" spans="1:26" ht="32">
      <c r="A110" s="20" t="str">
        <f t="shared" si="12"/>
        <v>T109</v>
      </c>
      <c r="B110" s="20" t="s">
        <v>330</v>
      </c>
      <c r="C110" s="20" t="s">
        <v>366</v>
      </c>
      <c r="D110" s="20" t="s">
        <v>367</v>
      </c>
      <c r="E110" s="20" t="s">
        <v>27</v>
      </c>
      <c r="F110" s="20" t="s">
        <v>332</v>
      </c>
      <c r="G110" s="20" t="str">
        <f t="shared" si="15"/>
        <v>n</v>
      </c>
      <c r="H110" s="20" t="str">
        <f t="shared" si="16"/>
        <v>n</v>
      </c>
      <c r="I110" s="20" t="str">
        <f t="shared" si="17"/>
        <v>n</v>
      </c>
      <c r="J110" s="20" t="s">
        <v>181</v>
      </c>
      <c r="K110" s="20" t="str">
        <f>MID(N110,2,1)</f>
        <v>p</v>
      </c>
      <c r="L110" s="20" t="str">
        <f>MID(N110,4,1)</f>
        <v>p</v>
      </c>
      <c r="M110" s="20" t="str">
        <f>MID(N110,6,1)</f>
        <v>p</v>
      </c>
      <c r="N110" s="20" t="s">
        <v>73</v>
      </c>
      <c r="O110" s="24" t="s">
        <v>368</v>
      </c>
      <c r="P110" s="24"/>
      <c r="Q110" s="24"/>
      <c r="R110" s="24"/>
      <c r="S110" s="60">
        <v>5</v>
      </c>
      <c r="T110" s="61">
        <v>6</v>
      </c>
      <c r="U110" s="61">
        <v>4</v>
      </c>
      <c r="V110" s="61">
        <v>5</v>
      </c>
      <c r="W110" s="61">
        <v>3</v>
      </c>
      <c r="X110" s="61">
        <v>5</v>
      </c>
      <c r="Y110" s="61">
        <v>8</v>
      </c>
      <c r="Z110" s="61">
        <v>3</v>
      </c>
    </row>
    <row r="111" spans="1:26" ht="48">
      <c r="A111" s="20" t="str">
        <f t="shared" si="12"/>
        <v>T110</v>
      </c>
      <c r="B111" s="20" t="s">
        <v>369</v>
      </c>
      <c r="C111" s="20" t="s">
        <v>370</v>
      </c>
      <c r="D111" s="20" t="s">
        <v>371</v>
      </c>
      <c r="E111" s="20" t="s">
        <v>293</v>
      </c>
      <c r="F111" s="20" t="s">
        <v>372</v>
      </c>
      <c r="G111" s="20" t="s">
        <v>23</v>
      </c>
      <c r="H111" s="20" t="s">
        <v>23</v>
      </c>
      <c r="I111" s="20" t="s">
        <v>23</v>
      </c>
      <c r="J111" s="20" t="str">
        <f t="shared" ref="J111:J135" si="21">CONCATENATE("[",G111,",",H111,",",I111,"]")</f>
        <v>[n,n,n]</v>
      </c>
      <c r="K111" s="20" t="s">
        <v>23</v>
      </c>
      <c r="L111" s="20" t="s">
        <v>23</v>
      </c>
      <c r="M111" s="20" t="s">
        <v>84</v>
      </c>
      <c r="N111" s="20" t="str">
        <f t="shared" ref="N111:N135" si="22">CONCATENATE("[",K111,",",L111,",",M111,"]")</f>
        <v>[n,n,p]</v>
      </c>
      <c r="O111" s="24"/>
      <c r="P111" s="24"/>
      <c r="Q111" s="24"/>
      <c r="R111" s="24"/>
      <c r="S111" s="60">
        <v>6</v>
      </c>
      <c r="T111" s="61">
        <v>5</v>
      </c>
      <c r="U111" s="61">
        <v>5</v>
      </c>
      <c r="V111" s="61">
        <v>4</v>
      </c>
      <c r="W111" s="61">
        <v>8</v>
      </c>
      <c r="X111" s="61">
        <v>2</v>
      </c>
      <c r="Y111" s="61">
        <v>3</v>
      </c>
      <c r="Z111" s="61">
        <v>3</v>
      </c>
    </row>
    <row r="112" spans="1:26" ht="80">
      <c r="A112" s="20" t="str">
        <f t="shared" si="12"/>
        <v>T111</v>
      </c>
      <c r="B112" s="20" t="s">
        <v>369</v>
      </c>
      <c r="C112" s="20" t="s">
        <v>373</v>
      </c>
      <c r="D112" s="20" t="s">
        <v>374</v>
      </c>
      <c r="E112" s="20" t="s">
        <v>293</v>
      </c>
      <c r="F112" s="20" t="s">
        <v>22</v>
      </c>
      <c r="G112" s="20" t="s">
        <v>23</v>
      </c>
      <c r="H112" s="20" t="s">
        <v>23</v>
      </c>
      <c r="I112" s="20" t="s">
        <v>23</v>
      </c>
      <c r="J112" s="20" t="str">
        <f t="shared" si="21"/>
        <v>[n,n,n]</v>
      </c>
      <c r="K112" s="20" t="s">
        <v>23</v>
      </c>
      <c r="L112" s="20" t="s">
        <v>23</v>
      </c>
      <c r="M112" s="20" t="s">
        <v>84</v>
      </c>
      <c r="N112" s="20" t="str">
        <f t="shared" si="22"/>
        <v>[n,n,p]</v>
      </c>
      <c r="O112" s="24"/>
      <c r="P112" s="24"/>
      <c r="Q112" s="24"/>
      <c r="R112" s="24"/>
      <c r="S112" s="60">
        <v>6</v>
      </c>
      <c r="T112" s="61">
        <v>6</v>
      </c>
      <c r="U112" s="61">
        <v>4</v>
      </c>
      <c r="V112" s="61">
        <v>5</v>
      </c>
      <c r="W112" s="61">
        <v>3</v>
      </c>
      <c r="X112" s="61">
        <v>7</v>
      </c>
      <c r="Y112" s="61">
        <v>4</v>
      </c>
      <c r="Z112" s="61">
        <v>4</v>
      </c>
    </row>
    <row r="113" spans="1:26" ht="64">
      <c r="A113" s="20" t="str">
        <f t="shared" si="12"/>
        <v>T112</v>
      </c>
      <c r="B113" s="20" t="s">
        <v>369</v>
      </c>
      <c r="C113" s="20" t="s">
        <v>375</v>
      </c>
      <c r="D113" s="20" t="s">
        <v>376</v>
      </c>
      <c r="E113" s="20" t="s">
        <v>307</v>
      </c>
      <c r="F113" s="20" t="s">
        <v>304</v>
      </c>
      <c r="G113" s="20" t="s">
        <v>84</v>
      </c>
      <c r="H113" s="20" t="s">
        <v>23</v>
      </c>
      <c r="I113" s="20" t="s">
        <v>23</v>
      </c>
      <c r="J113" s="20" t="str">
        <f t="shared" si="21"/>
        <v>[p,n,n]</v>
      </c>
      <c r="K113" s="20" t="s">
        <v>84</v>
      </c>
      <c r="L113" s="20" t="s">
        <v>23</v>
      </c>
      <c r="M113" s="20" t="s">
        <v>84</v>
      </c>
      <c r="N113" s="20" t="str">
        <f t="shared" si="22"/>
        <v>[p,n,p]</v>
      </c>
      <c r="O113" s="24"/>
      <c r="P113" s="24"/>
      <c r="Q113" s="24"/>
      <c r="R113" s="24"/>
      <c r="S113" s="60">
        <v>6</v>
      </c>
      <c r="T113" s="61">
        <v>6</v>
      </c>
      <c r="U113" s="61">
        <v>4</v>
      </c>
      <c r="V113" s="61">
        <v>5</v>
      </c>
      <c r="W113" s="61">
        <v>4</v>
      </c>
      <c r="X113" s="61">
        <v>8</v>
      </c>
      <c r="Y113" s="61">
        <v>4</v>
      </c>
      <c r="Z113" s="61">
        <v>4</v>
      </c>
    </row>
    <row r="114" spans="1:26" ht="48">
      <c r="A114" s="20" t="str">
        <f t="shared" si="12"/>
        <v>T113</v>
      </c>
      <c r="B114" s="20" t="s">
        <v>369</v>
      </c>
      <c r="C114" s="20" t="s">
        <v>377</v>
      </c>
      <c r="D114" s="20" t="s">
        <v>378</v>
      </c>
      <c r="E114" s="20" t="s">
        <v>379</v>
      </c>
      <c r="F114" s="20" t="s">
        <v>311</v>
      </c>
      <c r="G114" s="20" t="s">
        <v>23</v>
      </c>
      <c r="H114" s="20" t="s">
        <v>23</v>
      </c>
      <c r="I114" s="20" t="s">
        <v>23</v>
      </c>
      <c r="J114" s="20" t="str">
        <f t="shared" si="21"/>
        <v>[n,n,n]</v>
      </c>
      <c r="K114" s="20" t="s">
        <v>84</v>
      </c>
      <c r="L114" s="20" t="s">
        <v>23</v>
      </c>
      <c r="M114" s="20" t="s">
        <v>84</v>
      </c>
      <c r="N114" s="20" t="str">
        <f t="shared" si="22"/>
        <v>[p,n,p]</v>
      </c>
      <c r="O114" s="24"/>
      <c r="P114" s="24"/>
      <c r="Q114" s="24"/>
      <c r="R114" s="24"/>
      <c r="S114" s="60">
        <v>7</v>
      </c>
      <c r="T114" s="61">
        <v>5</v>
      </c>
      <c r="U114" s="61">
        <v>4</v>
      </c>
      <c r="V114" s="61">
        <v>5</v>
      </c>
      <c r="W114" s="61">
        <v>9</v>
      </c>
      <c r="X114" s="61">
        <v>6</v>
      </c>
      <c r="Y114" s="61">
        <v>4</v>
      </c>
      <c r="Z114" s="61">
        <v>5</v>
      </c>
    </row>
    <row r="115" spans="1:26" ht="48">
      <c r="A115" s="20" t="str">
        <f t="shared" si="12"/>
        <v>T114</v>
      </c>
      <c r="B115" s="20" t="s">
        <v>369</v>
      </c>
      <c r="C115" s="20" t="s">
        <v>380</v>
      </c>
      <c r="D115" s="20" t="s">
        <v>381</v>
      </c>
      <c r="E115" s="20" t="s">
        <v>379</v>
      </c>
      <c r="F115" s="20" t="s">
        <v>22</v>
      </c>
      <c r="G115" s="20" t="s">
        <v>23</v>
      </c>
      <c r="H115" s="20" t="s">
        <v>23</v>
      </c>
      <c r="I115" s="20" t="s">
        <v>23</v>
      </c>
      <c r="J115" s="20" t="str">
        <f t="shared" si="21"/>
        <v>[n,n,n]</v>
      </c>
      <c r="K115" s="20" t="s">
        <v>84</v>
      </c>
      <c r="L115" s="20" t="s">
        <v>84</v>
      </c>
      <c r="M115" s="20" t="s">
        <v>84</v>
      </c>
      <c r="N115" s="20" t="str">
        <f t="shared" si="22"/>
        <v>[p,p,p]</v>
      </c>
      <c r="O115" s="24"/>
      <c r="P115" s="24"/>
      <c r="Q115" s="24"/>
      <c r="R115" s="24"/>
      <c r="S115" s="60">
        <v>6</v>
      </c>
      <c r="T115" s="61">
        <v>5</v>
      </c>
      <c r="U115" s="61">
        <v>4</v>
      </c>
      <c r="V115" s="61">
        <v>5</v>
      </c>
      <c r="W115" s="61">
        <v>8</v>
      </c>
      <c r="X115" s="61">
        <v>5</v>
      </c>
      <c r="Y115" s="61">
        <v>3</v>
      </c>
      <c r="Z115" s="61">
        <v>4</v>
      </c>
    </row>
    <row r="116" spans="1:26" ht="16">
      <c r="A116" s="20" t="str">
        <f t="shared" si="12"/>
        <v>T115</v>
      </c>
      <c r="B116" s="20" t="s">
        <v>369</v>
      </c>
      <c r="C116" s="20" t="s">
        <v>382</v>
      </c>
      <c r="D116" s="20" t="s">
        <v>289</v>
      </c>
      <c r="E116" s="20" t="s">
        <v>383</v>
      </c>
      <c r="F116" s="20" t="s">
        <v>311</v>
      </c>
      <c r="G116" s="20" t="s">
        <v>23</v>
      </c>
      <c r="H116" s="20" t="s">
        <v>23</v>
      </c>
      <c r="I116" s="20" t="s">
        <v>23</v>
      </c>
      <c r="J116" s="20" t="str">
        <f t="shared" si="21"/>
        <v>[n,n,n]</v>
      </c>
      <c r="K116" s="20" t="s">
        <v>84</v>
      </c>
      <c r="L116" s="20" t="s">
        <v>84</v>
      </c>
      <c r="M116" s="20" t="s">
        <v>23</v>
      </c>
      <c r="N116" s="20" t="str">
        <f t="shared" si="22"/>
        <v>[p,p,n]</v>
      </c>
      <c r="O116" s="24"/>
      <c r="P116" s="24"/>
      <c r="Q116" s="24"/>
      <c r="R116" s="24"/>
      <c r="S116" s="60">
        <v>5</v>
      </c>
      <c r="T116" s="61">
        <v>7</v>
      </c>
      <c r="U116" s="61">
        <v>5</v>
      </c>
      <c r="V116" s="61">
        <v>6</v>
      </c>
      <c r="W116" s="61">
        <v>3</v>
      </c>
      <c r="X116" s="61">
        <v>8</v>
      </c>
      <c r="Y116" s="61">
        <v>6</v>
      </c>
      <c r="Z116" s="61">
        <v>4</v>
      </c>
    </row>
    <row r="117" spans="1:26" ht="16">
      <c r="A117" s="20" t="str">
        <f t="shared" si="12"/>
        <v>T116</v>
      </c>
      <c r="B117" s="20" t="s">
        <v>369</v>
      </c>
      <c r="C117" s="20" t="s">
        <v>226</v>
      </c>
      <c r="D117" s="20" t="s">
        <v>384</v>
      </c>
      <c r="E117" s="20" t="s">
        <v>307</v>
      </c>
      <c r="F117" s="20" t="s">
        <v>22</v>
      </c>
      <c r="G117" s="20" t="s">
        <v>23</v>
      </c>
      <c r="H117" s="20" t="s">
        <v>23</v>
      </c>
      <c r="I117" s="20" t="s">
        <v>23</v>
      </c>
      <c r="J117" s="20" t="str">
        <f t="shared" si="21"/>
        <v>[n,n,n]</v>
      </c>
      <c r="K117" s="20" t="s">
        <v>84</v>
      </c>
      <c r="L117" s="20" t="s">
        <v>23</v>
      </c>
      <c r="M117" s="20" t="s">
        <v>23</v>
      </c>
      <c r="N117" s="20" t="str">
        <f t="shared" si="22"/>
        <v>[p,n,n]</v>
      </c>
      <c r="O117" s="24"/>
      <c r="P117" s="24"/>
      <c r="Q117" s="24"/>
      <c r="R117" s="24"/>
      <c r="S117" s="60">
        <v>5</v>
      </c>
      <c r="T117" s="61">
        <v>7</v>
      </c>
      <c r="U117" s="61">
        <v>5</v>
      </c>
      <c r="V117" s="61">
        <v>6</v>
      </c>
      <c r="W117" s="61">
        <v>4</v>
      </c>
      <c r="X117" s="61">
        <v>8</v>
      </c>
      <c r="Y117" s="61">
        <v>7</v>
      </c>
      <c r="Z117" s="61">
        <v>5</v>
      </c>
    </row>
    <row r="118" spans="1:26" ht="48">
      <c r="A118" s="20" t="str">
        <f t="shared" si="12"/>
        <v>T117</v>
      </c>
      <c r="B118" s="20" t="s">
        <v>369</v>
      </c>
      <c r="C118" s="20" t="s">
        <v>385</v>
      </c>
      <c r="D118" s="20" t="s">
        <v>386</v>
      </c>
      <c r="E118" s="20" t="s">
        <v>379</v>
      </c>
      <c r="F118" s="20" t="s">
        <v>22</v>
      </c>
      <c r="G118" s="20" t="s">
        <v>23</v>
      </c>
      <c r="H118" s="20" t="s">
        <v>23</v>
      </c>
      <c r="I118" s="20" t="s">
        <v>23</v>
      </c>
      <c r="J118" s="20" t="str">
        <f t="shared" si="21"/>
        <v>[n,n,n]</v>
      </c>
      <c r="K118" s="20" t="s">
        <v>84</v>
      </c>
      <c r="L118" s="20" t="s">
        <v>23</v>
      </c>
      <c r="M118" s="20" t="s">
        <v>23</v>
      </c>
      <c r="N118" s="20" t="str">
        <f t="shared" si="22"/>
        <v>[p,n,n]</v>
      </c>
      <c r="O118" s="24"/>
      <c r="P118" s="24"/>
      <c r="Q118" s="24"/>
      <c r="R118" s="24"/>
      <c r="S118" s="60">
        <v>6</v>
      </c>
      <c r="T118" s="61">
        <v>6</v>
      </c>
      <c r="U118" s="61">
        <v>4</v>
      </c>
      <c r="V118" s="61">
        <v>5</v>
      </c>
      <c r="W118" s="61">
        <v>8</v>
      </c>
      <c r="X118" s="61">
        <v>3</v>
      </c>
      <c r="Y118" s="61">
        <v>2</v>
      </c>
      <c r="Z118" s="61">
        <v>3</v>
      </c>
    </row>
    <row r="119" spans="1:26" ht="96">
      <c r="A119" s="20" t="str">
        <f t="shared" si="12"/>
        <v>T118</v>
      </c>
      <c r="B119" s="20" t="s">
        <v>369</v>
      </c>
      <c r="C119" s="20" t="s">
        <v>387</v>
      </c>
      <c r="D119" s="20" t="s">
        <v>388</v>
      </c>
      <c r="E119" s="20" t="s">
        <v>323</v>
      </c>
      <c r="F119" s="20" t="s">
        <v>297</v>
      </c>
      <c r="G119" s="20" t="s">
        <v>84</v>
      </c>
      <c r="H119" s="20" t="s">
        <v>23</v>
      </c>
      <c r="I119" s="20" t="s">
        <v>23</v>
      </c>
      <c r="J119" s="20" t="str">
        <f t="shared" si="21"/>
        <v>[p,n,n]</v>
      </c>
      <c r="K119" s="20" t="s">
        <v>84</v>
      </c>
      <c r="L119" s="20" t="s">
        <v>84</v>
      </c>
      <c r="M119" s="20" t="s">
        <v>23</v>
      </c>
      <c r="N119" s="20" t="str">
        <f t="shared" si="22"/>
        <v>[p,p,n]</v>
      </c>
      <c r="O119" s="24"/>
      <c r="P119" s="24"/>
      <c r="Q119" s="24"/>
      <c r="R119" s="24"/>
      <c r="S119" s="60">
        <v>4</v>
      </c>
      <c r="T119" s="61">
        <v>6</v>
      </c>
      <c r="U119" s="61">
        <v>5</v>
      </c>
      <c r="V119" s="61">
        <v>6</v>
      </c>
      <c r="W119" s="61">
        <v>4</v>
      </c>
      <c r="X119" s="61">
        <v>9</v>
      </c>
      <c r="Y119" s="61">
        <v>4</v>
      </c>
      <c r="Z119" s="61">
        <v>5</v>
      </c>
    </row>
    <row r="120" spans="1:26" ht="64">
      <c r="A120" s="20" t="str">
        <f t="shared" si="12"/>
        <v>T119</v>
      </c>
      <c r="B120" s="20" t="s">
        <v>369</v>
      </c>
      <c r="C120" s="20" t="s">
        <v>389</v>
      </c>
      <c r="D120" s="20" t="s">
        <v>390</v>
      </c>
      <c r="E120" s="20" t="s">
        <v>391</v>
      </c>
      <c r="F120" s="20" t="s">
        <v>22</v>
      </c>
      <c r="G120" s="20" t="s">
        <v>23</v>
      </c>
      <c r="H120" s="20" t="s">
        <v>23</v>
      </c>
      <c r="I120" s="20" t="s">
        <v>23</v>
      </c>
      <c r="J120" s="20" t="str">
        <f t="shared" si="21"/>
        <v>[n,n,n]</v>
      </c>
      <c r="K120" s="20" t="s">
        <v>84</v>
      </c>
      <c r="L120" s="20" t="s">
        <v>84</v>
      </c>
      <c r="M120" s="20" t="s">
        <v>84</v>
      </c>
      <c r="N120" s="20" t="str">
        <f t="shared" si="22"/>
        <v>[p,p,p]</v>
      </c>
      <c r="O120" s="24"/>
      <c r="P120" s="24"/>
      <c r="Q120" s="24"/>
      <c r="R120" s="24"/>
      <c r="S120" s="60">
        <v>7</v>
      </c>
      <c r="T120" s="61">
        <v>6</v>
      </c>
      <c r="U120" s="61">
        <v>5</v>
      </c>
      <c r="V120" s="61">
        <v>4</v>
      </c>
      <c r="W120" s="61">
        <v>8</v>
      </c>
      <c r="X120" s="61">
        <v>5</v>
      </c>
      <c r="Y120" s="61">
        <v>4</v>
      </c>
      <c r="Z120" s="61">
        <v>3</v>
      </c>
    </row>
    <row r="121" spans="1:26" ht="48">
      <c r="A121" s="20" t="str">
        <f t="shared" si="12"/>
        <v>T120</v>
      </c>
      <c r="B121" s="20" t="s">
        <v>369</v>
      </c>
      <c r="C121" s="20" t="s">
        <v>392</v>
      </c>
      <c r="D121" s="20" t="s">
        <v>393</v>
      </c>
      <c r="E121" s="20" t="s">
        <v>394</v>
      </c>
      <c r="F121" s="20" t="s">
        <v>22</v>
      </c>
      <c r="G121" s="20" t="s">
        <v>23</v>
      </c>
      <c r="H121" s="20" t="s">
        <v>23</v>
      </c>
      <c r="I121" s="20" t="s">
        <v>23</v>
      </c>
      <c r="J121" s="20" t="str">
        <f t="shared" si="21"/>
        <v>[n,n,n]</v>
      </c>
      <c r="K121" s="20" t="s">
        <v>23</v>
      </c>
      <c r="L121" s="20" t="s">
        <v>23</v>
      </c>
      <c r="M121" s="20" t="s">
        <v>107</v>
      </c>
      <c r="N121" s="20" t="str">
        <f t="shared" si="22"/>
        <v>[n,n,f]</v>
      </c>
      <c r="O121" s="24"/>
      <c r="P121" s="24"/>
      <c r="Q121" s="24"/>
      <c r="R121" s="24"/>
      <c r="S121" s="60">
        <v>5</v>
      </c>
      <c r="T121" s="61">
        <v>7</v>
      </c>
      <c r="U121" s="61">
        <v>5</v>
      </c>
      <c r="V121" s="61">
        <v>6</v>
      </c>
      <c r="W121" s="61">
        <v>2</v>
      </c>
      <c r="X121" s="61">
        <v>3</v>
      </c>
      <c r="Y121" s="61">
        <v>9</v>
      </c>
      <c r="Z121" s="61">
        <v>3</v>
      </c>
    </row>
    <row r="122" spans="1:26" ht="48">
      <c r="A122" s="20" t="str">
        <f t="shared" si="12"/>
        <v>T121</v>
      </c>
      <c r="B122" s="20" t="s">
        <v>369</v>
      </c>
      <c r="C122" s="20" t="s">
        <v>395</v>
      </c>
      <c r="D122" s="20" t="s">
        <v>396</v>
      </c>
      <c r="E122" s="20" t="s">
        <v>391</v>
      </c>
      <c r="F122" s="20" t="s">
        <v>22</v>
      </c>
      <c r="G122" s="20" t="s">
        <v>23</v>
      </c>
      <c r="H122" s="20" t="s">
        <v>23</v>
      </c>
      <c r="I122" s="20" t="s">
        <v>23</v>
      </c>
      <c r="J122" s="20" t="str">
        <f t="shared" si="21"/>
        <v>[n,n,n]</v>
      </c>
      <c r="K122" s="20" t="s">
        <v>23</v>
      </c>
      <c r="L122" s="20" t="s">
        <v>23</v>
      </c>
      <c r="M122" s="20" t="s">
        <v>84</v>
      </c>
      <c r="N122" s="20" t="str">
        <f t="shared" si="22"/>
        <v>[n,n,p]</v>
      </c>
      <c r="O122" s="24"/>
      <c r="P122" s="24"/>
      <c r="Q122" s="24"/>
      <c r="R122" s="24"/>
      <c r="S122" s="60">
        <v>5</v>
      </c>
      <c r="T122" s="61">
        <v>7</v>
      </c>
      <c r="U122" s="61">
        <v>4</v>
      </c>
      <c r="V122" s="61">
        <v>5</v>
      </c>
      <c r="W122" s="61">
        <v>2</v>
      </c>
      <c r="X122" s="61">
        <v>3</v>
      </c>
      <c r="Y122" s="61">
        <v>8</v>
      </c>
      <c r="Z122" s="61">
        <v>3</v>
      </c>
    </row>
    <row r="123" spans="1:26" ht="16">
      <c r="A123" s="20" t="str">
        <f t="shared" si="12"/>
        <v>T122</v>
      </c>
      <c r="B123" s="20" t="s">
        <v>369</v>
      </c>
      <c r="C123" s="20" t="s">
        <v>397</v>
      </c>
      <c r="D123" s="20" t="s">
        <v>398</v>
      </c>
      <c r="E123" s="20" t="s">
        <v>293</v>
      </c>
      <c r="F123" s="20" t="s">
        <v>22</v>
      </c>
      <c r="G123" s="20" t="s">
        <v>23</v>
      </c>
      <c r="H123" s="20" t="s">
        <v>23</v>
      </c>
      <c r="I123" s="20" t="s">
        <v>23</v>
      </c>
      <c r="J123" s="20" t="str">
        <f t="shared" si="21"/>
        <v>[n,n,n]</v>
      </c>
      <c r="K123" s="20" t="s">
        <v>84</v>
      </c>
      <c r="L123" s="20" t="s">
        <v>84</v>
      </c>
      <c r="M123" s="20" t="s">
        <v>84</v>
      </c>
      <c r="N123" s="20" t="str">
        <f t="shared" si="22"/>
        <v>[p,p,p]</v>
      </c>
      <c r="O123" s="24"/>
      <c r="P123" s="24"/>
      <c r="Q123" s="24"/>
      <c r="R123" s="24"/>
      <c r="S123" s="60">
        <v>6</v>
      </c>
      <c r="T123" s="61">
        <v>6</v>
      </c>
      <c r="U123" s="61">
        <v>5</v>
      </c>
      <c r="V123" s="61">
        <v>6</v>
      </c>
      <c r="W123" s="61">
        <v>3</v>
      </c>
      <c r="X123" s="61">
        <v>4</v>
      </c>
      <c r="Y123" s="61">
        <v>9</v>
      </c>
      <c r="Z123" s="61">
        <v>4</v>
      </c>
    </row>
    <row r="124" spans="1:26" ht="32">
      <c r="A124" s="20" t="str">
        <f t="shared" si="12"/>
        <v>T123</v>
      </c>
      <c r="B124" s="20" t="s">
        <v>369</v>
      </c>
      <c r="C124" s="20" t="s">
        <v>399</v>
      </c>
      <c r="D124" s="20" t="s">
        <v>400</v>
      </c>
      <c r="E124" s="20" t="s">
        <v>401</v>
      </c>
      <c r="F124" s="20" t="s">
        <v>297</v>
      </c>
      <c r="G124" s="20" t="s">
        <v>23</v>
      </c>
      <c r="H124" s="20" t="s">
        <v>23</v>
      </c>
      <c r="I124" s="20" t="s">
        <v>23</v>
      </c>
      <c r="J124" s="20" t="str">
        <f t="shared" si="21"/>
        <v>[n,n,n]</v>
      </c>
      <c r="K124" s="20" t="s">
        <v>23</v>
      </c>
      <c r="L124" s="20" t="s">
        <v>23</v>
      </c>
      <c r="M124" s="20" t="s">
        <v>84</v>
      </c>
      <c r="N124" s="20" t="str">
        <f t="shared" si="22"/>
        <v>[n,n,p]</v>
      </c>
      <c r="O124" s="24"/>
      <c r="P124" s="24"/>
      <c r="Q124" s="24"/>
      <c r="R124" s="24"/>
      <c r="S124" s="60">
        <v>6</v>
      </c>
      <c r="T124" s="61">
        <v>6</v>
      </c>
      <c r="U124" s="61">
        <v>5</v>
      </c>
      <c r="V124" s="61">
        <v>6</v>
      </c>
      <c r="W124" s="61">
        <v>3</v>
      </c>
      <c r="X124" s="61">
        <v>4</v>
      </c>
      <c r="Y124" s="61">
        <v>9</v>
      </c>
      <c r="Z124" s="61">
        <v>4</v>
      </c>
    </row>
    <row r="125" spans="1:26" ht="16">
      <c r="A125" s="20" t="str">
        <f t="shared" si="12"/>
        <v>T124</v>
      </c>
      <c r="B125" s="20" t="s">
        <v>369</v>
      </c>
      <c r="C125" s="20" t="s">
        <v>100</v>
      </c>
      <c r="D125" s="20" t="s">
        <v>402</v>
      </c>
      <c r="E125" s="20" t="s">
        <v>307</v>
      </c>
      <c r="F125" s="20" t="s">
        <v>403</v>
      </c>
      <c r="G125" s="20" t="s">
        <v>23</v>
      </c>
      <c r="H125" s="20" t="s">
        <v>23</v>
      </c>
      <c r="I125" s="20" t="s">
        <v>23</v>
      </c>
      <c r="J125" s="20" t="str">
        <f t="shared" si="21"/>
        <v>[n,n,n]</v>
      </c>
      <c r="K125" s="20" t="s">
        <v>84</v>
      </c>
      <c r="L125" s="20" t="s">
        <v>84</v>
      </c>
      <c r="M125" s="20" t="s">
        <v>23</v>
      </c>
      <c r="N125" s="20" t="str">
        <f t="shared" si="22"/>
        <v>[p,p,n]</v>
      </c>
      <c r="O125" s="24"/>
      <c r="P125" s="24"/>
      <c r="Q125" s="24"/>
      <c r="R125" s="24"/>
      <c r="S125" s="60">
        <v>6</v>
      </c>
      <c r="T125" s="61">
        <v>8</v>
      </c>
      <c r="U125" s="61">
        <v>5</v>
      </c>
      <c r="V125" s="61">
        <v>7</v>
      </c>
      <c r="W125" s="61">
        <v>5</v>
      </c>
      <c r="X125" s="61">
        <v>9</v>
      </c>
      <c r="Y125" s="61">
        <v>6</v>
      </c>
      <c r="Z125" s="61">
        <v>4</v>
      </c>
    </row>
    <row r="126" spans="1:26" ht="64">
      <c r="A126" s="20" t="str">
        <f t="shared" si="12"/>
        <v>T125</v>
      </c>
      <c r="B126" s="20" t="s">
        <v>369</v>
      </c>
      <c r="C126" s="20" t="s">
        <v>404</v>
      </c>
      <c r="D126" s="20" t="s">
        <v>405</v>
      </c>
      <c r="E126" s="20" t="s">
        <v>307</v>
      </c>
      <c r="F126" s="20" t="s">
        <v>304</v>
      </c>
      <c r="G126" s="20" t="s">
        <v>23</v>
      </c>
      <c r="H126" s="20" t="s">
        <v>23</v>
      </c>
      <c r="I126" s="20" t="s">
        <v>23</v>
      </c>
      <c r="J126" s="20" t="str">
        <f t="shared" si="21"/>
        <v>[n,n,n]</v>
      </c>
      <c r="K126" s="20" t="s">
        <v>84</v>
      </c>
      <c r="L126" s="20" t="s">
        <v>23</v>
      </c>
      <c r="M126" s="20" t="s">
        <v>23</v>
      </c>
      <c r="N126" s="20" t="str">
        <f t="shared" si="22"/>
        <v>[p,n,n]</v>
      </c>
      <c r="O126" s="24"/>
      <c r="P126" s="24"/>
      <c r="Q126" s="24"/>
      <c r="R126" s="24"/>
      <c r="S126" s="61"/>
      <c r="T126" s="61"/>
      <c r="U126" s="61"/>
      <c r="V126" s="61"/>
      <c r="W126" s="61"/>
      <c r="X126" s="61"/>
      <c r="Y126" s="61"/>
      <c r="Z126" s="61"/>
    </row>
    <row r="127" spans="1:26" ht="48">
      <c r="A127" s="20" t="str">
        <f t="shared" si="12"/>
        <v>T126</v>
      </c>
      <c r="B127" s="20" t="s">
        <v>369</v>
      </c>
      <c r="C127" s="20" t="s">
        <v>406</v>
      </c>
      <c r="D127" s="20" t="s">
        <v>407</v>
      </c>
      <c r="E127" s="20" t="s">
        <v>307</v>
      </c>
      <c r="F127" s="20" t="s">
        <v>22</v>
      </c>
      <c r="G127" s="20"/>
      <c r="H127" s="20"/>
      <c r="I127" s="20"/>
      <c r="J127" s="20" t="str">
        <f t="shared" si="21"/>
        <v>[,,]</v>
      </c>
      <c r="K127" s="20"/>
      <c r="L127" s="20"/>
      <c r="M127" s="20"/>
      <c r="N127" s="20" t="str">
        <f t="shared" si="22"/>
        <v>[,,]</v>
      </c>
      <c r="O127" s="24"/>
      <c r="P127" s="24"/>
      <c r="Q127" s="24"/>
      <c r="R127" s="24"/>
      <c r="S127" s="61"/>
      <c r="T127" s="61"/>
      <c r="U127" s="61"/>
      <c r="V127" s="61"/>
      <c r="W127" s="61"/>
      <c r="X127" s="61"/>
      <c r="Y127" s="61"/>
      <c r="Z127" s="61"/>
    </row>
    <row r="128" spans="1:26" ht="96">
      <c r="A128" s="20" t="str">
        <f t="shared" si="12"/>
        <v>T127</v>
      </c>
      <c r="B128" s="20" t="s">
        <v>369</v>
      </c>
      <c r="C128" s="20" t="s">
        <v>408</v>
      </c>
      <c r="D128" s="20" t="s">
        <v>409</v>
      </c>
      <c r="E128" s="20" t="s">
        <v>303</v>
      </c>
      <c r="F128" s="20" t="s">
        <v>22</v>
      </c>
      <c r="G128" s="20"/>
      <c r="H128" s="20"/>
      <c r="I128" s="20"/>
      <c r="J128" s="20" t="str">
        <f t="shared" si="21"/>
        <v>[,,]</v>
      </c>
      <c r="K128" s="20"/>
      <c r="L128" s="20"/>
      <c r="M128" s="20"/>
      <c r="N128" s="20" t="str">
        <f t="shared" si="22"/>
        <v>[,,]</v>
      </c>
      <c r="O128" s="24"/>
      <c r="P128" s="24"/>
      <c r="Q128" s="24"/>
      <c r="R128" s="24"/>
      <c r="S128" s="61"/>
      <c r="T128" s="61"/>
      <c r="U128" s="61"/>
      <c r="V128" s="61"/>
      <c r="W128" s="61"/>
      <c r="X128" s="61"/>
      <c r="Y128" s="61"/>
      <c r="Z128" s="61"/>
    </row>
    <row r="129" spans="1:26" ht="32">
      <c r="A129" s="20" t="str">
        <f t="shared" ref="A129:A192" si="23">CONCATENATE("T",ROW(A129)-1)</f>
        <v>T128</v>
      </c>
      <c r="B129" s="20" t="s">
        <v>369</v>
      </c>
      <c r="C129" s="20" t="s">
        <v>410</v>
      </c>
      <c r="D129" s="20" t="s">
        <v>411</v>
      </c>
      <c r="E129" s="20" t="s">
        <v>303</v>
      </c>
      <c r="F129" s="20" t="s">
        <v>297</v>
      </c>
      <c r="G129" s="20" t="s">
        <v>23</v>
      </c>
      <c r="H129" s="20" t="s">
        <v>23</v>
      </c>
      <c r="I129" s="20" t="s">
        <v>23</v>
      </c>
      <c r="J129" s="20" t="str">
        <f t="shared" si="21"/>
        <v>[n,n,n]</v>
      </c>
      <c r="K129" s="20" t="s">
        <v>84</v>
      </c>
      <c r="L129" s="20" t="s">
        <v>23</v>
      </c>
      <c r="M129" s="20" t="s">
        <v>23</v>
      </c>
      <c r="N129" s="20" t="str">
        <f t="shared" si="22"/>
        <v>[p,n,n]</v>
      </c>
      <c r="O129" s="24"/>
      <c r="P129" s="24"/>
      <c r="Q129" s="24"/>
      <c r="R129" s="24"/>
      <c r="S129" s="61"/>
      <c r="T129" s="61"/>
      <c r="U129" s="61"/>
      <c r="V129" s="61"/>
      <c r="W129" s="61"/>
      <c r="X129" s="61"/>
      <c r="Y129" s="61"/>
      <c r="Z129" s="61"/>
    </row>
    <row r="130" spans="1:26" ht="64">
      <c r="A130" s="20" t="str">
        <f t="shared" si="23"/>
        <v>T129</v>
      </c>
      <c r="B130" s="20" t="s">
        <v>369</v>
      </c>
      <c r="C130" s="20" t="s">
        <v>412</v>
      </c>
      <c r="D130" s="20" t="s">
        <v>413</v>
      </c>
      <c r="E130" s="20" t="s">
        <v>323</v>
      </c>
      <c r="F130" s="20" t="s">
        <v>22</v>
      </c>
      <c r="G130" s="20" t="s">
        <v>23</v>
      </c>
      <c r="H130" s="20" t="s">
        <v>23</v>
      </c>
      <c r="I130" s="20" t="s">
        <v>23</v>
      </c>
      <c r="J130" s="20" t="str">
        <f t="shared" si="21"/>
        <v>[n,n,n]</v>
      </c>
      <c r="K130" s="20" t="s">
        <v>84</v>
      </c>
      <c r="L130" s="20" t="s">
        <v>23</v>
      </c>
      <c r="M130" s="20" t="s">
        <v>23</v>
      </c>
      <c r="N130" s="20" t="str">
        <f t="shared" si="22"/>
        <v>[p,n,n]</v>
      </c>
      <c r="O130" s="24"/>
      <c r="P130" s="24"/>
      <c r="Q130" s="24"/>
      <c r="R130" s="24"/>
      <c r="S130" s="61"/>
      <c r="T130" s="61"/>
      <c r="U130" s="61"/>
      <c r="V130" s="61"/>
      <c r="W130" s="61"/>
      <c r="X130" s="61"/>
      <c r="Y130" s="61"/>
      <c r="Z130" s="61"/>
    </row>
    <row r="131" spans="1:26" ht="48">
      <c r="A131" s="20" t="str">
        <f t="shared" si="23"/>
        <v>T130</v>
      </c>
      <c r="B131" s="20" t="s">
        <v>369</v>
      </c>
      <c r="C131" s="20" t="s">
        <v>414</v>
      </c>
      <c r="D131" s="20" t="s">
        <v>415</v>
      </c>
      <c r="E131" s="20" t="s">
        <v>416</v>
      </c>
      <c r="F131" s="20" t="s">
        <v>22</v>
      </c>
      <c r="G131" s="20" t="s">
        <v>23</v>
      </c>
      <c r="H131" s="20" t="s">
        <v>23</v>
      </c>
      <c r="I131" s="20" t="s">
        <v>23</v>
      </c>
      <c r="J131" s="20" t="str">
        <f t="shared" si="21"/>
        <v>[n,n,n]</v>
      </c>
      <c r="K131" s="20" t="s">
        <v>84</v>
      </c>
      <c r="L131" s="20" t="s">
        <v>23</v>
      </c>
      <c r="M131" s="20" t="s">
        <v>23</v>
      </c>
      <c r="N131" s="20" t="str">
        <f t="shared" si="22"/>
        <v>[p,n,n]</v>
      </c>
      <c r="O131" s="24"/>
      <c r="P131" s="24"/>
      <c r="Q131" s="24"/>
      <c r="R131" s="24"/>
      <c r="S131" s="61"/>
      <c r="T131" s="61"/>
      <c r="U131" s="61"/>
      <c r="V131" s="61"/>
      <c r="W131" s="61"/>
      <c r="X131" s="61"/>
      <c r="Y131" s="61"/>
      <c r="Z131" s="61"/>
    </row>
    <row r="132" spans="1:26" ht="32">
      <c r="A132" s="20" t="str">
        <f t="shared" si="23"/>
        <v>T131</v>
      </c>
      <c r="B132" s="20" t="s">
        <v>369</v>
      </c>
      <c r="C132" s="20" t="s">
        <v>417</v>
      </c>
      <c r="D132" s="20" t="s">
        <v>418</v>
      </c>
      <c r="E132" s="20" t="s">
        <v>401</v>
      </c>
      <c r="F132" s="20" t="s">
        <v>22</v>
      </c>
      <c r="G132" s="20" t="s">
        <v>23</v>
      </c>
      <c r="H132" s="20" t="s">
        <v>23</v>
      </c>
      <c r="I132" s="20" t="s">
        <v>23</v>
      </c>
      <c r="J132" s="20" t="str">
        <f t="shared" si="21"/>
        <v>[n,n,n]</v>
      </c>
      <c r="K132" s="20" t="s">
        <v>23</v>
      </c>
      <c r="L132" s="20" t="s">
        <v>23</v>
      </c>
      <c r="M132" s="20" t="s">
        <v>84</v>
      </c>
      <c r="N132" s="20" t="str">
        <f t="shared" si="22"/>
        <v>[n,n,p]</v>
      </c>
      <c r="O132" s="24"/>
      <c r="P132" s="24"/>
      <c r="Q132" s="24"/>
      <c r="R132" s="24"/>
      <c r="S132" s="61"/>
      <c r="T132" s="61"/>
      <c r="U132" s="61"/>
      <c r="V132" s="61"/>
      <c r="W132" s="61"/>
      <c r="X132" s="61"/>
      <c r="Y132" s="61"/>
      <c r="Z132" s="61"/>
    </row>
    <row r="133" spans="1:26" ht="48">
      <c r="A133" s="20" t="str">
        <f t="shared" si="23"/>
        <v>T132</v>
      </c>
      <c r="B133" s="20" t="s">
        <v>369</v>
      </c>
      <c r="C133" s="20" t="s">
        <v>419</v>
      </c>
      <c r="D133" s="20" t="s">
        <v>420</v>
      </c>
      <c r="E133" s="20" t="s">
        <v>421</v>
      </c>
      <c r="F133" s="20" t="s">
        <v>332</v>
      </c>
      <c r="G133" s="20" t="s">
        <v>23</v>
      </c>
      <c r="H133" s="20" t="s">
        <v>23</v>
      </c>
      <c r="I133" s="20" t="s">
        <v>23</v>
      </c>
      <c r="J133" s="20" t="str">
        <f t="shared" si="21"/>
        <v>[n,n,n]</v>
      </c>
      <c r="K133" s="20" t="s">
        <v>84</v>
      </c>
      <c r="L133" s="20" t="s">
        <v>84</v>
      </c>
      <c r="M133" s="20" t="s">
        <v>84</v>
      </c>
      <c r="N133" s="20" t="str">
        <f t="shared" si="22"/>
        <v>[p,p,p]</v>
      </c>
      <c r="O133" s="24"/>
      <c r="P133" s="24"/>
      <c r="Q133" s="24"/>
      <c r="R133" s="24"/>
      <c r="S133" s="61"/>
      <c r="T133" s="61"/>
      <c r="U133" s="61"/>
      <c r="V133" s="61"/>
      <c r="W133" s="61"/>
      <c r="X133" s="61"/>
      <c r="Y133" s="61"/>
      <c r="Z133" s="61"/>
    </row>
    <row r="134" spans="1:26" ht="48">
      <c r="A134" s="20" t="str">
        <f t="shared" si="23"/>
        <v>T133</v>
      </c>
      <c r="B134" s="20" t="s">
        <v>369</v>
      </c>
      <c r="C134" s="20" t="s">
        <v>422</v>
      </c>
      <c r="D134" s="20" t="s">
        <v>423</v>
      </c>
      <c r="E134" s="20" t="s">
        <v>421</v>
      </c>
      <c r="F134" s="20" t="s">
        <v>22</v>
      </c>
      <c r="G134" s="20" t="s">
        <v>23</v>
      </c>
      <c r="H134" s="20" t="s">
        <v>23</v>
      </c>
      <c r="I134" s="20" t="s">
        <v>23</v>
      </c>
      <c r="J134" s="20" t="str">
        <f t="shared" si="21"/>
        <v>[n,n,n]</v>
      </c>
      <c r="K134" s="20" t="s">
        <v>84</v>
      </c>
      <c r="L134" s="20" t="s">
        <v>84</v>
      </c>
      <c r="M134" s="20" t="s">
        <v>84</v>
      </c>
      <c r="N134" s="20" t="str">
        <f t="shared" si="22"/>
        <v>[p,p,p]</v>
      </c>
      <c r="O134" s="24"/>
      <c r="P134" s="24"/>
      <c r="Q134" s="24"/>
      <c r="R134" s="24"/>
      <c r="S134" s="61"/>
      <c r="T134" s="61"/>
      <c r="U134" s="61"/>
      <c r="V134" s="61"/>
      <c r="W134" s="61"/>
      <c r="X134" s="61"/>
      <c r="Y134" s="61"/>
      <c r="Z134" s="61"/>
    </row>
    <row r="135" spans="1:26" ht="64">
      <c r="A135" s="20" t="str">
        <f t="shared" si="23"/>
        <v>T134</v>
      </c>
      <c r="B135" s="20" t="s">
        <v>369</v>
      </c>
      <c r="C135" s="20" t="s">
        <v>424</v>
      </c>
      <c r="D135" s="20" t="s">
        <v>425</v>
      </c>
      <c r="E135" s="20" t="s">
        <v>326</v>
      </c>
      <c r="F135" s="20" t="s">
        <v>22</v>
      </c>
      <c r="G135" s="20" t="s">
        <v>23</v>
      </c>
      <c r="H135" s="20" t="s">
        <v>23</v>
      </c>
      <c r="I135" s="20" t="s">
        <v>23</v>
      </c>
      <c r="J135" s="20" t="str">
        <f t="shared" si="21"/>
        <v>[n,n,n]</v>
      </c>
      <c r="K135" s="20" t="s">
        <v>23</v>
      </c>
      <c r="L135" s="20" t="s">
        <v>84</v>
      </c>
      <c r="M135" s="20" t="s">
        <v>84</v>
      </c>
      <c r="N135" s="20" t="str">
        <f t="shared" si="22"/>
        <v>[n,p,p]</v>
      </c>
      <c r="O135" s="24"/>
      <c r="P135" s="24"/>
      <c r="Q135" s="24"/>
      <c r="R135" s="24"/>
      <c r="S135" s="61"/>
      <c r="T135" s="61"/>
      <c r="U135" s="61"/>
      <c r="V135" s="61"/>
      <c r="W135" s="61"/>
      <c r="X135" s="61"/>
      <c r="Y135" s="61"/>
      <c r="Z135" s="61"/>
    </row>
    <row r="136" spans="1:26" ht="48">
      <c r="A136" s="20" t="str">
        <f t="shared" si="23"/>
        <v>T135</v>
      </c>
      <c r="B136" s="20" t="s">
        <v>426</v>
      </c>
      <c r="C136" s="20" t="s">
        <v>82</v>
      </c>
      <c r="D136" s="20" t="s">
        <v>427</v>
      </c>
      <c r="E136" s="20" t="s">
        <v>293</v>
      </c>
      <c r="F136" s="20" t="s">
        <v>332</v>
      </c>
      <c r="G136" s="20" t="str">
        <f>MID(J136,2,1)</f>
        <v>n</v>
      </c>
      <c r="H136" s="20" t="str">
        <f>MID(J136,4,1)</f>
        <v>n</v>
      </c>
      <c r="I136" s="20" t="str">
        <f>MID(J136,6,1)</f>
        <v>n</v>
      </c>
      <c r="J136" s="20" t="s">
        <v>181</v>
      </c>
      <c r="K136" s="20" t="str">
        <f>MID(N136,2,1)</f>
        <v>n</v>
      </c>
      <c r="L136" s="20" t="str">
        <f>MID(N136,4,1)</f>
        <v>n</v>
      </c>
      <c r="M136" s="20" t="str">
        <f>MID(N136,6,1)</f>
        <v>f</v>
      </c>
      <c r="N136" s="20" t="s">
        <v>108</v>
      </c>
      <c r="O136" s="25" t="s">
        <v>86</v>
      </c>
      <c r="P136" s="25" t="s">
        <v>428</v>
      </c>
      <c r="Q136" s="25" t="s">
        <v>429</v>
      </c>
      <c r="R136" s="25"/>
      <c r="S136" s="61"/>
      <c r="T136" s="61"/>
      <c r="U136" s="61"/>
      <c r="V136" s="61"/>
      <c r="W136" s="61"/>
      <c r="X136" s="61"/>
      <c r="Y136" s="61"/>
      <c r="Z136" s="61"/>
    </row>
    <row r="137" spans="1:26" ht="96">
      <c r="A137" s="20" t="str">
        <f t="shared" si="23"/>
        <v>T136</v>
      </c>
      <c r="B137" s="20" t="s">
        <v>430</v>
      </c>
      <c r="C137" s="20" t="s">
        <v>431</v>
      </c>
      <c r="D137" s="20" t="s">
        <v>432</v>
      </c>
      <c r="E137" s="20" t="s">
        <v>433</v>
      </c>
      <c r="F137" s="20" t="s">
        <v>22</v>
      </c>
      <c r="G137" s="20" t="s">
        <v>23</v>
      </c>
      <c r="H137" s="20" t="s">
        <v>23</v>
      </c>
      <c r="I137" s="20" t="s">
        <v>23</v>
      </c>
      <c r="J137" s="20" t="str">
        <f t="shared" ref="J137:J175" si="24">CONCATENATE("[",G137,",",H137,",",I137,"]")</f>
        <v>[n,n,n]</v>
      </c>
      <c r="K137" s="20" t="s">
        <v>23</v>
      </c>
      <c r="L137" s="20" t="s">
        <v>84</v>
      </c>
      <c r="M137" s="20" t="s">
        <v>23</v>
      </c>
      <c r="N137" s="20" t="str">
        <f t="shared" ref="N137:N168" si="25">CONCATENATE("[",K137,",",L137,",",M137,"]")</f>
        <v>[n,p,n]</v>
      </c>
      <c r="O137" s="24"/>
      <c r="P137" s="24"/>
      <c r="Q137" s="24"/>
      <c r="R137" s="24"/>
      <c r="S137" s="61"/>
      <c r="T137" s="61"/>
      <c r="U137" s="61"/>
      <c r="V137" s="61"/>
      <c r="W137" s="61"/>
      <c r="X137" s="61"/>
      <c r="Y137" s="61"/>
      <c r="Z137" s="61"/>
    </row>
    <row r="138" spans="1:26" ht="80">
      <c r="A138" s="20" t="str">
        <f t="shared" si="23"/>
        <v>T137</v>
      </c>
      <c r="B138" s="20" t="s">
        <v>430</v>
      </c>
      <c r="C138" s="20" t="s">
        <v>434</v>
      </c>
      <c r="D138" s="20" t="s">
        <v>435</v>
      </c>
      <c r="E138" s="20" t="s">
        <v>436</v>
      </c>
      <c r="F138" s="20" t="s">
        <v>437</v>
      </c>
      <c r="G138" s="20" t="s">
        <v>23</v>
      </c>
      <c r="H138" s="20" t="s">
        <v>23</v>
      </c>
      <c r="I138" s="20" t="s">
        <v>23</v>
      </c>
      <c r="J138" s="20" t="str">
        <f t="shared" si="24"/>
        <v>[n,n,n]</v>
      </c>
      <c r="K138" s="20" t="s">
        <v>23</v>
      </c>
      <c r="L138" s="20" t="s">
        <v>84</v>
      </c>
      <c r="M138" s="20" t="s">
        <v>84</v>
      </c>
      <c r="N138" s="20" t="str">
        <f t="shared" si="25"/>
        <v>[n,p,p]</v>
      </c>
      <c r="O138" s="24"/>
      <c r="P138" s="24"/>
      <c r="Q138" s="24"/>
      <c r="R138" s="24"/>
      <c r="S138" s="61"/>
      <c r="T138" s="61"/>
      <c r="U138" s="61"/>
      <c r="V138" s="61"/>
      <c r="W138" s="61"/>
      <c r="X138" s="61"/>
      <c r="Y138" s="61"/>
      <c r="Z138" s="61"/>
    </row>
    <row r="139" spans="1:26" ht="96">
      <c r="A139" s="20" t="str">
        <f t="shared" si="23"/>
        <v>T138</v>
      </c>
      <c r="B139" s="20" t="s">
        <v>430</v>
      </c>
      <c r="C139" s="20" t="s">
        <v>370</v>
      </c>
      <c r="D139" s="20" t="s">
        <v>438</v>
      </c>
      <c r="E139" s="20" t="s">
        <v>293</v>
      </c>
      <c r="F139" s="20" t="s">
        <v>94</v>
      </c>
      <c r="G139" s="20" t="s">
        <v>23</v>
      </c>
      <c r="H139" s="20" t="s">
        <v>23</v>
      </c>
      <c r="I139" s="20" t="s">
        <v>23</v>
      </c>
      <c r="J139" s="20" t="str">
        <f t="shared" si="24"/>
        <v>[n,n,n]</v>
      </c>
      <c r="K139" s="20" t="s">
        <v>23</v>
      </c>
      <c r="L139" s="20" t="s">
        <v>23</v>
      </c>
      <c r="M139" s="20" t="s">
        <v>84</v>
      </c>
      <c r="N139" s="20" t="str">
        <f t="shared" si="25"/>
        <v>[n,n,p]</v>
      </c>
      <c r="O139" s="24"/>
      <c r="P139" s="24"/>
      <c r="Q139" s="24"/>
      <c r="R139" s="24"/>
      <c r="S139" s="61"/>
      <c r="T139" s="61"/>
      <c r="U139" s="61"/>
      <c r="V139" s="61"/>
      <c r="W139" s="61"/>
      <c r="X139" s="61"/>
      <c r="Y139" s="61"/>
      <c r="Z139" s="61"/>
    </row>
    <row r="140" spans="1:26" ht="48">
      <c r="A140" s="20" t="str">
        <f t="shared" si="23"/>
        <v>T139</v>
      </c>
      <c r="B140" s="20" t="s">
        <v>430</v>
      </c>
      <c r="C140" s="20" t="s">
        <v>439</v>
      </c>
      <c r="D140" s="20" t="s">
        <v>440</v>
      </c>
      <c r="E140" s="20" t="s">
        <v>433</v>
      </c>
      <c r="F140" s="20" t="s">
        <v>441</v>
      </c>
      <c r="G140" s="20" t="s">
        <v>84</v>
      </c>
      <c r="H140" s="20" t="s">
        <v>23</v>
      </c>
      <c r="I140" s="20" t="s">
        <v>23</v>
      </c>
      <c r="J140" s="20" t="str">
        <f t="shared" si="24"/>
        <v>[p,n,n]</v>
      </c>
      <c r="K140" s="20" t="s">
        <v>84</v>
      </c>
      <c r="L140" s="20" t="s">
        <v>84</v>
      </c>
      <c r="M140" s="20" t="s">
        <v>23</v>
      </c>
      <c r="N140" s="20" t="str">
        <f t="shared" si="25"/>
        <v>[p,p,n]</v>
      </c>
      <c r="O140" s="24"/>
      <c r="P140" s="24"/>
      <c r="Q140" s="24"/>
      <c r="R140" s="24"/>
      <c r="S140" s="61"/>
      <c r="T140" s="61"/>
      <c r="U140" s="61"/>
      <c r="V140" s="61"/>
      <c r="W140" s="61"/>
      <c r="X140" s="61"/>
      <c r="Y140" s="61"/>
      <c r="Z140" s="61"/>
    </row>
    <row r="141" spans="1:26" ht="80">
      <c r="A141" s="20" t="str">
        <f t="shared" si="23"/>
        <v>T140</v>
      </c>
      <c r="B141" s="20" t="s">
        <v>430</v>
      </c>
      <c r="C141" s="20" t="s">
        <v>442</v>
      </c>
      <c r="D141" s="20" t="s">
        <v>443</v>
      </c>
      <c r="E141" s="20" t="s">
        <v>4</v>
      </c>
      <c r="F141" s="20" t="s">
        <v>332</v>
      </c>
      <c r="G141" s="20" t="s">
        <v>23</v>
      </c>
      <c r="H141" s="20" t="s">
        <v>23</v>
      </c>
      <c r="I141" s="20" t="s">
        <v>23</v>
      </c>
      <c r="J141" s="20" t="str">
        <f t="shared" si="24"/>
        <v>[n,n,n]</v>
      </c>
      <c r="K141" s="20" t="s">
        <v>23</v>
      </c>
      <c r="L141" s="20" t="s">
        <v>84</v>
      </c>
      <c r="M141" s="20" t="s">
        <v>84</v>
      </c>
      <c r="N141" s="20" t="str">
        <f t="shared" si="25"/>
        <v>[n,p,p]</v>
      </c>
      <c r="O141" s="24"/>
      <c r="P141" s="24"/>
      <c r="Q141" s="24"/>
      <c r="R141" s="24"/>
      <c r="S141" s="61"/>
      <c r="T141" s="61"/>
      <c r="U141" s="61"/>
      <c r="V141" s="61"/>
      <c r="W141" s="61"/>
      <c r="X141" s="61"/>
      <c r="Y141" s="61"/>
      <c r="Z141" s="61"/>
    </row>
    <row r="142" spans="1:26" ht="48">
      <c r="A142" s="20" t="str">
        <f t="shared" si="23"/>
        <v>T141</v>
      </c>
      <c r="B142" s="20" t="s">
        <v>430</v>
      </c>
      <c r="C142" s="20" t="s">
        <v>444</v>
      </c>
      <c r="D142" s="20" t="s">
        <v>440</v>
      </c>
      <c r="E142" s="20" t="s">
        <v>433</v>
      </c>
      <c r="F142" s="20" t="s">
        <v>445</v>
      </c>
      <c r="G142" s="20" t="s">
        <v>23</v>
      </c>
      <c r="H142" s="20" t="s">
        <v>23</v>
      </c>
      <c r="I142" s="20" t="s">
        <v>23</v>
      </c>
      <c r="J142" s="20" t="str">
        <f t="shared" si="24"/>
        <v>[n,n,n]</v>
      </c>
      <c r="K142" s="20" t="s">
        <v>23</v>
      </c>
      <c r="L142" s="20" t="s">
        <v>84</v>
      </c>
      <c r="M142" s="20" t="s">
        <v>23</v>
      </c>
      <c r="N142" s="20" t="str">
        <f t="shared" si="25"/>
        <v>[n,p,n]</v>
      </c>
      <c r="O142" s="24"/>
      <c r="P142" s="24"/>
      <c r="Q142" s="24"/>
      <c r="R142" s="24"/>
      <c r="S142" s="61"/>
      <c r="T142" s="61"/>
      <c r="U142" s="61"/>
      <c r="V142" s="61"/>
      <c r="W142" s="61"/>
      <c r="X142" s="61"/>
      <c r="Y142" s="61"/>
      <c r="Z142" s="61"/>
    </row>
    <row r="143" spans="1:26" ht="32">
      <c r="A143" s="20" t="str">
        <f t="shared" si="23"/>
        <v>T142</v>
      </c>
      <c r="B143" s="20" t="s">
        <v>430</v>
      </c>
      <c r="C143" s="20" t="s">
        <v>446</v>
      </c>
      <c r="D143" s="20" t="s">
        <v>447</v>
      </c>
      <c r="E143" s="20" t="s">
        <v>448</v>
      </c>
      <c r="F143" s="20" t="s">
        <v>144</v>
      </c>
      <c r="G143" s="20" t="s">
        <v>23</v>
      </c>
      <c r="H143" s="20" t="s">
        <v>23</v>
      </c>
      <c r="I143" s="20" t="s">
        <v>23</v>
      </c>
      <c r="J143" s="20" t="str">
        <f t="shared" si="24"/>
        <v>[n,n,n]</v>
      </c>
      <c r="K143" s="20" t="s">
        <v>23</v>
      </c>
      <c r="L143" s="20" t="s">
        <v>84</v>
      </c>
      <c r="M143" s="20" t="s">
        <v>84</v>
      </c>
      <c r="N143" s="20" t="str">
        <f t="shared" si="25"/>
        <v>[n,p,p]</v>
      </c>
      <c r="O143" s="24"/>
      <c r="P143" s="24"/>
      <c r="Q143" s="24"/>
      <c r="R143" s="24"/>
      <c r="S143" s="61"/>
      <c r="T143" s="61"/>
      <c r="U143" s="61"/>
      <c r="V143" s="61"/>
      <c r="W143" s="61"/>
      <c r="X143" s="61"/>
      <c r="Y143" s="61"/>
      <c r="Z143" s="61"/>
    </row>
    <row r="144" spans="1:26" ht="32">
      <c r="A144" s="20" t="str">
        <f t="shared" si="23"/>
        <v>T143</v>
      </c>
      <c r="B144" s="20" t="s">
        <v>430</v>
      </c>
      <c r="C144" s="20" t="s">
        <v>449</v>
      </c>
      <c r="D144" s="20" t="s">
        <v>286</v>
      </c>
      <c r="E144" s="20" t="s">
        <v>448</v>
      </c>
      <c r="F144" s="20" t="s">
        <v>22</v>
      </c>
      <c r="G144" s="20" t="s">
        <v>23</v>
      </c>
      <c r="H144" s="20" t="s">
        <v>23</v>
      </c>
      <c r="I144" s="20" t="s">
        <v>23</v>
      </c>
      <c r="J144" s="20" t="str">
        <f t="shared" si="24"/>
        <v>[n,n,n]</v>
      </c>
      <c r="K144" s="20" t="s">
        <v>23</v>
      </c>
      <c r="L144" s="20" t="s">
        <v>84</v>
      </c>
      <c r="M144" s="20" t="s">
        <v>84</v>
      </c>
      <c r="N144" s="20" t="str">
        <f t="shared" si="25"/>
        <v>[n,p,p]</v>
      </c>
      <c r="O144" s="24"/>
      <c r="P144" s="24"/>
      <c r="Q144" s="24"/>
      <c r="R144" s="24"/>
      <c r="S144" s="61"/>
      <c r="T144" s="61"/>
      <c r="U144" s="61"/>
      <c r="V144" s="61"/>
      <c r="W144" s="61"/>
      <c r="X144" s="61"/>
      <c r="Y144" s="61"/>
      <c r="Z144" s="61"/>
    </row>
    <row r="145" spans="1:26" ht="80">
      <c r="A145" s="20" t="str">
        <f t="shared" si="23"/>
        <v>T144</v>
      </c>
      <c r="B145" s="20" t="s">
        <v>430</v>
      </c>
      <c r="C145" s="20" t="s">
        <v>450</v>
      </c>
      <c r="D145" s="20" t="s">
        <v>443</v>
      </c>
      <c r="E145" s="20" t="s">
        <v>448</v>
      </c>
      <c r="F145" s="20" t="s">
        <v>22</v>
      </c>
      <c r="G145" s="20" t="s">
        <v>23</v>
      </c>
      <c r="H145" s="20" t="s">
        <v>23</v>
      </c>
      <c r="I145" s="20" t="s">
        <v>23</v>
      </c>
      <c r="J145" s="20" t="str">
        <f t="shared" si="24"/>
        <v>[n,n,n]</v>
      </c>
      <c r="K145" s="20" t="s">
        <v>23</v>
      </c>
      <c r="L145" s="20" t="s">
        <v>84</v>
      </c>
      <c r="M145" s="20" t="s">
        <v>84</v>
      </c>
      <c r="N145" s="20" t="str">
        <f t="shared" si="25"/>
        <v>[n,p,p]</v>
      </c>
      <c r="O145" s="24"/>
      <c r="P145" s="24"/>
      <c r="Q145" s="24"/>
      <c r="R145" s="24"/>
      <c r="S145" s="61"/>
      <c r="T145" s="61"/>
      <c r="U145" s="61"/>
      <c r="V145" s="61"/>
      <c r="W145" s="61"/>
      <c r="X145" s="61"/>
      <c r="Y145" s="61"/>
      <c r="Z145" s="61"/>
    </row>
    <row r="146" spans="1:26" ht="64">
      <c r="A146" s="20" t="str">
        <f t="shared" si="23"/>
        <v>T145</v>
      </c>
      <c r="B146" s="20" t="s">
        <v>430</v>
      </c>
      <c r="C146" s="20" t="s">
        <v>451</v>
      </c>
      <c r="D146" s="20" t="s">
        <v>452</v>
      </c>
      <c r="E146" s="20" t="s">
        <v>448</v>
      </c>
      <c r="F146" s="20" t="s">
        <v>22</v>
      </c>
      <c r="G146" s="20" t="s">
        <v>23</v>
      </c>
      <c r="H146" s="20" t="s">
        <v>23</v>
      </c>
      <c r="I146" s="20" t="s">
        <v>23</v>
      </c>
      <c r="J146" s="20" t="str">
        <f t="shared" si="24"/>
        <v>[n,n,n]</v>
      </c>
      <c r="K146" s="20" t="s">
        <v>23</v>
      </c>
      <c r="L146" s="20" t="s">
        <v>84</v>
      </c>
      <c r="M146" s="20" t="s">
        <v>84</v>
      </c>
      <c r="N146" s="20" t="str">
        <f t="shared" si="25"/>
        <v>[n,p,p]</v>
      </c>
      <c r="O146" s="24"/>
      <c r="P146" s="24"/>
      <c r="Q146" s="24"/>
      <c r="R146" s="24"/>
      <c r="S146" s="61"/>
      <c r="T146" s="61"/>
      <c r="U146" s="61"/>
      <c r="V146" s="61"/>
      <c r="W146" s="61"/>
      <c r="X146" s="61"/>
      <c r="Y146" s="61"/>
      <c r="Z146" s="61"/>
    </row>
    <row r="147" spans="1:26" ht="64">
      <c r="A147" s="20" t="str">
        <f t="shared" si="23"/>
        <v>T146</v>
      </c>
      <c r="B147" s="20" t="s">
        <v>430</v>
      </c>
      <c r="C147" s="20" t="s">
        <v>453</v>
      </c>
      <c r="D147" s="20" t="s">
        <v>454</v>
      </c>
      <c r="E147" s="20" t="s">
        <v>448</v>
      </c>
      <c r="F147" s="20" t="s">
        <v>22</v>
      </c>
      <c r="G147" s="20" t="s">
        <v>23</v>
      </c>
      <c r="H147" s="20" t="s">
        <v>23</v>
      </c>
      <c r="I147" s="20" t="s">
        <v>23</v>
      </c>
      <c r="J147" s="20" t="str">
        <f t="shared" si="24"/>
        <v>[n,n,n]</v>
      </c>
      <c r="K147" s="20" t="s">
        <v>23</v>
      </c>
      <c r="L147" s="20" t="s">
        <v>84</v>
      </c>
      <c r="M147" s="20" t="s">
        <v>84</v>
      </c>
      <c r="N147" s="20" t="str">
        <f t="shared" si="25"/>
        <v>[n,p,p]</v>
      </c>
      <c r="O147" s="24"/>
      <c r="P147" s="24"/>
      <c r="Q147" s="24"/>
      <c r="R147" s="24"/>
      <c r="S147" s="61"/>
      <c r="T147" s="61"/>
      <c r="U147" s="61"/>
      <c r="V147" s="61"/>
      <c r="W147" s="61"/>
      <c r="X147" s="61"/>
      <c r="Y147" s="61"/>
      <c r="Z147" s="61"/>
    </row>
    <row r="148" spans="1:26" ht="32">
      <c r="A148" s="20" t="str">
        <f t="shared" si="23"/>
        <v>T147</v>
      </c>
      <c r="B148" s="20" t="s">
        <v>430</v>
      </c>
      <c r="C148" s="20" t="s">
        <v>100</v>
      </c>
      <c r="D148" s="20" t="s">
        <v>322</v>
      </c>
      <c r="E148" s="20" t="s">
        <v>383</v>
      </c>
      <c r="F148" s="20" t="s">
        <v>94</v>
      </c>
      <c r="G148" s="20" t="s">
        <v>23</v>
      </c>
      <c r="H148" s="20" t="s">
        <v>23</v>
      </c>
      <c r="I148" s="20" t="s">
        <v>23</v>
      </c>
      <c r="J148" s="20" t="str">
        <f t="shared" si="24"/>
        <v>[n,n,n]</v>
      </c>
      <c r="K148" s="20" t="s">
        <v>84</v>
      </c>
      <c r="L148" s="20" t="s">
        <v>84</v>
      </c>
      <c r="M148" s="20" t="s">
        <v>23</v>
      </c>
      <c r="N148" s="20" t="str">
        <f t="shared" si="25"/>
        <v>[p,p,n]</v>
      </c>
      <c r="O148" s="24"/>
      <c r="P148" s="24"/>
      <c r="Q148" s="24"/>
      <c r="R148" s="24"/>
      <c r="S148" s="61"/>
      <c r="T148" s="61"/>
      <c r="U148" s="61"/>
      <c r="V148" s="61"/>
      <c r="W148" s="61"/>
      <c r="X148" s="61"/>
      <c r="Y148" s="61"/>
      <c r="Z148" s="61"/>
    </row>
    <row r="149" spans="1:26" ht="64">
      <c r="A149" s="20" t="str">
        <f t="shared" si="23"/>
        <v>T148</v>
      </c>
      <c r="B149" s="20" t="s">
        <v>430</v>
      </c>
      <c r="C149" s="20" t="s">
        <v>455</v>
      </c>
      <c r="D149" s="20" t="s">
        <v>456</v>
      </c>
      <c r="E149" s="20" t="s">
        <v>307</v>
      </c>
      <c r="F149" s="20" t="s">
        <v>22</v>
      </c>
      <c r="G149" s="20" t="s">
        <v>23</v>
      </c>
      <c r="H149" s="20" t="s">
        <v>23</v>
      </c>
      <c r="I149" s="20" t="s">
        <v>23</v>
      </c>
      <c r="J149" s="20" t="str">
        <f t="shared" si="24"/>
        <v>[n,n,n]</v>
      </c>
      <c r="K149" s="20" t="s">
        <v>84</v>
      </c>
      <c r="L149" s="20" t="s">
        <v>23</v>
      </c>
      <c r="M149" s="20" t="s">
        <v>23</v>
      </c>
      <c r="N149" s="20" t="str">
        <f t="shared" si="25"/>
        <v>[p,n,n]</v>
      </c>
      <c r="O149" s="24"/>
      <c r="P149" s="24"/>
      <c r="Q149" s="24"/>
      <c r="R149" s="24"/>
      <c r="S149" s="61"/>
      <c r="T149" s="61"/>
      <c r="U149" s="61"/>
      <c r="V149" s="61"/>
      <c r="W149" s="61"/>
      <c r="X149" s="61"/>
      <c r="Y149" s="61"/>
      <c r="Z149" s="61"/>
    </row>
    <row r="150" spans="1:26" ht="112">
      <c r="A150" s="20" t="str">
        <f t="shared" si="23"/>
        <v>T149</v>
      </c>
      <c r="B150" s="20" t="s">
        <v>430</v>
      </c>
      <c r="C150" s="20" t="s">
        <v>457</v>
      </c>
      <c r="D150" s="20" t="s">
        <v>458</v>
      </c>
      <c r="E150" s="20" t="s">
        <v>293</v>
      </c>
      <c r="F150" s="20" t="s">
        <v>94</v>
      </c>
      <c r="G150" s="20" t="s">
        <v>23</v>
      </c>
      <c r="H150" s="20" t="s">
        <v>23</v>
      </c>
      <c r="I150" s="20" t="s">
        <v>23</v>
      </c>
      <c r="J150" s="20" t="str">
        <f t="shared" si="24"/>
        <v>[n,n,n]</v>
      </c>
      <c r="K150" s="20" t="s">
        <v>23</v>
      </c>
      <c r="L150" s="20" t="s">
        <v>23</v>
      </c>
      <c r="M150" s="20" t="s">
        <v>107</v>
      </c>
      <c r="N150" s="20" t="str">
        <f t="shared" si="25"/>
        <v>[n,n,f]</v>
      </c>
      <c r="O150" s="24"/>
      <c r="P150" s="24"/>
      <c r="Q150" s="24"/>
      <c r="R150" s="24"/>
      <c r="S150" s="61"/>
      <c r="T150" s="61"/>
      <c r="U150" s="61"/>
      <c r="V150" s="61"/>
      <c r="W150" s="61"/>
      <c r="X150" s="61"/>
      <c r="Y150" s="61"/>
      <c r="Z150" s="61"/>
    </row>
    <row r="151" spans="1:26" ht="64">
      <c r="A151" s="20" t="str">
        <f t="shared" si="23"/>
        <v>T150</v>
      </c>
      <c r="B151" s="20" t="s">
        <v>430</v>
      </c>
      <c r="C151" s="20" t="s">
        <v>459</v>
      </c>
      <c r="D151" s="20" t="s">
        <v>460</v>
      </c>
      <c r="E151" s="20" t="s">
        <v>293</v>
      </c>
      <c r="F151" s="20" t="s">
        <v>22</v>
      </c>
      <c r="G151" s="20" t="s">
        <v>23</v>
      </c>
      <c r="H151" s="20" t="s">
        <v>23</v>
      </c>
      <c r="I151" s="20" t="s">
        <v>23</v>
      </c>
      <c r="J151" s="20" t="str">
        <f t="shared" si="24"/>
        <v>[n,n,n]</v>
      </c>
      <c r="K151" s="20" t="s">
        <v>23</v>
      </c>
      <c r="L151" s="20" t="s">
        <v>23</v>
      </c>
      <c r="M151" s="20" t="s">
        <v>84</v>
      </c>
      <c r="N151" s="20" t="str">
        <f t="shared" si="25"/>
        <v>[n,n,p]</v>
      </c>
      <c r="O151" s="24"/>
      <c r="P151" s="24"/>
      <c r="Q151" s="24"/>
      <c r="R151" s="24"/>
      <c r="S151" s="61"/>
      <c r="T151" s="61"/>
      <c r="U151" s="61"/>
      <c r="V151" s="61"/>
      <c r="W151" s="61"/>
      <c r="X151" s="61"/>
      <c r="Y151" s="61"/>
      <c r="Z151" s="61"/>
    </row>
    <row r="152" spans="1:26" ht="96">
      <c r="A152" s="20" t="str">
        <f t="shared" si="23"/>
        <v>T151</v>
      </c>
      <c r="B152" s="20" t="s">
        <v>430</v>
      </c>
      <c r="C152" s="20" t="s">
        <v>461</v>
      </c>
      <c r="D152" s="20" t="s">
        <v>462</v>
      </c>
      <c r="E152" s="20" t="s">
        <v>310</v>
      </c>
      <c r="F152" s="20" t="s">
        <v>22</v>
      </c>
      <c r="G152" s="20" t="s">
        <v>23</v>
      </c>
      <c r="H152" s="20" t="s">
        <v>23</v>
      </c>
      <c r="I152" s="20" t="s">
        <v>23</v>
      </c>
      <c r="J152" s="20" t="str">
        <f t="shared" si="24"/>
        <v>[n,n,n]</v>
      </c>
      <c r="K152" s="20" t="s">
        <v>23</v>
      </c>
      <c r="L152" s="20" t="s">
        <v>84</v>
      </c>
      <c r="M152" s="20" t="s">
        <v>23</v>
      </c>
      <c r="N152" s="20" t="str">
        <f t="shared" si="25"/>
        <v>[n,p,n]</v>
      </c>
      <c r="O152" s="24"/>
      <c r="P152" s="24"/>
      <c r="Q152" s="24"/>
      <c r="R152" s="24"/>
      <c r="S152" s="61"/>
      <c r="T152" s="61"/>
      <c r="U152" s="61"/>
      <c r="V152" s="61"/>
      <c r="W152" s="61"/>
      <c r="X152" s="61"/>
      <c r="Y152" s="61"/>
      <c r="Z152" s="61"/>
    </row>
    <row r="153" spans="1:26" ht="160">
      <c r="A153" s="20" t="str">
        <f t="shared" si="23"/>
        <v>T152</v>
      </c>
      <c r="B153" s="20" t="s">
        <v>430</v>
      </c>
      <c r="C153" s="20" t="s">
        <v>463</v>
      </c>
      <c r="D153" s="20" t="s">
        <v>464</v>
      </c>
      <c r="E153" s="20" t="s">
        <v>310</v>
      </c>
      <c r="F153" s="20" t="s">
        <v>94</v>
      </c>
      <c r="G153" s="20" t="s">
        <v>23</v>
      </c>
      <c r="H153" s="20" t="s">
        <v>23</v>
      </c>
      <c r="I153" s="20" t="s">
        <v>23</v>
      </c>
      <c r="J153" s="20" t="str">
        <f t="shared" si="24"/>
        <v>[n,n,n]</v>
      </c>
      <c r="K153" s="20" t="s">
        <v>23</v>
      </c>
      <c r="L153" s="20" t="s">
        <v>84</v>
      </c>
      <c r="M153" s="20" t="s">
        <v>23</v>
      </c>
      <c r="N153" s="20" t="str">
        <f t="shared" si="25"/>
        <v>[n,p,n]</v>
      </c>
      <c r="O153" s="24"/>
      <c r="P153" s="24"/>
      <c r="Q153" s="24"/>
      <c r="R153" s="24"/>
      <c r="S153" s="61"/>
      <c r="T153" s="61"/>
      <c r="U153" s="61"/>
      <c r="V153" s="61"/>
      <c r="W153" s="61"/>
      <c r="X153" s="61"/>
      <c r="Y153" s="61"/>
      <c r="Z153" s="61"/>
    </row>
    <row r="154" spans="1:26" ht="96">
      <c r="A154" s="20" t="str">
        <f t="shared" si="23"/>
        <v>T153</v>
      </c>
      <c r="B154" s="20" t="s">
        <v>430</v>
      </c>
      <c r="C154" s="20" t="s">
        <v>465</v>
      </c>
      <c r="D154" s="20" t="s">
        <v>432</v>
      </c>
      <c r="E154" s="20" t="s">
        <v>293</v>
      </c>
      <c r="F154" s="20" t="s">
        <v>22</v>
      </c>
      <c r="G154" s="20" t="s">
        <v>23</v>
      </c>
      <c r="H154" s="20" t="s">
        <v>23</v>
      </c>
      <c r="I154" s="20" t="s">
        <v>23</v>
      </c>
      <c r="J154" s="20" t="str">
        <f t="shared" si="24"/>
        <v>[n,n,n]</v>
      </c>
      <c r="K154" s="20" t="s">
        <v>23</v>
      </c>
      <c r="L154" s="20" t="s">
        <v>84</v>
      </c>
      <c r="M154" s="20" t="s">
        <v>84</v>
      </c>
      <c r="N154" s="20" t="str">
        <f t="shared" si="25"/>
        <v>[n,p,p]</v>
      </c>
      <c r="O154" s="24"/>
      <c r="P154" s="24"/>
      <c r="Q154" s="24"/>
      <c r="R154" s="24"/>
      <c r="S154" s="61"/>
      <c r="T154" s="61"/>
      <c r="U154" s="61"/>
      <c r="V154" s="61"/>
      <c r="W154" s="61"/>
      <c r="X154" s="61"/>
      <c r="Y154" s="61"/>
      <c r="Z154" s="61"/>
    </row>
    <row r="155" spans="1:26" ht="80">
      <c r="A155" s="20" t="str">
        <f t="shared" si="23"/>
        <v>T154</v>
      </c>
      <c r="B155" s="20" t="s">
        <v>430</v>
      </c>
      <c r="C155" s="20" t="s">
        <v>434</v>
      </c>
      <c r="D155" s="20" t="s">
        <v>435</v>
      </c>
      <c r="E155" s="20" t="s">
        <v>436</v>
      </c>
      <c r="F155" s="20" t="s">
        <v>332</v>
      </c>
      <c r="G155" s="20" t="s">
        <v>23</v>
      </c>
      <c r="H155" s="20" t="s">
        <v>23</v>
      </c>
      <c r="I155" s="20" t="s">
        <v>23</v>
      </c>
      <c r="J155" s="20" t="str">
        <f t="shared" si="24"/>
        <v>[n,n,n]</v>
      </c>
      <c r="K155" s="20" t="s">
        <v>23</v>
      </c>
      <c r="L155" s="20" t="s">
        <v>84</v>
      </c>
      <c r="M155" s="20" t="s">
        <v>84</v>
      </c>
      <c r="N155" s="20" t="str">
        <f t="shared" si="25"/>
        <v>[n,p,p]</v>
      </c>
      <c r="O155" s="24"/>
      <c r="P155" s="24"/>
      <c r="Q155" s="24"/>
      <c r="R155" s="24"/>
      <c r="S155" s="61"/>
      <c r="T155" s="61"/>
      <c r="U155" s="61"/>
      <c r="V155" s="61"/>
      <c r="W155" s="61"/>
      <c r="X155" s="61"/>
      <c r="Y155" s="61"/>
      <c r="Z155" s="61"/>
    </row>
    <row r="156" spans="1:26" ht="96">
      <c r="A156" s="20" t="str">
        <f t="shared" si="23"/>
        <v>T155</v>
      </c>
      <c r="B156" s="20" t="s">
        <v>430</v>
      </c>
      <c r="C156" s="20" t="s">
        <v>370</v>
      </c>
      <c r="D156" s="20" t="s">
        <v>466</v>
      </c>
      <c r="E156" s="20" t="s">
        <v>293</v>
      </c>
      <c r="F156" s="20" t="s">
        <v>22</v>
      </c>
      <c r="G156" s="20" t="s">
        <v>23</v>
      </c>
      <c r="H156" s="20" t="s">
        <v>23</v>
      </c>
      <c r="I156" s="20" t="s">
        <v>23</v>
      </c>
      <c r="J156" s="20" t="str">
        <f t="shared" si="24"/>
        <v>[n,n,n]</v>
      </c>
      <c r="K156" s="20" t="s">
        <v>23</v>
      </c>
      <c r="L156" s="20" t="s">
        <v>23</v>
      </c>
      <c r="M156" s="20" t="s">
        <v>107</v>
      </c>
      <c r="N156" s="20" t="str">
        <f t="shared" si="25"/>
        <v>[n,n,f]</v>
      </c>
      <c r="O156" s="24"/>
      <c r="P156" s="24"/>
      <c r="Q156" s="24"/>
      <c r="R156" s="24"/>
      <c r="S156" s="61"/>
      <c r="T156" s="61"/>
      <c r="U156" s="61"/>
      <c r="V156" s="61"/>
      <c r="W156" s="61"/>
      <c r="X156" s="61"/>
      <c r="Y156" s="61"/>
      <c r="Z156" s="61"/>
    </row>
    <row r="157" spans="1:26" ht="48">
      <c r="A157" s="20" t="str">
        <f t="shared" si="23"/>
        <v>T156</v>
      </c>
      <c r="B157" s="20" t="s">
        <v>430</v>
      </c>
      <c r="C157" s="20" t="s">
        <v>444</v>
      </c>
      <c r="D157" s="20" t="s">
        <v>440</v>
      </c>
      <c r="E157" s="20" t="s">
        <v>433</v>
      </c>
      <c r="F157" s="20" t="s">
        <v>22</v>
      </c>
      <c r="G157" s="20" t="s">
        <v>23</v>
      </c>
      <c r="H157" s="20" t="s">
        <v>23</v>
      </c>
      <c r="I157" s="20" t="s">
        <v>23</v>
      </c>
      <c r="J157" s="20" t="str">
        <f t="shared" si="24"/>
        <v>[n,n,n]</v>
      </c>
      <c r="K157" s="20" t="s">
        <v>23</v>
      </c>
      <c r="L157" s="20" t="s">
        <v>84</v>
      </c>
      <c r="M157" s="20" t="s">
        <v>23</v>
      </c>
      <c r="N157" s="20" t="str">
        <f t="shared" si="25"/>
        <v>[n,p,n]</v>
      </c>
      <c r="O157" s="24"/>
      <c r="P157" s="24"/>
      <c r="Q157" s="24"/>
      <c r="R157" s="24"/>
      <c r="S157" s="61"/>
      <c r="T157" s="61"/>
      <c r="U157" s="61"/>
      <c r="V157" s="61"/>
      <c r="W157" s="61"/>
      <c r="X157" s="61"/>
      <c r="Y157" s="61"/>
      <c r="Z157" s="61"/>
    </row>
    <row r="158" spans="1:26" ht="32">
      <c r="A158" s="20" t="str">
        <f t="shared" si="23"/>
        <v>T157</v>
      </c>
      <c r="B158" s="20" t="s">
        <v>430</v>
      </c>
      <c r="C158" s="20" t="s">
        <v>285</v>
      </c>
      <c r="D158" s="20" t="s">
        <v>286</v>
      </c>
      <c r="E158" s="20" t="s">
        <v>448</v>
      </c>
      <c r="F158" s="20" t="s">
        <v>22</v>
      </c>
      <c r="G158" s="20" t="s">
        <v>23</v>
      </c>
      <c r="H158" s="20" t="s">
        <v>23</v>
      </c>
      <c r="I158" s="20" t="s">
        <v>23</v>
      </c>
      <c r="J158" s="20" t="str">
        <f t="shared" si="24"/>
        <v>[n,n,n]</v>
      </c>
      <c r="K158" s="20" t="s">
        <v>23</v>
      </c>
      <c r="L158" s="20" t="s">
        <v>84</v>
      </c>
      <c r="M158" s="20" t="s">
        <v>84</v>
      </c>
      <c r="N158" s="20" t="str">
        <f t="shared" si="25"/>
        <v>[n,p,p]</v>
      </c>
      <c r="O158" s="24"/>
      <c r="P158" s="24"/>
      <c r="Q158" s="24"/>
      <c r="R158" s="24"/>
      <c r="S158" s="61"/>
      <c r="T158" s="61"/>
      <c r="U158" s="61"/>
      <c r="V158" s="61"/>
      <c r="W158" s="61"/>
      <c r="X158" s="61"/>
      <c r="Y158" s="61"/>
      <c r="Z158" s="61"/>
    </row>
    <row r="159" spans="1:26" ht="80">
      <c r="A159" s="20" t="str">
        <f t="shared" si="23"/>
        <v>T158</v>
      </c>
      <c r="B159" s="20" t="s">
        <v>430</v>
      </c>
      <c r="C159" s="20" t="s">
        <v>33</v>
      </c>
      <c r="D159" s="20" t="s">
        <v>443</v>
      </c>
      <c r="E159" s="20" t="s">
        <v>4</v>
      </c>
      <c r="F159" s="20" t="s">
        <v>22</v>
      </c>
      <c r="G159" s="20" t="s">
        <v>23</v>
      </c>
      <c r="H159" s="20" t="s">
        <v>23</v>
      </c>
      <c r="I159" s="20" t="s">
        <v>23</v>
      </c>
      <c r="J159" s="20" t="str">
        <f t="shared" si="24"/>
        <v>[n,n,n]</v>
      </c>
      <c r="K159" s="20" t="s">
        <v>23</v>
      </c>
      <c r="L159" s="20" t="s">
        <v>84</v>
      </c>
      <c r="M159" s="20" t="s">
        <v>84</v>
      </c>
      <c r="N159" s="20" t="str">
        <f t="shared" si="25"/>
        <v>[n,p,p]</v>
      </c>
      <c r="O159" s="24"/>
      <c r="P159" s="24"/>
      <c r="Q159" s="24"/>
      <c r="R159" s="24"/>
      <c r="S159" s="61"/>
      <c r="T159" s="61"/>
      <c r="U159" s="61"/>
      <c r="V159" s="61"/>
      <c r="W159" s="61"/>
      <c r="X159" s="61"/>
      <c r="Y159" s="61"/>
      <c r="Z159" s="61"/>
    </row>
    <row r="160" spans="1:26" ht="80">
      <c r="A160" s="20" t="str">
        <f t="shared" si="23"/>
        <v>T159</v>
      </c>
      <c r="B160" s="20" t="s">
        <v>430</v>
      </c>
      <c r="C160" s="20" t="s">
        <v>467</v>
      </c>
      <c r="D160" s="20" t="s">
        <v>443</v>
      </c>
      <c r="E160" s="20" t="s">
        <v>448</v>
      </c>
      <c r="F160" s="20" t="s">
        <v>22</v>
      </c>
      <c r="G160" s="20" t="s">
        <v>23</v>
      </c>
      <c r="H160" s="20" t="s">
        <v>23</v>
      </c>
      <c r="I160" s="20" t="s">
        <v>23</v>
      </c>
      <c r="J160" s="20" t="str">
        <f t="shared" si="24"/>
        <v>[n,n,n]</v>
      </c>
      <c r="K160" s="20" t="s">
        <v>23</v>
      </c>
      <c r="L160" s="20" t="s">
        <v>84</v>
      </c>
      <c r="M160" s="20" t="s">
        <v>84</v>
      </c>
      <c r="N160" s="20" t="str">
        <f t="shared" si="25"/>
        <v>[n,p,p]</v>
      </c>
      <c r="O160" s="24"/>
      <c r="P160" s="24"/>
      <c r="Q160" s="24"/>
      <c r="R160" s="24"/>
      <c r="S160" s="61"/>
      <c r="T160" s="61"/>
      <c r="U160" s="61"/>
      <c r="V160" s="61"/>
      <c r="W160" s="61"/>
      <c r="X160" s="61"/>
      <c r="Y160" s="61"/>
      <c r="Z160" s="61"/>
    </row>
    <row r="161" spans="1:26" ht="64">
      <c r="A161" s="20" t="str">
        <f t="shared" si="23"/>
        <v>T160</v>
      </c>
      <c r="B161" s="20" t="s">
        <v>430</v>
      </c>
      <c r="C161" s="20" t="s">
        <v>468</v>
      </c>
      <c r="D161" s="20" t="s">
        <v>452</v>
      </c>
      <c r="E161" s="20" t="s">
        <v>448</v>
      </c>
      <c r="F161" s="20" t="s">
        <v>22</v>
      </c>
      <c r="G161" s="20" t="s">
        <v>23</v>
      </c>
      <c r="H161" s="20" t="s">
        <v>23</v>
      </c>
      <c r="I161" s="20" t="s">
        <v>23</v>
      </c>
      <c r="J161" s="20" t="str">
        <f t="shared" si="24"/>
        <v>[n,n,n]</v>
      </c>
      <c r="K161" s="20" t="s">
        <v>23</v>
      </c>
      <c r="L161" s="20" t="s">
        <v>84</v>
      </c>
      <c r="M161" s="20" t="s">
        <v>84</v>
      </c>
      <c r="N161" s="20" t="str">
        <f t="shared" si="25"/>
        <v>[n,p,p]</v>
      </c>
      <c r="O161" s="24"/>
      <c r="P161" s="24"/>
      <c r="Q161" s="24"/>
      <c r="R161" s="24"/>
      <c r="S161" s="61"/>
      <c r="T161" s="61"/>
      <c r="U161" s="61"/>
      <c r="V161" s="61"/>
      <c r="W161" s="61"/>
      <c r="X161" s="61"/>
      <c r="Y161" s="61"/>
      <c r="Z161" s="61"/>
    </row>
    <row r="162" spans="1:26" ht="64">
      <c r="A162" s="20" t="str">
        <f t="shared" si="23"/>
        <v>T161</v>
      </c>
      <c r="B162" s="20" t="s">
        <v>430</v>
      </c>
      <c r="C162" s="20" t="s">
        <v>469</v>
      </c>
      <c r="D162" s="20" t="s">
        <v>470</v>
      </c>
      <c r="E162" s="20" t="s">
        <v>448</v>
      </c>
      <c r="F162" s="20" t="s">
        <v>22</v>
      </c>
      <c r="G162" s="20" t="s">
        <v>23</v>
      </c>
      <c r="H162" s="20" t="s">
        <v>23</v>
      </c>
      <c r="I162" s="20" t="s">
        <v>23</v>
      </c>
      <c r="J162" s="20" t="str">
        <f t="shared" si="24"/>
        <v>[n,n,n]</v>
      </c>
      <c r="K162" s="20" t="s">
        <v>23</v>
      </c>
      <c r="L162" s="20" t="s">
        <v>84</v>
      </c>
      <c r="M162" s="20" t="s">
        <v>84</v>
      </c>
      <c r="N162" s="20" t="str">
        <f t="shared" si="25"/>
        <v>[n,p,p]</v>
      </c>
      <c r="O162" s="24"/>
      <c r="P162" s="24"/>
      <c r="Q162" s="24"/>
      <c r="R162" s="24"/>
      <c r="S162" s="61"/>
      <c r="T162" s="61"/>
      <c r="U162" s="61"/>
      <c r="V162" s="61"/>
      <c r="W162" s="61"/>
      <c r="X162" s="61"/>
      <c r="Y162" s="61"/>
      <c r="Z162" s="61"/>
    </row>
    <row r="163" spans="1:26" ht="48">
      <c r="A163" s="20" t="str">
        <f t="shared" si="23"/>
        <v>T162</v>
      </c>
      <c r="B163" s="20" t="s">
        <v>430</v>
      </c>
      <c r="C163" s="20" t="s">
        <v>471</v>
      </c>
      <c r="D163" s="20" t="s">
        <v>472</v>
      </c>
      <c r="E163" s="20" t="s">
        <v>323</v>
      </c>
      <c r="F163" s="20" t="s">
        <v>22</v>
      </c>
      <c r="G163" s="20" t="s">
        <v>23</v>
      </c>
      <c r="H163" s="20" t="s">
        <v>23</v>
      </c>
      <c r="I163" s="20" t="s">
        <v>23</v>
      </c>
      <c r="J163" s="20" t="str">
        <f t="shared" si="24"/>
        <v>[n,n,n]</v>
      </c>
      <c r="K163" s="20" t="s">
        <v>84</v>
      </c>
      <c r="L163" s="20" t="s">
        <v>23</v>
      </c>
      <c r="M163" s="20" t="s">
        <v>23</v>
      </c>
      <c r="N163" s="20" t="str">
        <f t="shared" si="25"/>
        <v>[p,n,n]</v>
      </c>
      <c r="O163" s="24"/>
      <c r="P163" s="24"/>
      <c r="Q163" s="24"/>
      <c r="R163" s="24"/>
      <c r="S163" s="61"/>
      <c r="T163" s="61"/>
      <c r="U163" s="61"/>
      <c r="V163" s="61"/>
      <c r="W163" s="61"/>
      <c r="X163" s="61"/>
      <c r="Y163" s="61"/>
      <c r="Z163" s="61"/>
    </row>
    <row r="164" spans="1:26" ht="32">
      <c r="A164" s="20" t="str">
        <f t="shared" si="23"/>
        <v>T163</v>
      </c>
      <c r="B164" s="20" t="s">
        <v>430</v>
      </c>
      <c r="C164" s="20" t="s">
        <v>473</v>
      </c>
      <c r="D164" s="20" t="s">
        <v>474</v>
      </c>
      <c r="E164" s="20" t="s">
        <v>433</v>
      </c>
      <c r="F164" s="20" t="s">
        <v>475</v>
      </c>
      <c r="G164" s="20" t="s">
        <v>23</v>
      </c>
      <c r="H164" s="20" t="s">
        <v>23</v>
      </c>
      <c r="I164" s="20" t="s">
        <v>23</v>
      </c>
      <c r="J164" s="20" t="str">
        <f t="shared" si="24"/>
        <v>[n,n,n]</v>
      </c>
      <c r="K164" s="20" t="s">
        <v>23</v>
      </c>
      <c r="L164" s="20" t="s">
        <v>84</v>
      </c>
      <c r="M164" s="20" t="s">
        <v>23</v>
      </c>
      <c r="N164" s="20" t="str">
        <f t="shared" si="25"/>
        <v>[n,p,n]</v>
      </c>
      <c r="O164" s="24"/>
      <c r="P164" s="24"/>
      <c r="Q164" s="24"/>
      <c r="R164" s="24"/>
      <c r="S164" s="61"/>
      <c r="T164" s="61"/>
      <c r="U164" s="61"/>
      <c r="V164" s="61"/>
      <c r="W164" s="61"/>
      <c r="X164" s="61"/>
      <c r="Y164" s="61"/>
      <c r="Z164" s="61"/>
    </row>
    <row r="165" spans="1:26" ht="32">
      <c r="A165" s="20" t="str">
        <f t="shared" si="23"/>
        <v>T164</v>
      </c>
      <c r="B165" s="20" t="s">
        <v>430</v>
      </c>
      <c r="C165" s="20" t="s">
        <v>82</v>
      </c>
      <c r="D165" s="20" t="s">
        <v>321</v>
      </c>
      <c r="E165" s="20" t="s">
        <v>293</v>
      </c>
      <c r="F165" s="20" t="s">
        <v>22</v>
      </c>
      <c r="G165" s="20" t="s">
        <v>23</v>
      </c>
      <c r="H165" s="20" t="s">
        <v>84</v>
      </c>
      <c r="I165" s="20" t="s">
        <v>23</v>
      </c>
      <c r="J165" s="20" t="str">
        <f t="shared" si="24"/>
        <v>[n,p,n]</v>
      </c>
      <c r="K165" s="20" t="s">
        <v>23</v>
      </c>
      <c r="L165" s="20" t="s">
        <v>84</v>
      </c>
      <c r="M165" s="20" t="s">
        <v>84</v>
      </c>
      <c r="N165" s="20" t="str">
        <f t="shared" si="25"/>
        <v>[n,p,p]</v>
      </c>
      <c r="O165" s="24"/>
      <c r="P165" s="24"/>
      <c r="Q165" s="24"/>
      <c r="R165" s="24"/>
      <c r="S165" s="61"/>
      <c r="T165" s="61"/>
      <c r="U165" s="61"/>
      <c r="V165" s="61"/>
      <c r="W165" s="61"/>
      <c r="X165" s="61"/>
      <c r="Y165" s="61"/>
      <c r="Z165" s="61"/>
    </row>
    <row r="166" spans="1:26" ht="32">
      <c r="A166" s="20" t="str">
        <f t="shared" si="23"/>
        <v>T165</v>
      </c>
      <c r="B166" s="20" t="s">
        <v>430</v>
      </c>
      <c r="C166" s="20" t="s">
        <v>100</v>
      </c>
      <c r="D166" s="20" t="s">
        <v>322</v>
      </c>
      <c r="E166" s="20" t="s">
        <v>383</v>
      </c>
      <c r="F166" s="20" t="s">
        <v>297</v>
      </c>
      <c r="G166" s="20" t="s">
        <v>23</v>
      </c>
      <c r="H166" s="20" t="s">
        <v>23</v>
      </c>
      <c r="I166" s="20" t="s">
        <v>23</v>
      </c>
      <c r="J166" s="20" t="str">
        <f t="shared" si="24"/>
        <v>[n,n,n]</v>
      </c>
      <c r="K166" s="20" t="s">
        <v>84</v>
      </c>
      <c r="L166" s="20" t="s">
        <v>84</v>
      </c>
      <c r="M166" s="20" t="s">
        <v>23</v>
      </c>
      <c r="N166" s="20" t="str">
        <f t="shared" si="25"/>
        <v>[p,p,n]</v>
      </c>
      <c r="O166" s="24"/>
      <c r="P166" s="24"/>
      <c r="Q166" s="24"/>
      <c r="R166" s="24"/>
      <c r="S166" s="61"/>
      <c r="T166" s="61"/>
      <c r="U166" s="61"/>
      <c r="V166" s="61"/>
      <c r="W166" s="61"/>
      <c r="X166" s="61"/>
      <c r="Y166" s="61"/>
      <c r="Z166" s="61"/>
    </row>
    <row r="167" spans="1:26" ht="32">
      <c r="A167" s="20" t="str">
        <f t="shared" si="23"/>
        <v>T166</v>
      </c>
      <c r="B167" s="20" t="s">
        <v>430</v>
      </c>
      <c r="C167" s="20" t="s">
        <v>476</v>
      </c>
      <c r="D167" s="20" t="s">
        <v>477</v>
      </c>
      <c r="E167" s="20" t="s">
        <v>293</v>
      </c>
      <c r="F167" s="20" t="s">
        <v>22</v>
      </c>
      <c r="G167" s="20" t="s">
        <v>23</v>
      </c>
      <c r="H167" s="20" t="s">
        <v>23</v>
      </c>
      <c r="I167" s="20" t="s">
        <v>23</v>
      </c>
      <c r="J167" s="20" t="str">
        <f t="shared" si="24"/>
        <v>[n,n,n]</v>
      </c>
      <c r="K167" s="20" t="s">
        <v>23</v>
      </c>
      <c r="L167" s="20" t="s">
        <v>23</v>
      </c>
      <c r="M167" s="20" t="s">
        <v>84</v>
      </c>
      <c r="N167" s="20" t="str">
        <f t="shared" si="25"/>
        <v>[n,n,p]</v>
      </c>
      <c r="O167" s="24"/>
      <c r="P167" s="24"/>
      <c r="Q167" s="24"/>
      <c r="R167" s="24"/>
      <c r="S167" s="61"/>
      <c r="T167" s="61"/>
      <c r="U167" s="61"/>
      <c r="V167" s="61"/>
      <c r="W167" s="61"/>
      <c r="X167" s="61"/>
      <c r="Y167" s="61"/>
      <c r="Z167" s="61"/>
    </row>
    <row r="168" spans="1:26" ht="64">
      <c r="A168" s="20" t="str">
        <f t="shared" si="23"/>
        <v>T167</v>
      </c>
      <c r="B168" s="20" t="s">
        <v>430</v>
      </c>
      <c r="C168" s="20" t="s">
        <v>478</v>
      </c>
      <c r="D168" s="20" t="s">
        <v>479</v>
      </c>
      <c r="E168" s="20" t="s">
        <v>293</v>
      </c>
      <c r="F168" s="20" t="s">
        <v>297</v>
      </c>
      <c r="G168" s="20" t="s">
        <v>84</v>
      </c>
      <c r="H168" s="20" t="s">
        <v>23</v>
      </c>
      <c r="I168" s="20" t="s">
        <v>23</v>
      </c>
      <c r="J168" s="20" t="str">
        <f t="shared" si="24"/>
        <v>[p,n,n]</v>
      </c>
      <c r="K168" s="20" t="s">
        <v>84</v>
      </c>
      <c r="L168" s="20" t="s">
        <v>23</v>
      </c>
      <c r="M168" s="20" t="s">
        <v>84</v>
      </c>
      <c r="N168" s="20" t="str">
        <f t="shared" si="25"/>
        <v>[p,n,p]</v>
      </c>
      <c r="O168" s="24"/>
      <c r="P168" s="24"/>
      <c r="Q168" s="24"/>
      <c r="R168" s="24"/>
      <c r="S168" s="61"/>
      <c r="T168" s="61"/>
      <c r="U168" s="61"/>
      <c r="V168" s="61"/>
      <c r="W168" s="61"/>
      <c r="X168" s="61"/>
      <c r="Y168" s="61"/>
      <c r="Z168" s="61"/>
    </row>
    <row r="169" spans="1:26" ht="48">
      <c r="A169" s="20" t="str">
        <f t="shared" si="23"/>
        <v>T168</v>
      </c>
      <c r="B169" s="20" t="s">
        <v>430</v>
      </c>
      <c r="C169" s="20" t="s">
        <v>480</v>
      </c>
      <c r="D169" s="20" t="s">
        <v>481</v>
      </c>
      <c r="E169" s="20" t="s">
        <v>307</v>
      </c>
      <c r="F169" s="20" t="s">
        <v>297</v>
      </c>
      <c r="G169" s="20" t="s">
        <v>23</v>
      </c>
      <c r="H169" s="20" t="s">
        <v>23</v>
      </c>
      <c r="I169" s="20" t="s">
        <v>23</v>
      </c>
      <c r="J169" s="20" t="str">
        <f t="shared" si="24"/>
        <v>[n,n,n]</v>
      </c>
      <c r="K169" s="20" t="s">
        <v>84</v>
      </c>
      <c r="L169" s="20" t="s">
        <v>23</v>
      </c>
      <c r="M169" s="20" t="s">
        <v>23</v>
      </c>
      <c r="N169" s="20" t="str">
        <f t="shared" ref="N169:N200" si="26">CONCATENATE("[",K169,",",L169,",",M169,"]")</f>
        <v>[p,n,n]</v>
      </c>
      <c r="O169" s="24"/>
      <c r="P169" s="24"/>
      <c r="Q169" s="24"/>
      <c r="R169" s="24"/>
      <c r="S169" s="61"/>
      <c r="T169" s="61"/>
      <c r="U169" s="61"/>
      <c r="V169" s="61"/>
      <c r="W169" s="61"/>
      <c r="X169" s="61"/>
      <c r="Y169" s="61"/>
      <c r="Z169" s="61"/>
    </row>
    <row r="170" spans="1:26" ht="32">
      <c r="A170" s="20" t="str">
        <f t="shared" si="23"/>
        <v>T169</v>
      </c>
      <c r="B170" s="20" t="s">
        <v>430</v>
      </c>
      <c r="C170" s="20" t="s">
        <v>482</v>
      </c>
      <c r="D170" s="20" t="s">
        <v>483</v>
      </c>
      <c r="E170" s="20" t="s">
        <v>307</v>
      </c>
      <c r="F170" s="20" t="s">
        <v>297</v>
      </c>
      <c r="G170" s="20" t="s">
        <v>23</v>
      </c>
      <c r="H170" s="20" t="s">
        <v>23</v>
      </c>
      <c r="I170" s="20" t="s">
        <v>23</v>
      </c>
      <c r="J170" s="20" t="str">
        <f t="shared" si="24"/>
        <v>[n,n,n]</v>
      </c>
      <c r="K170" s="20" t="s">
        <v>84</v>
      </c>
      <c r="L170" s="20" t="s">
        <v>23</v>
      </c>
      <c r="M170" s="20" t="s">
        <v>23</v>
      </c>
      <c r="N170" s="20" t="str">
        <f t="shared" si="26"/>
        <v>[p,n,n]</v>
      </c>
      <c r="O170" s="24"/>
      <c r="P170" s="24"/>
      <c r="Q170" s="24"/>
      <c r="R170" s="24"/>
      <c r="S170" s="61"/>
      <c r="T170" s="61"/>
      <c r="U170" s="61"/>
      <c r="V170" s="61"/>
      <c r="W170" s="61"/>
      <c r="X170" s="61"/>
      <c r="Y170" s="61"/>
      <c r="Z170" s="61"/>
    </row>
    <row r="171" spans="1:26" ht="32">
      <c r="A171" s="20" t="str">
        <f t="shared" si="23"/>
        <v>T170</v>
      </c>
      <c r="B171" s="20" t="s">
        <v>430</v>
      </c>
      <c r="C171" s="20" t="s">
        <v>484</v>
      </c>
      <c r="D171" s="20" t="s">
        <v>485</v>
      </c>
      <c r="E171" s="20" t="s">
        <v>486</v>
      </c>
      <c r="F171" s="20" t="s">
        <v>22</v>
      </c>
      <c r="G171" s="20" t="s">
        <v>23</v>
      </c>
      <c r="H171" s="20" t="s">
        <v>23</v>
      </c>
      <c r="I171" s="20" t="s">
        <v>23</v>
      </c>
      <c r="J171" s="20" t="str">
        <f t="shared" si="24"/>
        <v>[n,n,n]</v>
      </c>
      <c r="K171" s="20" t="s">
        <v>84</v>
      </c>
      <c r="L171" s="20" t="s">
        <v>84</v>
      </c>
      <c r="M171" s="20" t="s">
        <v>84</v>
      </c>
      <c r="N171" s="20" t="str">
        <f t="shared" si="26"/>
        <v>[p,p,p]</v>
      </c>
      <c r="O171" s="24"/>
      <c r="P171" s="24"/>
      <c r="Q171" s="24"/>
      <c r="R171" s="24"/>
      <c r="S171" s="61"/>
      <c r="T171" s="61"/>
      <c r="U171" s="61"/>
      <c r="V171" s="61"/>
      <c r="W171" s="61"/>
      <c r="X171" s="61"/>
      <c r="Y171" s="61"/>
      <c r="Z171" s="61"/>
    </row>
    <row r="172" spans="1:26" ht="16">
      <c r="A172" s="20" t="str">
        <f t="shared" si="23"/>
        <v>T171</v>
      </c>
      <c r="B172" s="20" t="s">
        <v>430</v>
      </c>
      <c r="C172" s="20" t="s">
        <v>455</v>
      </c>
      <c r="D172" s="20" t="s">
        <v>487</v>
      </c>
      <c r="E172" s="20" t="s">
        <v>307</v>
      </c>
      <c r="F172" s="20" t="s">
        <v>22</v>
      </c>
      <c r="G172" s="20" t="s">
        <v>23</v>
      </c>
      <c r="H172" s="20" t="s">
        <v>23</v>
      </c>
      <c r="I172" s="20" t="s">
        <v>23</v>
      </c>
      <c r="J172" s="20" t="str">
        <f t="shared" si="24"/>
        <v>[n,n,n]</v>
      </c>
      <c r="K172" s="20" t="s">
        <v>84</v>
      </c>
      <c r="L172" s="20" t="s">
        <v>23</v>
      </c>
      <c r="M172" s="20" t="s">
        <v>23</v>
      </c>
      <c r="N172" s="20" t="str">
        <f t="shared" si="26"/>
        <v>[p,n,n]</v>
      </c>
      <c r="O172" s="24"/>
      <c r="P172" s="24"/>
      <c r="Q172" s="24"/>
      <c r="R172" s="24"/>
      <c r="S172" s="61"/>
      <c r="T172" s="61"/>
      <c r="U172" s="61"/>
      <c r="V172" s="61"/>
      <c r="W172" s="61"/>
      <c r="X172" s="61"/>
      <c r="Y172" s="61"/>
      <c r="Z172" s="61"/>
    </row>
    <row r="173" spans="1:26" ht="16">
      <c r="A173" s="20" t="str">
        <f t="shared" si="23"/>
        <v>T172</v>
      </c>
      <c r="B173" s="20" t="s">
        <v>430</v>
      </c>
      <c r="C173" s="20" t="s">
        <v>397</v>
      </c>
      <c r="D173" s="20" t="s">
        <v>398</v>
      </c>
      <c r="E173" s="20" t="s">
        <v>293</v>
      </c>
      <c r="F173" s="20" t="s">
        <v>22</v>
      </c>
      <c r="G173" s="20" t="s">
        <v>23</v>
      </c>
      <c r="H173" s="20" t="s">
        <v>23</v>
      </c>
      <c r="I173" s="20" t="s">
        <v>23</v>
      </c>
      <c r="J173" s="20" t="str">
        <f t="shared" si="24"/>
        <v>[n,n,n]</v>
      </c>
      <c r="K173" s="20" t="s">
        <v>23</v>
      </c>
      <c r="L173" s="20" t="s">
        <v>84</v>
      </c>
      <c r="M173" s="20" t="s">
        <v>84</v>
      </c>
      <c r="N173" s="20" t="str">
        <f t="shared" si="26"/>
        <v>[n,p,p]</v>
      </c>
      <c r="O173" s="24"/>
      <c r="P173" s="24"/>
      <c r="Q173" s="24"/>
      <c r="R173" s="24"/>
      <c r="S173" s="61"/>
      <c r="T173" s="61"/>
      <c r="U173" s="61"/>
      <c r="V173" s="61"/>
      <c r="W173" s="61"/>
      <c r="X173" s="61"/>
      <c r="Y173" s="61"/>
      <c r="Z173" s="61"/>
    </row>
    <row r="174" spans="1:26" ht="64">
      <c r="A174" s="20" t="str">
        <f t="shared" si="23"/>
        <v>T173</v>
      </c>
      <c r="B174" s="20" t="s">
        <v>430</v>
      </c>
      <c r="C174" s="20" t="s">
        <v>488</v>
      </c>
      <c r="D174" s="20" t="s">
        <v>489</v>
      </c>
      <c r="E174" s="20" t="s">
        <v>293</v>
      </c>
      <c r="F174" s="20" t="s">
        <v>22</v>
      </c>
      <c r="G174" s="20" t="s">
        <v>23</v>
      </c>
      <c r="H174" s="20" t="s">
        <v>23</v>
      </c>
      <c r="I174" s="20" t="s">
        <v>23</v>
      </c>
      <c r="J174" s="20" t="str">
        <f t="shared" si="24"/>
        <v>[n,n,n]</v>
      </c>
      <c r="K174" s="20" t="s">
        <v>23</v>
      </c>
      <c r="L174" s="20" t="s">
        <v>23</v>
      </c>
      <c r="M174" s="20" t="s">
        <v>84</v>
      </c>
      <c r="N174" s="20" t="str">
        <f t="shared" si="26"/>
        <v>[n,n,p]</v>
      </c>
      <c r="O174" s="24"/>
      <c r="P174" s="24"/>
      <c r="Q174" s="24"/>
      <c r="R174" s="24"/>
      <c r="S174" s="61"/>
      <c r="T174" s="61"/>
      <c r="U174" s="61"/>
      <c r="V174" s="61"/>
      <c r="W174" s="61"/>
      <c r="X174" s="61"/>
      <c r="Y174" s="61"/>
      <c r="Z174" s="61"/>
    </row>
    <row r="175" spans="1:26" ht="64">
      <c r="A175" s="20" t="str">
        <f t="shared" si="23"/>
        <v>T174</v>
      </c>
      <c r="B175" s="20" t="s">
        <v>430</v>
      </c>
      <c r="C175" s="20" t="s">
        <v>490</v>
      </c>
      <c r="D175" s="20" t="s">
        <v>491</v>
      </c>
      <c r="E175" s="20" t="s">
        <v>323</v>
      </c>
      <c r="F175" s="20" t="s">
        <v>22</v>
      </c>
      <c r="G175" s="20" t="s">
        <v>23</v>
      </c>
      <c r="H175" s="20" t="s">
        <v>23</v>
      </c>
      <c r="I175" s="20" t="s">
        <v>23</v>
      </c>
      <c r="J175" s="20" t="str">
        <f t="shared" si="24"/>
        <v>[n,n,n]</v>
      </c>
      <c r="K175" s="20" t="s">
        <v>84</v>
      </c>
      <c r="L175" s="20" t="s">
        <v>23</v>
      </c>
      <c r="M175" s="20" t="s">
        <v>23</v>
      </c>
      <c r="N175" s="20" t="str">
        <f t="shared" si="26"/>
        <v>[p,n,n]</v>
      </c>
      <c r="O175" s="24"/>
      <c r="P175" s="24"/>
      <c r="Q175" s="24"/>
      <c r="R175" s="24"/>
      <c r="S175" s="61"/>
      <c r="T175" s="61"/>
      <c r="U175" s="61"/>
      <c r="V175" s="61"/>
      <c r="W175" s="61"/>
      <c r="X175" s="61"/>
      <c r="Y175" s="61"/>
      <c r="Z175" s="61"/>
    </row>
    <row r="176" spans="1:26" ht="80">
      <c r="A176" s="20" t="str">
        <f t="shared" si="23"/>
        <v>T175</v>
      </c>
      <c r="B176" s="20" t="s">
        <v>430</v>
      </c>
      <c r="C176" s="20" t="s">
        <v>492</v>
      </c>
      <c r="D176" s="20" t="s">
        <v>435</v>
      </c>
      <c r="E176" s="20" t="s">
        <v>436</v>
      </c>
      <c r="F176" s="20" t="s">
        <v>437</v>
      </c>
      <c r="G176" s="20" t="s">
        <v>23</v>
      </c>
      <c r="H176" s="20" t="s">
        <v>84</v>
      </c>
      <c r="I176" s="20" t="s">
        <v>23</v>
      </c>
      <c r="J176" s="20" t="str">
        <f>CONCATENATE("[",G177,",",H177,",",I177,"]")</f>
        <v>[n,n,n]</v>
      </c>
      <c r="K176" s="20" t="s">
        <v>23</v>
      </c>
      <c r="L176" s="20" t="s">
        <v>107</v>
      </c>
      <c r="M176" s="20" t="s">
        <v>84</v>
      </c>
      <c r="N176" s="20" t="str">
        <f t="shared" si="26"/>
        <v>[n,f,p]</v>
      </c>
      <c r="O176" s="24"/>
      <c r="P176" s="24"/>
      <c r="Q176" s="24"/>
      <c r="R176" s="24"/>
      <c r="S176" s="61"/>
      <c r="T176" s="61"/>
      <c r="U176" s="61"/>
      <c r="V176" s="61"/>
      <c r="W176" s="61"/>
      <c r="X176" s="61"/>
      <c r="Y176" s="61"/>
      <c r="Z176" s="61"/>
    </row>
    <row r="177" spans="1:26" ht="48">
      <c r="A177" s="20" t="str">
        <f t="shared" si="23"/>
        <v>T176</v>
      </c>
      <c r="B177" s="20" t="s">
        <v>430</v>
      </c>
      <c r="C177" s="20" t="s">
        <v>439</v>
      </c>
      <c r="D177" s="20" t="s">
        <v>440</v>
      </c>
      <c r="E177" s="20" t="s">
        <v>433</v>
      </c>
      <c r="F177" s="20" t="s">
        <v>441</v>
      </c>
      <c r="G177" s="20" t="s">
        <v>23</v>
      </c>
      <c r="H177" s="20" t="s">
        <v>23</v>
      </c>
      <c r="I177" s="20" t="s">
        <v>23</v>
      </c>
      <c r="J177" s="20" t="str">
        <f t="shared" ref="J177:J208" si="27">CONCATENATE("[",G177,",",H177,",",I177,"]")</f>
        <v>[n,n,n]</v>
      </c>
      <c r="K177" s="20" t="s">
        <v>23</v>
      </c>
      <c r="L177" s="20" t="s">
        <v>84</v>
      </c>
      <c r="M177" s="20" t="s">
        <v>23</v>
      </c>
      <c r="N177" s="20" t="str">
        <f t="shared" si="26"/>
        <v>[n,p,n]</v>
      </c>
      <c r="O177" s="24"/>
      <c r="P177" s="24"/>
      <c r="Q177" s="24"/>
      <c r="R177" s="24"/>
      <c r="S177" s="61"/>
      <c r="T177" s="61"/>
      <c r="U177" s="61"/>
      <c r="V177" s="61"/>
      <c r="W177" s="61"/>
      <c r="X177" s="61"/>
      <c r="Y177" s="61"/>
      <c r="Z177" s="61"/>
    </row>
    <row r="178" spans="1:26" ht="32">
      <c r="A178" s="20" t="str">
        <f t="shared" si="23"/>
        <v>T177</v>
      </c>
      <c r="B178" s="20" t="s">
        <v>430</v>
      </c>
      <c r="C178" s="20" t="s">
        <v>446</v>
      </c>
      <c r="D178" s="20" t="s">
        <v>447</v>
      </c>
      <c r="E178" s="20" t="s">
        <v>287</v>
      </c>
      <c r="F178" s="20" t="s">
        <v>22</v>
      </c>
      <c r="G178" s="20" t="s">
        <v>23</v>
      </c>
      <c r="H178" s="20" t="s">
        <v>23</v>
      </c>
      <c r="I178" s="20" t="s">
        <v>23</v>
      </c>
      <c r="J178" s="20" t="str">
        <f t="shared" si="27"/>
        <v>[n,n,n]</v>
      </c>
      <c r="K178" s="20" t="s">
        <v>84</v>
      </c>
      <c r="L178" s="20" t="s">
        <v>84</v>
      </c>
      <c r="M178" s="20" t="s">
        <v>23</v>
      </c>
      <c r="N178" s="20" t="str">
        <f t="shared" si="26"/>
        <v>[p,p,n]</v>
      </c>
      <c r="O178" s="24"/>
      <c r="P178" s="24"/>
      <c r="Q178" s="24"/>
      <c r="R178" s="24"/>
      <c r="S178" s="61"/>
      <c r="T178" s="61"/>
      <c r="U178" s="61"/>
      <c r="V178" s="61"/>
      <c r="W178" s="61"/>
      <c r="X178" s="61"/>
      <c r="Y178" s="61"/>
      <c r="Z178" s="61"/>
    </row>
    <row r="179" spans="1:26" ht="32">
      <c r="A179" s="20" t="str">
        <f t="shared" si="23"/>
        <v>T178</v>
      </c>
      <c r="B179" s="20" t="s">
        <v>430</v>
      </c>
      <c r="C179" s="20" t="s">
        <v>449</v>
      </c>
      <c r="D179" s="20" t="s">
        <v>286</v>
      </c>
      <c r="E179" s="20" t="s">
        <v>448</v>
      </c>
      <c r="F179" s="20" t="s">
        <v>22</v>
      </c>
      <c r="G179" s="20" t="s">
        <v>23</v>
      </c>
      <c r="H179" s="20" t="s">
        <v>23</v>
      </c>
      <c r="I179" s="20" t="s">
        <v>23</v>
      </c>
      <c r="J179" s="20" t="str">
        <f t="shared" si="27"/>
        <v>[n,n,n]</v>
      </c>
      <c r="K179" s="20" t="s">
        <v>23</v>
      </c>
      <c r="L179" s="20" t="s">
        <v>84</v>
      </c>
      <c r="M179" s="20" t="s">
        <v>84</v>
      </c>
      <c r="N179" s="20" t="str">
        <f t="shared" si="26"/>
        <v>[n,p,p]</v>
      </c>
      <c r="O179" s="24"/>
      <c r="P179" s="24"/>
      <c r="Q179" s="24"/>
      <c r="R179" s="24"/>
      <c r="S179" s="61"/>
      <c r="T179" s="61"/>
      <c r="U179" s="61"/>
      <c r="V179" s="61"/>
      <c r="W179" s="61"/>
      <c r="X179" s="61"/>
      <c r="Y179" s="61"/>
      <c r="Z179" s="61"/>
    </row>
    <row r="180" spans="1:26" ht="80">
      <c r="A180" s="20" t="str">
        <f t="shared" si="23"/>
        <v>T179</v>
      </c>
      <c r="B180" s="20" t="s">
        <v>430</v>
      </c>
      <c r="C180" s="20" t="s">
        <v>493</v>
      </c>
      <c r="D180" s="20" t="s">
        <v>443</v>
      </c>
      <c r="E180" s="20" t="s">
        <v>494</v>
      </c>
      <c r="F180" s="20" t="s">
        <v>144</v>
      </c>
      <c r="G180" s="20" t="s">
        <v>23</v>
      </c>
      <c r="H180" s="20" t="s">
        <v>23</v>
      </c>
      <c r="I180" s="20" t="s">
        <v>23</v>
      </c>
      <c r="J180" s="20" t="str">
        <f t="shared" si="27"/>
        <v>[n,n,n]</v>
      </c>
      <c r="K180" s="20" t="s">
        <v>84</v>
      </c>
      <c r="L180" s="20" t="s">
        <v>84</v>
      </c>
      <c r="M180" s="20" t="s">
        <v>23</v>
      </c>
      <c r="N180" s="20" t="str">
        <f t="shared" si="26"/>
        <v>[p,p,n]</v>
      </c>
      <c r="O180" s="24"/>
      <c r="P180" s="24"/>
      <c r="Q180" s="24"/>
      <c r="R180" s="24"/>
      <c r="S180" s="61"/>
      <c r="T180" s="61"/>
      <c r="U180" s="61"/>
      <c r="V180" s="61"/>
      <c r="W180" s="61"/>
      <c r="X180" s="61"/>
      <c r="Y180" s="61"/>
      <c r="Z180" s="61"/>
    </row>
    <row r="181" spans="1:26" ht="64">
      <c r="A181" s="20" t="str">
        <f t="shared" si="23"/>
        <v>T180</v>
      </c>
      <c r="B181" s="20" t="s">
        <v>430</v>
      </c>
      <c r="C181" s="20" t="s">
        <v>451</v>
      </c>
      <c r="D181" s="20" t="s">
        <v>452</v>
      </c>
      <c r="E181" s="20" t="s">
        <v>448</v>
      </c>
      <c r="F181" s="20" t="s">
        <v>22</v>
      </c>
      <c r="G181" s="20" t="s">
        <v>23</v>
      </c>
      <c r="H181" s="20" t="s">
        <v>23</v>
      </c>
      <c r="I181" s="20" t="s">
        <v>23</v>
      </c>
      <c r="J181" s="20" t="str">
        <f t="shared" si="27"/>
        <v>[n,n,n]</v>
      </c>
      <c r="K181" s="20" t="s">
        <v>23</v>
      </c>
      <c r="L181" s="20" t="s">
        <v>23</v>
      </c>
      <c r="M181" s="20" t="s">
        <v>84</v>
      </c>
      <c r="N181" s="20" t="str">
        <f t="shared" si="26"/>
        <v>[n,n,p]</v>
      </c>
      <c r="O181" s="24"/>
      <c r="P181" s="24"/>
      <c r="Q181" s="24"/>
      <c r="R181" s="24"/>
      <c r="S181" s="61"/>
      <c r="T181" s="61"/>
      <c r="U181" s="61"/>
      <c r="V181" s="61"/>
      <c r="W181" s="61"/>
      <c r="X181" s="61"/>
      <c r="Y181" s="61"/>
      <c r="Z181" s="61"/>
    </row>
    <row r="182" spans="1:26" ht="64">
      <c r="A182" s="20" t="str">
        <f t="shared" si="23"/>
        <v>T181</v>
      </c>
      <c r="B182" s="20" t="s">
        <v>430</v>
      </c>
      <c r="C182" s="20" t="s">
        <v>495</v>
      </c>
      <c r="D182" s="20" t="s">
        <v>454</v>
      </c>
      <c r="E182" s="20" t="s">
        <v>448</v>
      </c>
      <c r="F182" s="20" t="s">
        <v>22</v>
      </c>
      <c r="G182" s="20" t="s">
        <v>23</v>
      </c>
      <c r="H182" s="20" t="s">
        <v>23</v>
      </c>
      <c r="I182" s="20" t="s">
        <v>23</v>
      </c>
      <c r="J182" s="20" t="str">
        <f t="shared" si="27"/>
        <v>[n,n,n]</v>
      </c>
      <c r="K182" s="20" t="s">
        <v>23</v>
      </c>
      <c r="L182" s="20" t="s">
        <v>84</v>
      </c>
      <c r="M182" s="20" t="s">
        <v>84</v>
      </c>
      <c r="N182" s="20" t="str">
        <f t="shared" si="26"/>
        <v>[n,p,p]</v>
      </c>
      <c r="O182" s="24"/>
      <c r="P182" s="24"/>
      <c r="Q182" s="24"/>
      <c r="R182" s="24"/>
      <c r="S182" s="61"/>
      <c r="T182" s="61"/>
      <c r="U182" s="61"/>
      <c r="V182" s="61"/>
      <c r="W182" s="61"/>
      <c r="X182" s="61"/>
      <c r="Y182" s="61"/>
      <c r="Z182" s="61"/>
    </row>
    <row r="183" spans="1:26" ht="144">
      <c r="A183" s="20" t="str">
        <f t="shared" si="23"/>
        <v>T182</v>
      </c>
      <c r="B183" s="20" t="s">
        <v>430</v>
      </c>
      <c r="C183" s="20" t="s">
        <v>496</v>
      </c>
      <c r="D183" s="20" t="s">
        <v>497</v>
      </c>
      <c r="E183" s="20" t="s">
        <v>323</v>
      </c>
      <c r="F183" s="20" t="s">
        <v>475</v>
      </c>
      <c r="G183" s="20" t="s">
        <v>23</v>
      </c>
      <c r="H183" s="20" t="s">
        <v>23</v>
      </c>
      <c r="I183" s="20" t="s">
        <v>23</v>
      </c>
      <c r="J183" s="20" t="str">
        <f t="shared" si="27"/>
        <v>[n,n,n]</v>
      </c>
      <c r="K183" s="20" t="s">
        <v>107</v>
      </c>
      <c r="L183" s="20" t="s">
        <v>23</v>
      </c>
      <c r="M183" s="20" t="s">
        <v>84</v>
      </c>
      <c r="N183" s="20" t="str">
        <f t="shared" si="26"/>
        <v>[f,n,p]</v>
      </c>
      <c r="O183" s="24"/>
      <c r="P183" s="24"/>
      <c r="Q183" s="24"/>
      <c r="R183" s="24"/>
      <c r="S183" s="61"/>
      <c r="T183" s="61"/>
      <c r="U183" s="61"/>
      <c r="V183" s="61"/>
      <c r="W183" s="61"/>
      <c r="X183" s="61"/>
      <c r="Y183" s="61"/>
      <c r="Z183" s="61"/>
    </row>
    <row r="184" spans="1:26" ht="96">
      <c r="A184" s="20" t="str">
        <f t="shared" si="23"/>
        <v>T183</v>
      </c>
      <c r="B184" s="20" t="s">
        <v>430</v>
      </c>
      <c r="C184" s="20" t="s">
        <v>370</v>
      </c>
      <c r="D184" s="20" t="s">
        <v>498</v>
      </c>
      <c r="E184" s="20" t="s">
        <v>293</v>
      </c>
      <c r="F184" s="20" t="s">
        <v>94</v>
      </c>
      <c r="G184" s="20" t="s">
        <v>23</v>
      </c>
      <c r="H184" s="20" t="s">
        <v>23</v>
      </c>
      <c r="I184" s="20" t="s">
        <v>23</v>
      </c>
      <c r="J184" s="20" t="str">
        <f t="shared" si="27"/>
        <v>[n,n,n]</v>
      </c>
      <c r="K184" s="20" t="s">
        <v>23</v>
      </c>
      <c r="L184" s="20" t="s">
        <v>23</v>
      </c>
      <c r="M184" s="20" t="s">
        <v>84</v>
      </c>
      <c r="N184" s="20" t="str">
        <f t="shared" si="26"/>
        <v>[n,n,p]</v>
      </c>
      <c r="O184" s="24"/>
      <c r="P184" s="24"/>
      <c r="Q184" s="24"/>
      <c r="R184" s="24"/>
      <c r="S184" s="61"/>
      <c r="T184" s="61"/>
      <c r="U184" s="61"/>
      <c r="V184" s="61"/>
      <c r="W184" s="61"/>
      <c r="X184" s="61"/>
      <c r="Y184" s="61"/>
      <c r="Z184" s="61"/>
    </row>
    <row r="185" spans="1:26" ht="48">
      <c r="A185" s="20" t="str">
        <f t="shared" si="23"/>
        <v>T184</v>
      </c>
      <c r="B185" s="20" t="s">
        <v>430</v>
      </c>
      <c r="C185" s="20" t="s">
        <v>499</v>
      </c>
      <c r="D185" s="20" t="s">
        <v>500</v>
      </c>
      <c r="E185" s="20" t="s">
        <v>307</v>
      </c>
      <c r="F185" s="20" t="s">
        <v>22</v>
      </c>
      <c r="G185" s="20" t="s">
        <v>23</v>
      </c>
      <c r="H185" s="20" t="s">
        <v>23</v>
      </c>
      <c r="I185" s="20" t="s">
        <v>23</v>
      </c>
      <c r="J185" s="20" t="str">
        <f t="shared" si="27"/>
        <v>[n,n,n]</v>
      </c>
      <c r="K185" s="20" t="s">
        <v>84</v>
      </c>
      <c r="L185" s="20" t="s">
        <v>84</v>
      </c>
      <c r="M185" s="20" t="s">
        <v>23</v>
      </c>
      <c r="N185" s="20" t="str">
        <f t="shared" si="26"/>
        <v>[p,p,n]</v>
      </c>
      <c r="O185" s="24"/>
      <c r="P185" s="24"/>
      <c r="Q185" s="24"/>
      <c r="R185" s="24"/>
      <c r="S185" s="61"/>
      <c r="T185" s="61"/>
      <c r="U185" s="61"/>
      <c r="V185" s="61"/>
      <c r="W185" s="61"/>
      <c r="X185" s="61"/>
      <c r="Y185" s="61"/>
      <c r="Z185" s="61"/>
    </row>
    <row r="186" spans="1:26" ht="16">
      <c r="A186" s="20" t="str">
        <f t="shared" si="23"/>
        <v>T185</v>
      </c>
      <c r="B186" s="20" t="s">
        <v>430</v>
      </c>
      <c r="C186" s="20" t="s">
        <v>100</v>
      </c>
      <c r="D186" s="20" t="s">
        <v>501</v>
      </c>
      <c r="E186" s="20" t="s">
        <v>383</v>
      </c>
      <c r="F186" s="20" t="s">
        <v>94</v>
      </c>
      <c r="G186" s="20" t="s">
        <v>23</v>
      </c>
      <c r="H186" s="20" t="s">
        <v>23</v>
      </c>
      <c r="I186" s="20" t="s">
        <v>23</v>
      </c>
      <c r="J186" s="20" t="str">
        <f t="shared" si="27"/>
        <v>[n,n,n]</v>
      </c>
      <c r="K186" s="20" t="s">
        <v>84</v>
      </c>
      <c r="L186" s="20" t="s">
        <v>84</v>
      </c>
      <c r="M186" s="20" t="s">
        <v>23</v>
      </c>
      <c r="N186" s="20" t="str">
        <f t="shared" si="26"/>
        <v>[p,p,n]</v>
      </c>
      <c r="O186" s="24"/>
      <c r="P186" s="24"/>
      <c r="Q186" s="24"/>
      <c r="R186" s="24"/>
      <c r="S186" s="61"/>
      <c r="T186" s="61"/>
      <c r="U186" s="61"/>
      <c r="V186" s="61"/>
      <c r="W186" s="61"/>
      <c r="X186" s="61"/>
      <c r="Y186" s="61"/>
      <c r="Z186" s="61"/>
    </row>
    <row r="187" spans="1:26" ht="144">
      <c r="A187" s="20" t="str">
        <f t="shared" si="23"/>
        <v>T186</v>
      </c>
      <c r="B187" s="20" t="s">
        <v>430</v>
      </c>
      <c r="C187" s="20" t="s">
        <v>502</v>
      </c>
      <c r="D187" s="20" t="s">
        <v>503</v>
      </c>
      <c r="E187" s="20" t="s">
        <v>310</v>
      </c>
      <c r="F187" s="20" t="s">
        <v>22</v>
      </c>
      <c r="G187" s="20" t="s">
        <v>23</v>
      </c>
      <c r="H187" s="20" t="s">
        <v>23</v>
      </c>
      <c r="I187" s="20" t="s">
        <v>23</v>
      </c>
      <c r="J187" s="20" t="str">
        <f t="shared" si="27"/>
        <v>[n,n,n]</v>
      </c>
      <c r="K187" s="20" t="s">
        <v>23</v>
      </c>
      <c r="L187" s="20" t="s">
        <v>84</v>
      </c>
      <c r="M187" s="20" t="s">
        <v>23</v>
      </c>
      <c r="N187" s="20" t="str">
        <f t="shared" si="26"/>
        <v>[n,p,n]</v>
      </c>
      <c r="O187" s="24"/>
      <c r="P187" s="24"/>
      <c r="Q187" s="24"/>
      <c r="R187" s="24"/>
      <c r="S187" s="61"/>
      <c r="T187" s="61"/>
      <c r="U187" s="61"/>
      <c r="V187" s="61"/>
      <c r="W187" s="61"/>
      <c r="X187" s="61"/>
      <c r="Y187" s="61"/>
      <c r="Z187" s="61"/>
    </row>
    <row r="188" spans="1:26" ht="128">
      <c r="A188" s="20" t="str">
        <f t="shared" si="23"/>
        <v>T187</v>
      </c>
      <c r="B188" s="20" t="s">
        <v>430</v>
      </c>
      <c r="C188" s="20" t="s">
        <v>504</v>
      </c>
      <c r="D188" s="20" t="s">
        <v>505</v>
      </c>
      <c r="E188" s="20" t="s">
        <v>506</v>
      </c>
      <c r="F188" s="20" t="s">
        <v>22</v>
      </c>
      <c r="G188" s="20" t="s">
        <v>23</v>
      </c>
      <c r="H188" s="20" t="s">
        <v>23</v>
      </c>
      <c r="I188" s="20" t="s">
        <v>23</v>
      </c>
      <c r="J188" s="20" t="str">
        <f t="shared" si="27"/>
        <v>[n,n,n]</v>
      </c>
      <c r="K188" s="20" t="s">
        <v>84</v>
      </c>
      <c r="L188" s="20" t="s">
        <v>84</v>
      </c>
      <c r="M188" s="20" t="s">
        <v>84</v>
      </c>
      <c r="N188" s="20" t="str">
        <f t="shared" si="26"/>
        <v>[p,p,p]</v>
      </c>
      <c r="O188" s="24"/>
      <c r="P188" s="24"/>
      <c r="Q188" s="24"/>
      <c r="R188" s="24"/>
      <c r="S188" s="61"/>
      <c r="T188" s="61"/>
      <c r="U188" s="61"/>
      <c r="V188" s="61"/>
      <c r="W188" s="61"/>
      <c r="X188" s="61"/>
      <c r="Y188" s="61"/>
      <c r="Z188" s="61"/>
    </row>
    <row r="189" spans="1:26" ht="128">
      <c r="A189" s="20" t="str">
        <f t="shared" si="23"/>
        <v>T188</v>
      </c>
      <c r="B189" s="20" t="s">
        <v>430</v>
      </c>
      <c r="C189" s="20" t="s">
        <v>507</v>
      </c>
      <c r="D189" s="20" t="s">
        <v>508</v>
      </c>
      <c r="E189" s="20" t="s">
        <v>310</v>
      </c>
      <c r="F189" s="20" t="s">
        <v>22</v>
      </c>
      <c r="G189" s="20" t="s">
        <v>23</v>
      </c>
      <c r="H189" s="20" t="s">
        <v>23</v>
      </c>
      <c r="I189" s="20" t="s">
        <v>23</v>
      </c>
      <c r="J189" s="20" t="str">
        <f t="shared" si="27"/>
        <v>[n,n,n]</v>
      </c>
      <c r="K189" s="20" t="s">
        <v>23</v>
      </c>
      <c r="L189" s="20" t="s">
        <v>84</v>
      </c>
      <c r="M189" s="20" t="s">
        <v>84</v>
      </c>
      <c r="N189" s="20" t="str">
        <f t="shared" si="26"/>
        <v>[n,p,p]</v>
      </c>
      <c r="O189" s="24"/>
      <c r="P189" s="24"/>
      <c r="Q189" s="24"/>
      <c r="R189" s="24"/>
      <c r="S189" s="61"/>
      <c r="T189" s="61"/>
      <c r="U189" s="61"/>
      <c r="V189" s="61"/>
      <c r="W189" s="61"/>
      <c r="X189" s="61"/>
      <c r="Y189" s="61"/>
      <c r="Z189" s="61"/>
    </row>
    <row r="190" spans="1:26" ht="96">
      <c r="A190" s="20" t="str">
        <f t="shared" si="23"/>
        <v>T189</v>
      </c>
      <c r="B190" s="20" t="s">
        <v>509</v>
      </c>
      <c r="C190" s="20" t="s">
        <v>431</v>
      </c>
      <c r="D190" s="20" t="s">
        <v>432</v>
      </c>
      <c r="E190" s="20" t="s">
        <v>293</v>
      </c>
      <c r="F190" s="20" t="s">
        <v>22</v>
      </c>
      <c r="G190" s="20" t="s">
        <v>23</v>
      </c>
      <c r="H190" s="20" t="s">
        <v>23</v>
      </c>
      <c r="I190" s="20" t="s">
        <v>23</v>
      </c>
      <c r="J190" s="20" t="str">
        <f t="shared" si="27"/>
        <v>[n,n,n]</v>
      </c>
      <c r="K190" s="20" t="s">
        <v>23</v>
      </c>
      <c r="L190" s="20" t="s">
        <v>84</v>
      </c>
      <c r="M190" s="20" t="s">
        <v>84</v>
      </c>
      <c r="N190" s="20" t="str">
        <f t="shared" si="26"/>
        <v>[n,p,p]</v>
      </c>
      <c r="O190" s="24"/>
      <c r="P190" s="24"/>
      <c r="Q190" s="24"/>
      <c r="R190" s="24"/>
      <c r="S190" s="61"/>
      <c r="T190" s="61"/>
      <c r="U190" s="61"/>
      <c r="V190" s="61"/>
      <c r="W190" s="61"/>
      <c r="X190" s="61"/>
      <c r="Y190" s="61"/>
      <c r="Z190" s="61"/>
    </row>
    <row r="191" spans="1:26" ht="80">
      <c r="A191" s="20" t="str">
        <f t="shared" si="23"/>
        <v>T190</v>
      </c>
      <c r="B191" s="20" t="s">
        <v>509</v>
      </c>
      <c r="C191" s="20" t="s">
        <v>434</v>
      </c>
      <c r="D191" s="20" t="s">
        <v>435</v>
      </c>
      <c r="E191" s="20" t="s">
        <v>436</v>
      </c>
      <c r="F191" s="20" t="s">
        <v>437</v>
      </c>
      <c r="G191" s="20" t="s">
        <v>23</v>
      </c>
      <c r="H191" s="20" t="s">
        <v>23</v>
      </c>
      <c r="I191" s="20" t="s">
        <v>23</v>
      </c>
      <c r="J191" s="20" t="str">
        <f t="shared" si="27"/>
        <v>[n,n,n]</v>
      </c>
      <c r="K191" s="20" t="s">
        <v>23</v>
      </c>
      <c r="L191" s="20" t="s">
        <v>84</v>
      </c>
      <c r="M191" s="20" t="s">
        <v>23</v>
      </c>
      <c r="N191" s="20" t="str">
        <f t="shared" si="26"/>
        <v>[n,p,n]</v>
      </c>
      <c r="O191" s="24"/>
      <c r="P191" s="24"/>
      <c r="Q191" s="24"/>
      <c r="R191" s="24"/>
      <c r="S191" s="61"/>
      <c r="T191" s="61"/>
      <c r="U191" s="61"/>
      <c r="V191" s="61"/>
      <c r="W191" s="61"/>
      <c r="X191" s="61"/>
      <c r="Y191" s="61"/>
      <c r="Z191" s="61"/>
    </row>
    <row r="192" spans="1:26" ht="80">
      <c r="A192" s="20" t="str">
        <f t="shared" si="23"/>
        <v>T191</v>
      </c>
      <c r="B192" s="20" t="s">
        <v>509</v>
      </c>
      <c r="C192" s="20" t="s">
        <v>33</v>
      </c>
      <c r="D192" s="20" t="s">
        <v>443</v>
      </c>
      <c r="E192" s="20" t="s">
        <v>4</v>
      </c>
      <c r="F192" s="20" t="s">
        <v>332</v>
      </c>
      <c r="G192" s="20" t="s">
        <v>23</v>
      </c>
      <c r="H192" s="20" t="s">
        <v>23</v>
      </c>
      <c r="I192" s="20" t="s">
        <v>23</v>
      </c>
      <c r="J192" s="20" t="str">
        <f t="shared" si="27"/>
        <v>[n,n,n]</v>
      </c>
      <c r="K192" s="20" t="s">
        <v>23</v>
      </c>
      <c r="L192" s="20" t="s">
        <v>84</v>
      </c>
      <c r="M192" s="20" t="s">
        <v>23</v>
      </c>
      <c r="N192" s="20" t="str">
        <f t="shared" si="26"/>
        <v>[n,p,n]</v>
      </c>
      <c r="O192" s="24"/>
      <c r="P192" s="24"/>
      <c r="Q192" s="24"/>
      <c r="R192" s="24"/>
      <c r="S192" s="61"/>
      <c r="T192" s="61"/>
      <c r="U192" s="61"/>
      <c r="V192" s="61"/>
      <c r="W192" s="61"/>
      <c r="X192" s="61"/>
      <c r="Y192" s="61"/>
      <c r="Z192" s="61"/>
    </row>
    <row r="193" spans="1:26" ht="48">
      <c r="A193" s="20" t="str">
        <f t="shared" ref="A193:A254" si="28">CONCATENATE("T",ROW(A193)-1)</f>
        <v>T192</v>
      </c>
      <c r="B193" s="20" t="s">
        <v>509</v>
      </c>
      <c r="C193" s="20" t="s">
        <v>444</v>
      </c>
      <c r="D193" s="20" t="s">
        <v>440</v>
      </c>
      <c r="E193" s="20" t="s">
        <v>433</v>
      </c>
      <c r="F193" s="20" t="s">
        <v>437</v>
      </c>
      <c r="G193" s="20" t="s">
        <v>23</v>
      </c>
      <c r="H193" s="20" t="s">
        <v>23</v>
      </c>
      <c r="I193" s="20" t="s">
        <v>23</v>
      </c>
      <c r="J193" s="20" t="str">
        <f t="shared" si="27"/>
        <v>[n,n,n]</v>
      </c>
      <c r="K193" s="20" t="s">
        <v>84</v>
      </c>
      <c r="L193" s="20" t="s">
        <v>84</v>
      </c>
      <c r="M193" s="20" t="s">
        <v>23</v>
      </c>
      <c r="N193" s="20" t="str">
        <f t="shared" si="26"/>
        <v>[p,p,n]</v>
      </c>
      <c r="O193" s="24"/>
      <c r="P193" s="24"/>
      <c r="Q193" s="24"/>
      <c r="R193" s="24"/>
      <c r="S193" s="61"/>
      <c r="T193" s="61"/>
      <c r="U193" s="61"/>
      <c r="V193" s="61"/>
      <c r="W193" s="61"/>
      <c r="X193" s="61"/>
      <c r="Y193" s="61"/>
      <c r="Z193" s="61"/>
    </row>
    <row r="194" spans="1:26" ht="32">
      <c r="A194" s="20" t="str">
        <f t="shared" si="28"/>
        <v>T193</v>
      </c>
      <c r="B194" s="20" t="s">
        <v>509</v>
      </c>
      <c r="C194" s="20" t="s">
        <v>449</v>
      </c>
      <c r="D194" s="20" t="s">
        <v>447</v>
      </c>
      <c r="E194" s="20" t="s">
        <v>448</v>
      </c>
      <c r="F194" s="20" t="s">
        <v>22</v>
      </c>
      <c r="G194" s="20" t="s">
        <v>23</v>
      </c>
      <c r="H194" s="20" t="s">
        <v>23</v>
      </c>
      <c r="I194" s="20" t="s">
        <v>23</v>
      </c>
      <c r="J194" s="20" t="str">
        <f t="shared" si="27"/>
        <v>[n,n,n]</v>
      </c>
      <c r="K194" s="20" t="s">
        <v>23</v>
      </c>
      <c r="L194" s="20" t="s">
        <v>84</v>
      </c>
      <c r="M194" s="20" t="s">
        <v>84</v>
      </c>
      <c r="N194" s="20" t="str">
        <f t="shared" si="26"/>
        <v>[n,p,p]</v>
      </c>
      <c r="O194" s="24"/>
      <c r="P194" s="24"/>
      <c r="Q194" s="24"/>
      <c r="R194" s="24"/>
      <c r="S194" s="61"/>
      <c r="T194" s="61"/>
      <c r="U194" s="61"/>
      <c r="V194" s="61"/>
      <c r="W194" s="61"/>
      <c r="X194" s="61"/>
      <c r="Y194" s="61"/>
      <c r="Z194" s="61"/>
    </row>
    <row r="195" spans="1:26" ht="80">
      <c r="A195" s="20" t="str">
        <f t="shared" si="28"/>
        <v>T194</v>
      </c>
      <c r="B195" s="20" t="s">
        <v>510</v>
      </c>
      <c r="C195" s="20" t="s">
        <v>434</v>
      </c>
      <c r="D195" s="20" t="s">
        <v>435</v>
      </c>
      <c r="E195" s="20" t="s">
        <v>433</v>
      </c>
      <c r="F195" s="20" t="s">
        <v>437</v>
      </c>
      <c r="G195" s="20" t="s">
        <v>23</v>
      </c>
      <c r="H195" s="20" t="s">
        <v>23</v>
      </c>
      <c r="I195" s="20" t="s">
        <v>23</v>
      </c>
      <c r="J195" s="20" t="str">
        <f t="shared" si="27"/>
        <v>[n,n,n]</v>
      </c>
      <c r="K195" s="20" t="s">
        <v>23</v>
      </c>
      <c r="L195" s="20" t="s">
        <v>84</v>
      </c>
      <c r="M195" s="20" t="s">
        <v>84</v>
      </c>
      <c r="N195" s="20" t="str">
        <f t="shared" si="26"/>
        <v>[n,p,p]</v>
      </c>
      <c r="O195" s="24"/>
      <c r="P195" s="24"/>
      <c r="Q195" s="24"/>
      <c r="R195" s="24"/>
      <c r="S195" s="61"/>
      <c r="T195" s="61"/>
      <c r="U195" s="61"/>
      <c r="V195" s="61"/>
      <c r="W195" s="61"/>
      <c r="X195" s="61"/>
      <c r="Y195" s="61"/>
      <c r="Z195" s="61"/>
    </row>
    <row r="196" spans="1:26" ht="96">
      <c r="A196" s="20" t="str">
        <f t="shared" si="28"/>
        <v>T195</v>
      </c>
      <c r="B196" s="20" t="s">
        <v>510</v>
      </c>
      <c r="C196" s="20" t="s">
        <v>370</v>
      </c>
      <c r="D196" s="20" t="s">
        <v>438</v>
      </c>
      <c r="E196" s="20" t="s">
        <v>293</v>
      </c>
      <c r="F196" s="20" t="s">
        <v>511</v>
      </c>
      <c r="G196" s="20" t="s">
        <v>23</v>
      </c>
      <c r="H196" s="20" t="s">
        <v>23</v>
      </c>
      <c r="I196" s="20" t="s">
        <v>23</v>
      </c>
      <c r="J196" s="20" t="str">
        <f t="shared" si="27"/>
        <v>[n,n,n]</v>
      </c>
      <c r="K196" s="20" t="s">
        <v>23</v>
      </c>
      <c r="L196" s="20" t="s">
        <v>23</v>
      </c>
      <c r="M196" s="20" t="s">
        <v>84</v>
      </c>
      <c r="N196" s="20" t="str">
        <f t="shared" si="26"/>
        <v>[n,n,p]</v>
      </c>
      <c r="O196" s="24"/>
      <c r="P196" s="24"/>
      <c r="Q196" s="24"/>
      <c r="R196" s="24"/>
      <c r="S196" s="61"/>
      <c r="T196" s="61"/>
      <c r="U196" s="61"/>
      <c r="V196" s="61"/>
      <c r="W196" s="61"/>
      <c r="X196" s="61"/>
      <c r="Y196" s="61"/>
      <c r="Z196" s="61"/>
    </row>
    <row r="197" spans="1:26" ht="48">
      <c r="A197" s="20" t="str">
        <f t="shared" si="28"/>
        <v>T196</v>
      </c>
      <c r="B197" s="20" t="s">
        <v>510</v>
      </c>
      <c r="C197" s="20" t="s">
        <v>439</v>
      </c>
      <c r="D197" s="20" t="s">
        <v>440</v>
      </c>
      <c r="E197" s="20" t="s">
        <v>433</v>
      </c>
      <c r="F197" s="20" t="s">
        <v>437</v>
      </c>
      <c r="G197" s="20" t="s">
        <v>23</v>
      </c>
      <c r="H197" s="20" t="s">
        <v>23</v>
      </c>
      <c r="I197" s="20" t="s">
        <v>23</v>
      </c>
      <c r="J197" s="20" t="str">
        <f t="shared" si="27"/>
        <v>[n,n,n]</v>
      </c>
      <c r="K197" s="20" t="s">
        <v>23</v>
      </c>
      <c r="L197" s="20" t="s">
        <v>84</v>
      </c>
      <c r="M197" s="20" t="s">
        <v>23</v>
      </c>
      <c r="N197" s="20" t="str">
        <f t="shared" si="26"/>
        <v>[n,p,n]</v>
      </c>
      <c r="O197" s="24"/>
      <c r="P197" s="24"/>
      <c r="Q197" s="24"/>
      <c r="R197" s="24"/>
      <c r="S197" s="61"/>
      <c r="T197" s="61"/>
      <c r="U197" s="61"/>
      <c r="V197" s="61"/>
      <c r="W197" s="61"/>
      <c r="X197" s="61"/>
      <c r="Y197" s="61"/>
      <c r="Z197" s="61"/>
    </row>
    <row r="198" spans="1:26" ht="80">
      <c r="A198" s="20" t="str">
        <f t="shared" si="28"/>
        <v>T197</v>
      </c>
      <c r="B198" s="20" t="s">
        <v>510</v>
      </c>
      <c r="C198" s="20" t="s">
        <v>33</v>
      </c>
      <c r="D198" s="20" t="s">
        <v>443</v>
      </c>
      <c r="E198" s="20" t="s">
        <v>4</v>
      </c>
      <c r="F198" s="20" t="s">
        <v>332</v>
      </c>
      <c r="G198" s="20" t="s">
        <v>23</v>
      </c>
      <c r="H198" s="20" t="s">
        <v>23</v>
      </c>
      <c r="I198" s="20" t="s">
        <v>23</v>
      </c>
      <c r="J198" s="20" t="str">
        <f t="shared" si="27"/>
        <v>[n,n,n]</v>
      </c>
      <c r="K198" s="20" t="s">
        <v>107</v>
      </c>
      <c r="L198" s="20" t="s">
        <v>107</v>
      </c>
      <c r="M198" s="20" t="s">
        <v>84</v>
      </c>
      <c r="N198" s="20" t="str">
        <f t="shared" si="26"/>
        <v>[f,f,p]</v>
      </c>
      <c r="O198" s="24"/>
      <c r="P198" s="24"/>
      <c r="Q198" s="24"/>
      <c r="R198" s="24"/>
      <c r="S198" s="61"/>
      <c r="T198" s="61"/>
      <c r="U198" s="61"/>
      <c r="V198" s="61"/>
      <c r="W198" s="61"/>
      <c r="X198" s="61"/>
      <c r="Y198" s="61"/>
      <c r="Z198" s="61"/>
    </row>
    <row r="199" spans="1:26" ht="48">
      <c r="A199" s="20" t="str">
        <f t="shared" si="28"/>
        <v>T198</v>
      </c>
      <c r="B199" s="20" t="s">
        <v>510</v>
      </c>
      <c r="C199" s="20" t="s">
        <v>444</v>
      </c>
      <c r="D199" s="20" t="s">
        <v>440</v>
      </c>
      <c r="E199" s="20" t="s">
        <v>433</v>
      </c>
      <c r="F199" s="20" t="s">
        <v>437</v>
      </c>
      <c r="G199" s="20" t="s">
        <v>23</v>
      </c>
      <c r="H199" s="20" t="s">
        <v>23</v>
      </c>
      <c r="I199" s="20" t="s">
        <v>23</v>
      </c>
      <c r="J199" s="20" t="str">
        <f t="shared" si="27"/>
        <v>[n,n,n]</v>
      </c>
      <c r="K199" s="20" t="s">
        <v>23</v>
      </c>
      <c r="L199" s="20" t="s">
        <v>84</v>
      </c>
      <c r="M199" s="20" t="s">
        <v>23</v>
      </c>
      <c r="N199" s="20" t="str">
        <f t="shared" si="26"/>
        <v>[n,p,n]</v>
      </c>
      <c r="O199" s="24"/>
      <c r="P199" s="24"/>
      <c r="Q199" s="24"/>
      <c r="R199" s="24"/>
      <c r="S199" s="61"/>
      <c r="T199" s="61"/>
      <c r="U199" s="61"/>
      <c r="V199" s="61"/>
      <c r="W199" s="61"/>
      <c r="X199" s="61"/>
      <c r="Y199" s="61"/>
      <c r="Z199" s="61"/>
    </row>
    <row r="200" spans="1:26" ht="32">
      <c r="A200" s="20" t="str">
        <f t="shared" si="28"/>
        <v>T199</v>
      </c>
      <c r="B200" s="20" t="s">
        <v>510</v>
      </c>
      <c r="C200" s="20" t="s">
        <v>446</v>
      </c>
      <c r="D200" s="20" t="s">
        <v>447</v>
      </c>
      <c r="E200" s="20" t="s">
        <v>448</v>
      </c>
      <c r="F200" s="20" t="s">
        <v>437</v>
      </c>
      <c r="G200" s="20" t="s">
        <v>23</v>
      </c>
      <c r="H200" s="20" t="s">
        <v>23</v>
      </c>
      <c r="I200" s="20" t="s">
        <v>23</v>
      </c>
      <c r="J200" s="20" t="str">
        <f t="shared" si="27"/>
        <v>[n,n,n]</v>
      </c>
      <c r="K200" s="20" t="s">
        <v>23</v>
      </c>
      <c r="L200" s="20" t="s">
        <v>84</v>
      </c>
      <c r="M200" s="20" t="s">
        <v>84</v>
      </c>
      <c r="N200" s="20" t="str">
        <f t="shared" si="26"/>
        <v>[n,p,p]</v>
      </c>
      <c r="O200" s="24"/>
      <c r="P200" s="24"/>
      <c r="Q200" s="24"/>
      <c r="R200" s="24"/>
      <c r="S200" s="61"/>
      <c r="T200" s="61"/>
      <c r="U200" s="61"/>
      <c r="V200" s="61"/>
      <c r="W200" s="61"/>
      <c r="X200" s="61"/>
      <c r="Y200" s="61"/>
      <c r="Z200" s="61"/>
    </row>
    <row r="201" spans="1:26" ht="32">
      <c r="A201" s="20" t="str">
        <f t="shared" si="28"/>
        <v>T200</v>
      </c>
      <c r="B201" s="20" t="s">
        <v>510</v>
      </c>
      <c r="C201" s="20" t="s">
        <v>285</v>
      </c>
      <c r="D201" s="20" t="s">
        <v>447</v>
      </c>
      <c r="E201" s="20" t="s">
        <v>448</v>
      </c>
      <c r="F201" s="20" t="s">
        <v>22</v>
      </c>
      <c r="G201" s="20" t="s">
        <v>23</v>
      </c>
      <c r="H201" s="20" t="s">
        <v>23</v>
      </c>
      <c r="I201" s="20" t="s">
        <v>23</v>
      </c>
      <c r="J201" s="20" t="str">
        <f t="shared" si="27"/>
        <v>[n,n,n]</v>
      </c>
      <c r="K201" s="20" t="s">
        <v>23</v>
      </c>
      <c r="L201" s="20" t="s">
        <v>84</v>
      </c>
      <c r="M201" s="20" t="s">
        <v>84</v>
      </c>
      <c r="N201" s="20" t="str">
        <f t="shared" ref="N201:N232" si="29">CONCATENATE("[",K201,",",L201,",",M201,"]")</f>
        <v>[n,p,p]</v>
      </c>
      <c r="O201" s="24"/>
      <c r="P201" s="24"/>
      <c r="Q201" s="24"/>
      <c r="R201" s="24"/>
      <c r="S201" s="61"/>
      <c r="T201" s="61"/>
      <c r="U201" s="61"/>
      <c r="V201" s="61"/>
      <c r="W201" s="61"/>
      <c r="X201" s="61"/>
      <c r="Y201" s="61"/>
      <c r="Z201" s="61"/>
    </row>
    <row r="202" spans="1:26" ht="80">
      <c r="A202" s="20" t="str">
        <f t="shared" si="28"/>
        <v>T201</v>
      </c>
      <c r="B202" s="20" t="s">
        <v>510</v>
      </c>
      <c r="C202" s="20" t="s">
        <v>450</v>
      </c>
      <c r="D202" s="20" t="s">
        <v>443</v>
      </c>
      <c r="E202" s="20" t="s">
        <v>448</v>
      </c>
      <c r="F202" s="20" t="s">
        <v>22</v>
      </c>
      <c r="G202" s="20" t="s">
        <v>23</v>
      </c>
      <c r="H202" s="20" t="s">
        <v>23</v>
      </c>
      <c r="I202" s="20" t="s">
        <v>23</v>
      </c>
      <c r="J202" s="20" t="str">
        <f t="shared" si="27"/>
        <v>[n,n,n]</v>
      </c>
      <c r="K202" s="20" t="s">
        <v>23</v>
      </c>
      <c r="L202" s="20" t="s">
        <v>84</v>
      </c>
      <c r="M202" s="20" t="s">
        <v>84</v>
      </c>
      <c r="N202" s="20" t="str">
        <f t="shared" si="29"/>
        <v>[n,p,p]</v>
      </c>
      <c r="O202" s="24"/>
      <c r="P202" s="24"/>
      <c r="Q202" s="24"/>
      <c r="R202" s="24"/>
      <c r="S202" s="61"/>
      <c r="T202" s="61"/>
      <c r="U202" s="61"/>
      <c r="V202" s="61"/>
      <c r="W202" s="61"/>
      <c r="X202" s="61"/>
      <c r="Y202" s="61"/>
      <c r="Z202" s="61"/>
    </row>
    <row r="203" spans="1:26" ht="64">
      <c r="A203" s="20" t="str">
        <f t="shared" si="28"/>
        <v>T202</v>
      </c>
      <c r="B203" s="20" t="s">
        <v>510</v>
      </c>
      <c r="C203" s="20" t="s">
        <v>451</v>
      </c>
      <c r="D203" s="20" t="s">
        <v>452</v>
      </c>
      <c r="E203" s="20" t="s">
        <v>448</v>
      </c>
      <c r="F203" s="20" t="s">
        <v>22</v>
      </c>
      <c r="G203" s="20" t="s">
        <v>23</v>
      </c>
      <c r="H203" s="20" t="s">
        <v>23</v>
      </c>
      <c r="I203" s="20" t="s">
        <v>23</v>
      </c>
      <c r="J203" s="20" t="str">
        <f t="shared" si="27"/>
        <v>[n,n,n]</v>
      </c>
      <c r="K203" s="20" t="s">
        <v>23</v>
      </c>
      <c r="L203" s="20" t="s">
        <v>84</v>
      </c>
      <c r="M203" s="20" t="s">
        <v>84</v>
      </c>
      <c r="N203" s="20" t="str">
        <f t="shared" si="29"/>
        <v>[n,p,p]</v>
      </c>
      <c r="O203" s="24"/>
      <c r="P203" s="24"/>
      <c r="Q203" s="24"/>
      <c r="R203" s="24"/>
      <c r="S203" s="61"/>
      <c r="T203" s="61"/>
      <c r="U203" s="61"/>
      <c r="V203" s="61"/>
      <c r="W203" s="61"/>
      <c r="X203" s="61"/>
      <c r="Y203" s="61"/>
      <c r="Z203" s="61"/>
    </row>
    <row r="204" spans="1:26" ht="64">
      <c r="A204" s="20" t="str">
        <f t="shared" si="28"/>
        <v>T203</v>
      </c>
      <c r="B204" s="20" t="s">
        <v>510</v>
      </c>
      <c r="C204" s="20" t="s">
        <v>512</v>
      </c>
      <c r="D204" s="20" t="s">
        <v>454</v>
      </c>
      <c r="E204" s="20" t="s">
        <v>448</v>
      </c>
      <c r="F204" s="20" t="s">
        <v>22</v>
      </c>
      <c r="G204" s="20" t="s">
        <v>23</v>
      </c>
      <c r="H204" s="20" t="s">
        <v>23</v>
      </c>
      <c r="I204" s="20" t="s">
        <v>23</v>
      </c>
      <c r="J204" s="20" t="str">
        <f t="shared" si="27"/>
        <v>[n,n,n]</v>
      </c>
      <c r="K204" s="20" t="s">
        <v>84</v>
      </c>
      <c r="L204" s="20" t="s">
        <v>84</v>
      </c>
      <c r="M204" s="20" t="s">
        <v>84</v>
      </c>
      <c r="N204" s="20" t="str">
        <f t="shared" si="29"/>
        <v>[p,p,p]</v>
      </c>
      <c r="O204" s="24"/>
      <c r="P204" s="24"/>
      <c r="Q204" s="24"/>
      <c r="R204" s="24"/>
      <c r="S204" s="61"/>
      <c r="T204" s="61"/>
      <c r="U204" s="61"/>
      <c r="V204" s="61"/>
      <c r="W204" s="61"/>
      <c r="X204" s="61"/>
      <c r="Y204" s="61"/>
      <c r="Z204" s="61"/>
    </row>
    <row r="205" spans="1:26" ht="32">
      <c r="A205" s="20" t="str">
        <f t="shared" si="28"/>
        <v>T204</v>
      </c>
      <c r="B205" s="20" t="s">
        <v>510</v>
      </c>
      <c r="C205" s="20" t="s">
        <v>513</v>
      </c>
      <c r="D205" s="20" t="s">
        <v>514</v>
      </c>
      <c r="E205" s="20" t="s">
        <v>293</v>
      </c>
      <c r="F205" s="20" t="s">
        <v>94</v>
      </c>
      <c r="G205" s="20" t="s">
        <v>23</v>
      </c>
      <c r="H205" s="20" t="s">
        <v>23</v>
      </c>
      <c r="I205" s="20" t="s">
        <v>23</v>
      </c>
      <c r="J205" s="20" t="str">
        <f t="shared" si="27"/>
        <v>[n,n,n]</v>
      </c>
      <c r="K205" s="20" t="s">
        <v>84</v>
      </c>
      <c r="L205" s="20" t="s">
        <v>23</v>
      </c>
      <c r="M205" s="20" t="s">
        <v>84</v>
      </c>
      <c r="N205" s="20" t="str">
        <f t="shared" si="29"/>
        <v>[p,n,p]</v>
      </c>
      <c r="O205" s="24"/>
      <c r="P205" s="24"/>
      <c r="Q205" s="24"/>
      <c r="R205" s="24"/>
      <c r="S205" s="61"/>
      <c r="T205" s="61"/>
      <c r="U205" s="61"/>
      <c r="V205" s="61"/>
      <c r="W205" s="61"/>
      <c r="X205" s="61"/>
      <c r="Y205" s="61"/>
      <c r="Z205" s="61"/>
    </row>
    <row r="206" spans="1:26" ht="80">
      <c r="A206" s="20" t="str">
        <f t="shared" si="28"/>
        <v>T205</v>
      </c>
      <c r="B206" s="20" t="s">
        <v>510</v>
      </c>
      <c r="C206" s="20" t="s">
        <v>515</v>
      </c>
      <c r="D206" s="20" t="s">
        <v>516</v>
      </c>
      <c r="E206" s="20" t="s">
        <v>310</v>
      </c>
      <c r="F206" s="20" t="s">
        <v>22</v>
      </c>
      <c r="G206" s="20" t="s">
        <v>23</v>
      </c>
      <c r="H206" s="20" t="s">
        <v>23</v>
      </c>
      <c r="I206" s="20" t="s">
        <v>23</v>
      </c>
      <c r="J206" s="20" t="str">
        <f t="shared" si="27"/>
        <v>[n,n,n]</v>
      </c>
      <c r="K206" s="20" t="s">
        <v>84</v>
      </c>
      <c r="L206" s="20" t="s">
        <v>84</v>
      </c>
      <c r="M206" s="20" t="s">
        <v>23</v>
      </c>
      <c r="N206" s="20" t="str">
        <f t="shared" si="29"/>
        <v>[p,p,n]</v>
      </c>
      <c r="O206" s="24"/>
      <c r="P206" s="24"/>
      <c r="Q206" s="24"/>
      <c r="R206" s="24"/>
      <c r="S206" s="61"/>
      <c r="T206" s="61"/>
      <c r="U206" s="61"/>
      <c r="V206" s="61"/>
      <c r="W206" s="61"/>
      <c r="X206" s="61"/>
      <c r="Y206" s="61"/>
      <c r="Z206" s="61"/>
    </row>
    <row r="207" spans="1:26" ht="96">
      <c r="A207" s="20" t="str">
        <f t="shared" si="28"/>
        <v>T206</v>
      </c>
      <c r="B207" s="20" t="s">
        <v>517</v>
      </c>
      <c r="C207" s="20" t="s">
        <v>431</v>
      </c>
      <c r="D207" s="20" t="s">
        <v>518</v>
      </c>
      <c r="E207" s="20" t="s">
        <v>293</v>
      </c>
      <c r="F207" s="20" t="s">
        <v>22</v>
      </c>
      <c r="G207" s="20" t="s">
        <v>23</v>
      </c>
      <c r="H207" s="20" t="s">
        <v>23</v>
      </c>
      <c r="I207" s="20" t="s">
        <v>23</v>
      </c>
      <c r="J207" s="20" t="str">
        <f t="shared" si="27"/>
        <v>[n,n,n]</v>
      </c>
      <c r="K207" s="20" t="s">
        <v>23</v>
      </c>
      <c r="L207" s="20" t="s">
        <v>84</v>
      </c>
      <c r="M207" s="20" t="s">
        <v>84</v>
      </c>
      <c r="N207" s="20" t="str">
        <f t="shared" si="29"/>
        <v>[n,p,p]</v>
      </c>
      <c r="O207" s="24"/>
      <c r="P207" s="24"/>
      <c r="Q207" s="24"/>
      <c r="R207" s="24"/>
      <c r="S207" s="61"/>
      <c r="T207" s="61"/>
      <c r="U207" s="61"/>
      <c r="V207" s="61"/>
      <c r="W207" s="61"/>
      <c r="X207" s="61"/>
      <c r="Y207" s="61"/>
      <c r="Z207" s="61"/>
    </row>
    <row r="208" spans="1:26" ht="80">
      <c r="A208" s="20" t="str">
        <f t="shared" si="28"/>
        <v>T207</v>
      </c>
      <c r="B208" s="20" t="s">
        <v>517</v>
      </c>
      <c r="C208" s="20" t="s">
        <v>434</v>
      </c>
      <c r="D208" s="20" t="s">
        <v>435</v>
      </c>
      <c r="E208" s="20" t="s">
        <v>433</v>
      </c>
      <c r="F208" s="20" t="s">
        <v>437</v>
      </c>
      <c r="G208" s="20" t="s">
        <v>23</v>
      </c>
      <c r="H208" s="20" t="s">
        <v>23</v>
      </c>
      <c r="I208" s="20" t="s">
        <v>23</v>
      </c>
      <c r="J208" s="20" t="str">
        <f t="shared" si="27"/>
        <v>[n,n,n]</v>
      </c>
      <c r="K208" s="20" t="s">
        <v>23</v>
      </c>
      <c r="L208" s="20" t="s">
        <v>84</v>
      </c>
      <c r="M208" s="20" t="s">
        <v>84</v>
      </c>
      <c r="N208" s="20" t="str">
        <f t="shared" si="29"/>
        <v>[n,p,p]</v>
      </c>
      <c r="O208" s="24"/>
      <c r="P208" s="24"/>
      <c r="Q208" s="24"/>
      <c r="R208" s="24"/>
      <c r="S208" s="61"/>
      <c r="T208" s="61"/>
      <c r="U208" s="61"/>
      <c r="V208" s="61"/>
      <c r="W208" s="61"/>
      <c r="X208" s="61"/>
      <c r="Y208" s="61"/>
      <c r="Z208" s="61"/>
    </row>
    <row r="209" spans="1:26" ht="80">
      <c r="A209" s="20" t="str">
        <f t="shared" si="28"/>
        <v>T208</v>
      </c>
      <c r="B209" s="20" t="s">
        <v>517</v>
      </c>
      <c r="C209" s="20" t="s">
        <v>33</v>
      </c>
      <c r="D209" s="20" t="s">
        <v>443</v>
      </c>
      <c r="E209" s="20" t="s">
        <v>4</v>
      </c>
      <c r="F209" s="20" t="s">
        <v>332</v>
      </c>
      <c r="G209" s="20" t="s">
        <v>23</v>
      </c>
      <c r="H209" s="20" t="s">
        <v>23</v>
      </c>
      <c r="I209" s="20" t="s">
        <v>23</v>
      </c>
      <c r="J209" s="20" t="str">
        <f t="shared" ref="J209:J240" si="30">CONCATENATE("[",G209,",",H209,",",I209,"]")</f>
        <v>[n,n,n]</v>
      </c>
      <c r="K209" s="20" t="s">
        <v>107</v>
      </c>
      <c r="L209" s="20" t="s">
        <v>107</v>
      </c>
      <c r="M209" s="20" t="s">
        <v>84</v>
      </c>
      <c r="N209" s="20" t="str">
        <f t="shared" si="29"/>
        <v>[f,f,p]</v>
      </c>
      <c r="O209" s="24"/>
      <c r="P209" s="24"/>
      <c r="Q209" s="24"/>
      <c r="R209" s="24"/>
      <c r="S209" s="61"/>
      <c r="T209" s="61"/>
      <c r="U209" s="61"/>
      <c r="V209" s="61"/>
      <c r="W209" s="61"/>
      <c r="X209" s="61"/>
      <c r="Y209" s="61"/>
      <c r="Z209" s="61"/>
    </row>
    <row r="210" spans="1:26" ht="48">
      <c r="A210" s="20" t="str">
        <f t="shared" si="28"/>
        <v>T209</v>
      </c>
      <c r="B210" s="20" t="s">
        <v>517</v>
      </c>
      <c r="C210" s="20" t="s">
        <v>444</v>
      </c>
      <c r="D210" s="20" t="s">
        <v>440</v>
      </c>
      <c r="E210" s="20" t="s">
        <v>433</v>
      </c>
      <c r="F210" s="20" t="s">
        <v>437</v>
      </c>
      <c r="G210" s="20" t="s">
        <v>23</v>
      </c>
      <c r="H210" s="20" t="s">
        <v>23</v>
      </c>
      <c r="I210" s="20" t="s">
        <v>23</v>
      </c>
      <c r="J210" s="20" t="str">
        <f t="shared" si="30"/>
        <v>[n,n,n]</v>
      </c>
      <c r="K210" s="20" t="s">
        <v>23</v>
      </c>
      <c r="L210" s="20" t="s">
        <v>84</v>
      </c>
      <c r="M210" s="20" t="s">
        <v>23</v>
      </c>
      <c r="N210" s="20" t="str">
        <f t="shared" si="29"/>
        <v>[n,p,n]</v>
      </c>
      <c r="O210" s="24"/>
      <c r="P210" s="24"/>
      <c r="Q210" s="24"/>
      <c r="R210" s="24"/>
      <c r="S210" s="61"/>
      <c r="T210" s="61"/>
      <c r="U210" s="61"/>
      <c r="V210" s="61"/>
      <c r="W210" s="61"/>
      <c r="X210" s="61"/>
      <c r="Y210" s="61"/>
      <c r="Z210" s="61"/>
    </row>
    <row r="211" spans="1:26" ht="32">
      <c r="A211" s="20" t="str">
        <f t="shared" si="28"/>
        <v>T210</v>
      </c>
      <c r="B211" s="20" t="s">
        <v>517</v>
      </c>
      <c r="C211" s="20" t="s">
        <v>285</v>
      </c>
      <c r="D211" s="20" t="s">
        <v>286</v>
      </c>
      <c r="E211" s="20" t="s">
        <v>448</v>
      </c>
      <c r="F211" s="20" t="s">
        <v>22</v>
      </c>
      <c r="G211" s="20" t="s">
        <v>23</v>
      </c>
      <c r="H211" s="20" t="s">
        <v>23</v>
      </c>
      <c r="I211" s="20" t="s">
        <v>23</v>
      </c>
      <c r="J211" s="20" t="str">
        <f t="shared" si="30"/>
        <v>[n,n,n]</v>
      </c>
      <c r="K211" s="20" t="s">
        <v>23</v>
      </c>
      <c r="L211" s="20" t="s">
        <v>84</v>
      </c>
      <c r="M211" s="20" t="s">
        <v>84</v>
      </c>
      <c r="N211" s="20" t="str">
        <f t="shared" si="29"/>
        <v>[n,p,p]</v>
      </c>
      <c r="O211" s="24"/>
      <c r="P211" s="24"/>
      <c r="Q211" s="24"/>
      <c r="R211" s="24"/>
      <c r="S211" s="61"/>
      <c r="T211" s="61"/>
      <c r="U211" s="61"/>
      <c r="V211" s="61"/>
      <c r="W211" s="61"/>
      <c r="X211" s="61"/>
      <c r="Y211" s="61"/>
      <c r="Z211" s="61"/>
    </row>
    <row r="212" spans="1:26" ht="144">
      <c r="A212" s="20" t="str">
        <f t="shared" si="28"/>
        <v>T211</v>
      </c>
      <c r="B212" s="20" t="s">
        <v>517</v>
      </c>
      <c r="C212" s="20" t="s">
        <v>519</v>
      </c>
      <c r="D212" s="20" t="s">
        <v>520</v>
      </c>
      <c r="E212" s="20" t="s">
        <v>300</v>
      </c>
      <c r="F212" s="20" t="s">
        <v>22</v>
      </c>
      <c r="G212" s="20" t="s">
        <v>23</v>
      </c>
      <c r="H212" s="20" t="s">
        <v>23</v>
      </c>
      <c r="I212" s="20" t="s">
        <v>23</v>
      </c>
      <c r="J212" s="20" t="str">
        <f t="shared" si="30"/>
        <v>[n,n,n]</v>
      </c>
      <c r="K212" s="20" t="s">
        <v>84</v>
      </c>
      <c r="L212" s="20" t="s">
        <v>23</v>
      </c>
      <c r="M212" s="20" t="s">
        <v>23</v>
      </c>
      <c r="N212" s="20" t="str">
        <f t="shared" si="29"/>
        <v>[p,n,n]</v>
      </c>
      <c r="O212" s="24"/>
      <c r="P212" s="24"/>
      <c r="Q212" s="24"/>
      <c r="R212" s="24"/>
      <c r="S212" s="61"/>
      <c r="T212" s="61"/>
      <c r="U212" s="61"/>
      <c r="V212" s="61"/>
      <c r="W212" s="61"/>
      <c r="X212" s="61"/>
      <c r="Y212" s="61"/>
      <c r="Z212" s="61"/>
    </row>
    <row r="213" spans="1:26" ht="80">
      <c r="A213" s="20" t="str">
        <f t="shared" si="28"/>
        <v>T212</v>
      </c>
      <c r="B213" s="20" t="s">
        <v>517</v>
      </c>
      <c r="C213" s="20" t="s">
        <v>521</v>
      </c>
      <c r="D213" s="20" t="s">
        <v>522</v>
      </c>
      <c r="E213" s="20" t="s">
        <v>523</v>
      </c>
      <c r="F213" s="20" t="s">
        <v>22</v>
      </c>
      <c r="G213" s="20" t="s">
        <v>23</v>
      </c>
      <c r="H213" s="20" t="s">
        <v>23</v>
      </c>
      <c r="I213" s="20" t="s">
        <v>23</v>
      </c>
      <c r="J213" s="20" t="str">
        <f t="shared" si="30"/>
        <v>[n,n,n]</v>
      </c>
      <c r="K213" s="20" t="s">
        <v>84</v>
      </c>
      <c r="L213" s="20" t="s">
        <v>23</v>
      </c>
      <c r="M213" s="20" t="s">
        <v>23</v>
      </c>
      <c r="N213" s="20" t="str">
        <f t="shared" si="29"/>
        <v>[p,n,n]</v>
      </c>
      <c r="O213" s="24"/>
      <c r="P213" s="24"/>
      <c r="Q213" s="24"/>
      <c r="R213" s="24"/>
      <c r="S213" s="61"/>
      <c r="T213" s="61"/>
      <c r="U213" s="61"/>
      <c r="V213" s="61"/>
      <c r="W213" s="61"/>
      <c r="X213" s="61"/>
      <c r="Y213" s="61"/>
      <c r="Z213" s="61"/>
    </row>
    <row r="214" spans="1:26" ht="96">
      <c r="A214" s="20" t="str">
        <f t="shared" si="28"/>
        <v>T213</v>
      </c>
      <c r="B214" s="20" t="s">
        <v>517</v>
      </c>
      <c r="C214" s="20" t="s">
        <v>431</v>
      </c>
      <c r="D214" s="20" t="s">
        <v>518</v>
      </c>
      <c r="E214" s="20" t="s">
        <v>293</v>
      </c>
      <c r="F214" s="20" t="s">
        <v>22</v>
      </c>
      <c r="G214" s="20" t="s">
        <v>23</v>
      </c>
      <c r="H214" s="20" t="s">
        <v>23</v>
      </c>
      <c r="I214" s="20" t="s">
        <v>23</v>
      </c>
      <c r="J214" s="20" t="str">
        <f t="shared" si="30"/>
        <v>[n,n,n]</v>
      </c>
      <c r="K214" s="20" t="s">
        <v>23</v>
      </c>
      <c r="L214" s="20" t="s">
        <v>84</v>
      </c>
      <c r="M214" s="20" t="s">
        <v>84</v>
      </c>
      <c r="N214" s="20" t="str">
        <f t="shared" si="29"/>
        <v>[n,p,p]</v>
      </c>
      <c r="O214" s="24"/>
      <c r="P214" s="24"/>
      <c r="Q214" s="24"/>
      <c r="R214" s="24"/>
      <c r="S214" s="61"/>
      <c r="T214" s="61"/>
      <c r="U214" s="61"/>
      <c r="V214" s="61"/>
      <c r="W214" s="61"/>
      <c r="X214" s="61"/>
      <c r="Y214" s="61"/>
      <c r="Z214" s="61"/>
    </row>
    <row r="215" spans="1:26" ht="96">
      <c r="A215" s="20" t="str">
        <f t="shared" si="28"/>
        <v>T214</v>
      </c>
      <c r="B215" s="20" t="s">
        <v>524</v>
      </c>
      <c r="C215" s="20" t="s">
        <v>431</v>
      </c>
      <c r="D215" s="20" t="s">
        <v>432</v>
      </c>
      <c r="E215" s="20" t="s">
        <v>436</v>
      </c>
      <c r="F215" s="20" t="s">
        <v>22</v>
      </c>
      <c r="G215" s="20" t="s">
        <v>23</v>
      </c>
      <c r="H215" s="20" t="s">
        <v>23</v>
      </c>
      <c r="I215" s="20" t="s">
        <v>23</v>
      </c>
      <c r="J215" s="20" t="str">
        <f t="shared" si="30"/>
        <v>[n,n,n]</v>
      </c>
      <c r="K215" s="20" t="s">
        <v>23</v>
      </c>
      <c r="L215" s="20" t="s">
        <v>84</v>
      </c>
      <c r="M215" s="20" t="s">
        <v>84</v>
      </c>
      <c r="N215" s="20" t="str">
        <f t="shared" si="29"/>
        <v>[n,p,p]</v>
      </c>
      <c r="O215" s="24"/>
      <c r="P215" s="24"/>
      <c r="Q215" s="24"/>
      <c r="R215" s="24"/>
      <c r="S215" s="61"/>
      <c r="T215" s="61"/>
      <c r="U215" s="61"/>
      <c r="V215" s="61"/>
      <c r="W215" s="61"/>
      <c r="X215" s="61"/>
      <c r="Y215" s="61"/>
      <c r="Z215" s="61"/>
    </row>
    <row r="216" spans="1:26" ht="80">
      <c r="A216" s="20" t="str">
        <f t="shared" si="28"/>
        <v>T215</v>
      </c>
      <c r="B216" s="20" t="s">
        <v>524</v>
      </c>
      <c r="C216" s="20" t="s">
        <v>434</v>
      </c>
      <c r="D216" s="20" t="s">
        <v>435</v>
      </c>
      <c r="E216" s="20" t="s">
        <v>436</v>
      </c>
      <c r="F216" s="20" t="s">
        <v>437</v>
      </c>
      <c r="G216" s="20" t="s">
        <v>23</v>
      </c>
      <c r="H216" s="20" t="s">
        <v>23</v>
      </c>
      <c r="I216" s="20" t="s">
        <v>23</v>
      </c>
      <c r="J216" s="20" t="str">
        <f t="shared" si="30"/>
        <v>[n,n,n]</v>
      </c>
      <c r="K216" s="20" t="s">
        <v>23</v>
      </c>
      <c r="L216" s="20" t="s">
        <v>84</v>
      </c>
      <c r="M216" s="20" t="s">
        <v>84</v>
      </c>
      <c r="N216" s="20" t="str">
        <f t="shared" si="29"/>
        <v>[n,p,p]</v>
      </c>
      <c r="O216" s="24"/>
      <c r="P216" s="24"/>
      <c r="Q216" s="24"/>
      <c r="R216" s="24"/>
      <c r="S216" s="61"/>
      <c r="T216" s="61"/>
      <c r="U216" s="61"/>
      <c r="V216" s="61"/>
      <c r="W216" s="61"/>
      <c r="X216" s="61"/>
      <c r="Y216" s="61"/>
      <c r="Z216" s="61"/>
    </row>
    <row r="217" spans="1:26" ht="80">
      <c r="A217" s="20" t="str">
        <f t="shared" si="28"/>
        <v>T216</v>
      </c>
      <c r="B217" s="20" t="s">
        <v>524</v>
      </c>
      <c r="C217" s="20" t="s">
        <v>33</v>
      </c>
      <c r="D217" s="20" t="s">
        <v>443</v>
      </c>
      <c r="E217" s="20" t="s">
        <v>4</v>
      </c>
      <c r="F217" s="20" t="s">
        <v>332</v>
      </c>
      <c r="G217" s="20" t="s">
        <v>23</v>
      </c>
      <c r="H217" s="20" t="s">
        <v>23</v>
      </c>
      <c r="I217" s="20" t="s">
        <v>23</v>
      </c>
      <c r="J217" s="20" t="str">
        <f t="shared" si="30"/>
        <v>[n,n,n]</v>
      </c>
      <c r="K217" s="20" t="s">
        <v>107</v>
      </c>
      <c r="L217" s="20" t="s">
        <v>107</v>
      </c>
      <c r="M217" s="20" t="s">
        <v>84</v>
      </c>
      <c r="N217" s="20" t="str">
        <f t="shared" si="29"/>
        <v>[f,f,p]</v>
      </c>
      <c r="O217" s="24"/>
      <c r="P217" s="24"/>
      <c r="Q217" s="24"/>
      <c r="R217" s="24"/>
      <c r="S217" s="61"/>
      <c r="T217" s="61"/>
      <c r="U217" s="61"/>
      <c r="V217" s="61"/>
      <c r="W217" s="61"/>
      <c r="X217" s="61"/>
      <c r="Y217" s="61"/>
      <c r="Z217" s="61"/>
    </row>
    <row r="218" spans="1:26" ht="48">
      <c r="A218" s="20" t="str">
        <f t="shared" si="28"/>
        <v>T217</v>
      </c>
      <c r="B218" s="20" t="s">
        <v>524</v>
      </c>
      <c r="C218" s="20" t="s">
        <v>444</v>
      </c>
      <c r="D218" s="20" t="s">
        <v>440</v>
      </c>
      <c r="E218" s="20" t="s">
        <v>433</v>
      </c>
      <c r="F218" s="20" t="s">
        <v>437</v>
      </c>
      <c r="G218" s="20" t="s">
        <v>23</v>
      </c>
      <c r="H218" s="20" t="s">
        <v>23</v>
      </c>
      <c r="I218" s="20" t="s">
        <v>23</v>
      </c>
      <c r="J218" s="20" t="str">
        <f t="shared" si="30"/>
        <v>[n,n,n]</v>
      </c>
      <c r="K218" s="20" t="s">
        <v>23</v>
      </c>
      <c r="L218" s="20" t="s">
        <v>84</v>
      </c>
      <c r="M218" s="20" t="s">
        <v>23</v>
      </c>
      <c r="N218" s="20" t="str">
        <f t="shared" si="29"/>
        <v>[n,p,n]</v>
      </c>
      <c r="O218" s="24"/>
      <c r="P218" s="24"/>
      <c r="Q218" s="24"/>
      <c r="R218" s="24"/>
      <c r="S218" s="61"/>
      <c r="T218" s="61"/>
      <c r="U218" s="61"/>
      <c r="V218" s="61"/>
      <c r="W218" s="61"/>
      <c r="X218" s="61"/>
      <c r="Y218" s="61"/>
      <c r="Z218" s="61"/>
    </row>
    <row r="219" spans="1:26" ht="32">
      <c r="A219" s="20" t="str">
        <f t="shared" si="28"/>
        <v>T218</v>
      </c>
      <c r="B219" s="20" t="s">
        <v>524</v>
      </c>
      <c r="C219" s="20" t="s">
        <v>285</v>
      </c>
      <c r="D219" s="20" t="s">
        <v>286</v>
      </c>
      <c r="E219" s="20" t="s">
        <v>448</v>
      </c>
      <c r="F219" s="20" t="s">
        <v>22</v>
      </c>
      <c r="G219" s="20" t="s">
        <v>23</v>
      </c>
      <c r="H219" s="20" t="s">
        <v>23</v>
      </c>
      <c r="I219" s="20" t="s">
        <v>23</v>
      </c>
      <c r="J219" s="20" t="str">
        <f t="shared" si="30"/>
        <v>[n,n,n]</v>
      </c>
      <c r="K219" s="20" t="s">
        <v>23</v>
      </c>
      <c r="L219" s="20" t="s">
        <v>84</v>
      </c>
      <c r="M219" s="20" t="s">
        <v>84</v>
      </c>
      <c r="N219" s="20" t="str">
        <f t="shared" si="29"/>
        <v>[n,p,p]</v>
      </c>
      <c r="O219" s="24"/>
      <c r="P219" s="24"/>
      <c r="Q219" s="24"/>
      <c r="R219" s="24"/>
      <c r="S219" s="61"/>
      <c r="T219" s="61"/>
      <c r="U219" s="61"/>
      <c r="V219" s="61"/>
      <c r="W219" s="61"/>
      <c r="X219" s="61"/>
      <c r="Y219" s="61"/>
      <c r="Z219" s="61"/>
    </row>
    <row r="220" spans="1:26" ht="64">
      <c r="A220" s="20" t="str">
        <f t="shared" si="28"/>
        <v>T219</v>
      </c>
      <c r="B220" s="20" t="s">
        <v>524</v>
      </c>
      <c r="C220" s="20" t="s">
        <v>455</v>
      </c>
      <c r="D220" s="20" t="s">
        <v>456</v>
      </c>
      <c r="E220" s="20" t="s">
        <v>307</v>
      </c>
      <c r="F220" s="20" t="s">
        <v>22</v>
      </c>
      <c r="G220" s="20" t="s">
        <v>23</v>
      </c>
      <c r="H220" s="20" t="s">
        <v>23</v>
      </c>
      <c r="I220" s="20" t="s">
        <v>23</v>
      </c>
      <c r="J220" s="20" t="str">
        <f t="shared" si="30"/>
        <v>[n,n,n]</v>
      </c>
      <c r="K220" s="20" t="s">
        <v>84</v>
      </c>
      <c r="L220" s="20" t="s">
        <v>23</v>
      </c>
      <c r="M220" s="20" t="s">
        <v>23</v>
      </c>
      <c r="N220" s="20" t="str">
        <f t="shared" si="29"/>
        <v>[p,n,n]</v>
      </c>
      <c r="O220" s="24"/>
      <c r="P220" s="24"/>
      <c r="Q220" s="24"/>
      <c r="R220" s="24"/>
      <c r="S220" s="61"/>
      <c r="T220" s="61"/>
      <c r="U220" s="61"/>
      <c r="V220" s="61"/>
      <c r="W220" s="61"/>
      <c r="X220" s="61"/>
      <c r="Y220" s="61"/>
      <c r="Z220" s="61"/>
    </row>
    <row r="221" spans="1:26" ht="16">
      <c r="A221" s="20" t="str">
        <f t="shared" si="28"/>
        <v>T220</v>
      </c>
      <c r="B221" s="20" t="s">
        <v>524</v>
      </c>
      <c r="C221" s="20" t="s">
        <v>525</v>
      </c>
      <c r="D221" s="20" t="s">
        <v>526</v>
      </c>
      <c r="E221" s="20" t="s">
        <v>293</v>
      </c>
      <c r="F221" s="20" t="s">
        <v>22</v>
      </c>
      <c r="G221" s="20" t="s">
        <v>23</v>
      </c>
      <c r="H221" s="20" t="s">
        <v>23</v>
      </c>
      <c r="I221" s="20" t="s">
        <v>23</v>
      </c>
      <c r="J221" s="20" t="str">
        <f t="shared" si="30"/>
        <v>[n,n,n]</v>
      </c>
      <c r="K221" s="20" t="s">
        <v>23</v>
      </c>
      <c r="L221" s="20" t="s">
        <v>23</v>
      </c>
      <c r="M221" s="20" t="s">
        <v>84</v>
      </c>
      <c r="N221" s="20" t="str">
        <f t="shared" si="29"/>
        <v>[n,n,p]</v>
      </c>
      <c r="O221" s="24"/>
      <c r="P221" s="24"/>
      <c r="Q221" s="24"/>
      <c r="R221" s="24"/>
      <c r="S221" s="61"/>
      <c r="T221" s="61"/>
      <c r="U221" s="61"/>
      <c r="V221" s="61"/>
      <c r="W221" s="61"/>
      <c r="X221" s="61"/>
      <c r="Y221" s="61"/>
      <c r="Z221" s="61"/>
    </row>
    <row r="222" spans="1:26" ht="64">
      <c r="A222" s="20" t="str">
        <f t="shared" si="28"/>
        <v>T221</v>
      </c>
      <c r="B222" s="20" t="s">
        <v>524</v>
      </c>
      <c r="C222" s="20" t="s">
        <v>527</v>
      </c>
      <c r="D222" s="20" t="s">
        <v>528</v>
      </c>
      <c r="E222" s="20" t="s">
        <v>323</v>
      </c>
      <c r="F222" s="20" t="s">
        <v>94</v>
      </c>
      <c r="G222" s="20" t="s">
        <v>23</v>
      </c>
      <c r="H222" s="20" t="s">
        <v>23</v>
      </c>
      <c r="I222" s="20" t="s">
        <v>23</v>
      </c>
      <c r="J222" s="20" t="str">
        <f t="shared" si="30"/>
        <v>[n,n,n]</v>
      </c>
      <c r="K222" s="20" t="s">
        <v>84</v>
      </c>
      <c r="L222" s="20" t="s">
        <v>23</v>
      </c>
      <c r="M222" s="20" t="s">
        <v>23</v>
      </c>
      <c r="N222" s="20" t="str">
        <f t="shared" si="29"/>
        <v>[p,n,n]</v>
      </c>
      <c r="O222" s="24"/>
      <c r="P222" s="24"/>
      <c r="Q222" s="24"/>
      <c r="R222" s="24"/>
      <c r="S222" s="61"/>
      <c r="T222" s="61"/>
      <c r="U222" s="61"/>
      <c r="V222" s="61"/>
      <c r="W222" s="61"/>
      <c r="X222" s="61"/>
      <c r="Y222" s="61"/>
      <c r="Z222" s="61"/>
    </row>
    <row r="223" spans="1:26" ht="96">
      <c r="A223" s="20" t="str">
        <f t="shared" si="28"/>
        <v>T222</v>
      </c>
      <c r="B223" s="20" t="s">
        <v>529</v>
      </c>
      <c r="C223" s="20" t="s">
        <v>530</v>
      </c>
      <c r="D223" s="20" t="s">
        <v>531</v>
      </c>
      <c r="E223" s="20" t="s">
        <v>486</v>
      </c>
      <c r="F223" s="20" t="s">
        <v>22</v>
      </c>
      <c r="G223" s="20" t="s">
        <v>23</v>
      </c>
      <c r="H223" s="20" t="s">
        <v>23</v>
      </c>
      <c r="I223" s="20" t="s">
        <v>23</v>
      </c>
      <c r="J223" s="20" t="str">
        <f t="shared" si="30"/>
        <v>[n,n,n]</v>
      </c>
      <c r="K223" s="20" t="s">
        <v>84</v>
      </c>
      <c r="L223" s="20" t="s">
        <v>23</v>
      </c>
      <c r="M223" s="20" t="s">
        <v>84</v>
      </c>
      <c r="N223" s="20" t="str">
        <f t="shared" si="29"/>
        <v>[p,n,p]</v>
      </c>
      <c r="O223" s="24"/>
      <c r="P223" s="24"/>
      <c r="Q223" s="24"/>
      <c r="R223" s="24"/>
      <c r="S223" s="61"/>
      <c r="T223" s="61"/>
      <c r="U223" s="61"/>
      <c r="V223" s="61"/>
      <c r="W223" s="61"/>
      <c r="X223" s="61"/>
      <c r="Y223" s="61"/>
      <c r="Z223" s="61"/>
    </row>
    <row r="224" spans="1:26" ht="80">
      <c r="A224" s="20" t="str">
        <f t="shared" si="28"/>
        <v>T223</v>
      </c>
      <c r="B224" s="20" t="s">
        <v>529</v>
      </c>
      <c r="C224" s="20" t="s">
        <v>532</v>
      </c>
      <c r="D224" s="20" t="s">
        <v>533</v>
      </c>
      <c r="E224" s="20" t="s">
        <v>323</v>
      </c>
      <c r="F224" s="20" t="s">
        <v>22</v>
      </c>
      <c r="G224" s="20" t="s">
        <v>23</v>
      </c>
      <c r="H224" s="20" t="s">
        <v>23</v>
      </c>
      <c r="I224" s="20" t="s">
        <v>23</v>
      </c>
      <c r="J224" s="20" t="str">
        <f t="shared" si="30"/>
        <v>[n,n,n]</v>
      </c>
      <c r="K224" s="20" t="s">
        <v>84</v>
      </c>
      <c r="L224" s="20" t="s">
        <v>23</v>
      </c>
      <c r="M224" s="20" t="s">
        <v>23</v>
      </c>
      <c r="N224" s="20" t="str">
        <f t="shared" si="29"/>
        <v>[p,n,n]</v>
      </c>
      <c r="O224" s="24"/>
      <c r="P224" s="24"/>
      <c r="Q224" s="24"/>
      <c r="R224" s="24"/>
      <c r="S224" s="61"/>
      <c r="T224" s="61"/>
      <c r="U224" s="61"/>
      <c r="V224" s="61"/>
      <c r="W224" s="61"/>
      <c r="X224" s="61"/>
      <c r="Y224" s="61"/>
      <c r="Z224" s="61"/>
    </row>
    <row r="225" spans="1:26" ht="80">
      <c r="A225" s="20" t="str">
        <f t="shared" si="28"/>
        <v>T224</v>
      </c>
      <c r="B225" s="20" t="s">
        <v>529</v>
      </c>
      <c r="C225" s="20" t="s">
        <v>534</v>
      </c>
      <c r="D225" s="20" t="s">
        <v>535</v>
      </c>
      <c r="E225" s="20" t="s">
        <v>433</v>
      </c>
      <c r="F225" s="20" t="s">
        <v>22</v>
      </c>
      <c r="G225" s="20" t="s">
        <v>23</v>
      </c>
      <c r="H225" s="20" t="s">
        <v>23</v>
      </c>
      <c r="I225" s="20" t="s">
        <v>23</v>
      </c>
      <c r="J225" s="20" t="str">
        <f t="shared" si="30"/>
        <v>[n,n,n]</v>
      </c>
      <c r="K225" s="20" t="s">
        <v>23</v>
      </c>
      <c r="L225" s="20" t="s">
        <v>84</v>
      </c>
      <c r="M225" s="20" t="s">
        <v>23</v>
      </c>
      <c r="N225" s="20" t="str">
        <f t="shared" si="29"/>
        <v>[n,p,n]</v>
      </c>
      <c r="O225" s="24"/>
      <c r="P225" s="24"/>
      <c r="Q225" s="24"/>
      <c r="R225" s="24"/>
      <c r="S225" s="61"/>
      <c r="T225" s="61"/>
      <c r="U225" s="61"/>
      <c r="V225" s="61"/>
      <c r="W225" s="61"/>
      <c r="X225" s="61"/>
      <c r="Y225" s="61"/>
      <c r="Z225" s="61"/>
    </row>
    <row r="226" spans="1:26" ht="64">
      <c r="A226" s="20" t="str">
        <f t="shared" si="28"/>
        <v>T225</v>
      </c>
      <c r="B226" s="20" t="s">
        <v>529</v>
      </c>
      <c r="C226" s="20" t="s">
        <v>536</v>
      </c>
      <c r="D226" s="20" t="s">
        <v>537</v>
      </c>
      <c r="E226" s="20" t="s">
        <v>433</v>
      </c>
      <c r="F226" s="20" t="s">
        <v>22</v>
      </c>
      <c r="G226" s="20" t="s">
        <v>23</v>
      </c>
      <c r="H226" s="20" t="s">
        <v>23</v>
      </c>
      <c r="I226" s="20" t="s">
        <v>23</v>
      </c>
      <c r="J226" s="20" t="str">
        <f t="shared" si="30"/>
        <v>[n,n,n]</v>
      </c>
      <c r="K226" s="20" t="s">
        <v>23</v>
      </c>
      <c r="L226" s="20" t="s">
        <v>84</v>
      </c>
      <c r="M226" s="20" t="s">
        <v>23</v>
      </c>
      <c r="N226" s="20" t="str">
        <f t="shared" si="29"/>
        <v>[n,p,n]</v>
      </c>
      <c r="O226" s="24"/>
      <c r="P226" s="24"/>
      <c r="Q226" s="24"/>
      <c r="R226" s="24"/>
      <c r="S226" s="61"/>
      <c r="T226" s="61"/>
      <c r="U226" s="61"/>
      <c r="V226" s="61"/>
      <c r="W226" s="61"/>
      <c r="X226" s="61"/>
      <c r="Y226" s="61"/>
      <c r="Z226" s="61"/>
    </row>
    <row r="227" spans="1:26" ht="80">
      <c r="A227" s="20" t="str">
        <f t="shared" si="28"/>
        <v>T226</v>
      </c>
      <c r="B227" s="20" t="s">
        <v>529</v>
      </c>
      <c r="C227" s="20" t="s">
        <v>538</v>
      </c>
      <c r="D227" s="20" t="s">
        <v>539</v>
      </c>
      <c r="E227" s="20" t="s">
        <v>540</v>
      </c>
      <c r="F227" s="20" t="s">
        <v>22</v>
      </c>
      <c r="G227" s="20" t="s">
        <v>23</v>
      </c>
      <c r="H227" s="20" t="s">
        <v>23</v>
      </c>
      <c r="I227" s="20" t="s">
        <v>23</v>
      </c>
      <c r="J227" s="20" t="str">
        <f t="shared" si="30"/>
        <v>[n,n,n]</v>
      </c>
      <c r="K227" s="20" t="s">
        <v>84</v>
      </c>
      <c r="L227" s="20" t="s">
        <v>84</v>
      </c>
      <c r="M227" s="20" t="s">
        <v>84</v>
      </c>
      <c r="N227" s="20" t="str">
        <f t="shared" si="29"/>
        <v>[p,p,p]</v>
      </c>
      <c r="O227" s="24"/>
      <c r="P227" s="24"/>
      <c r="Q227" s="24"/>
      <c r="R227" s="24"/>
      <c r="S227" s="61"/>
      <c r="T227" s="61"/>
      <c r="U227" s="61"/>
      <c r="V227" s="61"/>
      <c r="W227" s="61"/>
      <c r="X227" s="61"/>
      <c r="Y227" s="61"/>
      <c r="Z227" s="61"/>
    </row>
    <row r="228" spans="1:26" ht="64">
      <c r="A228" s="20" t="str">
        <f t="shared" si="28"/>
        <v>T227</v>
      </c>
      <c r="B228" s="20" t="s">
        <v>529</v>
      </c>
      <c r="C228" s="20" t="s">
        <v>541</v>
      </c>
      <c r="D228" s="20" t="s">
        <v>542</v>
      </c>
      <c r="E228" s="20" t="s">
        <v>307</v>
      </c>
      <c r="F228" s="20" t="s">
        <v>22</v>
      </c>
      <c r="G228" s="20" t="s">
        <v>23</v>
      </c>
      <c r="H228" s="20" t="s">
        <v>23</v>
      </c>
      <c r="I228" s="20" t="s">
        <v>23</v>
      </c>
      <c r="J228" s="20" t="str">
        <f t="shared" si="30"/>
        <v>[n,n,n]</v>
      </c>
      <c r="K228" s="20" t="s">
        <v>84</v>
      </c>
      <c r="L228" s="20" t="s">
        <v>23</v>
      </c>
      <c r="M228" s="20" t="s">
        <v>23</v>
      </c>
      <c r="N228" s="20" t="str">
        <f t="shared" si="29"/>
        <v>[p,n,n]</v>
      </c>
      <c r="O228" s="24"/>
      <c r="P228" s="24"/>
      <c r="Q228" s="24"/>
      <c r="R228" s="24"/>
      <c r="S228" s="61"/>
      <c r="T228" s="61"/>
      <c r="U228" s="61"/>
      <c r="V228" s="61"/>
      <c r="W228" s="61"/>
      <c r="X228" s="61"/>
      <c r="Y228" s="61"/>
      <c r="Z228" s="61"/>
    </row>
    <row r="229" spans="1:26" ht="48">
      <c r="A229" s="20" t="str">
        <f t="shared" si="28"/>
        <v>T228</v>
      </c>
      <c r="B229" s="20" t="s">
        <v>529</v>
      </c>
      <c r="C229" s="20" t="s">
        <v>543</v>
      </c>
      <c r="D229" s="20" t="s">
        <v>544</v>
      </c>
      <c r="E229" s="20" t="s">
        <v>307</v>
      </c>
      <c r="F229" s="20" t="s">
        <v>22</v>
      </c>
      <c r="G229" s="20" t="s">
        <v>23</v>
      </c>
      <c r="H229" s="20" t="s">
        <v>23</v>
      </c>
      <c r="I229" s="20" t="s">
        <v>23</v>
      </c>
      <c r="J229" s="20" t="str">
        <f t="shared" si="30"/>
        <v>[n,n,n]</v>
      </c>
      <c r="K229" s="20" t="s">
        <v>84</v>
      </c>
      <c r="L229" s="20" t="s">
        <v>23</v>
      </c>
      <c r="M229" s="20" t="s">
        <v>23</v>
      </c>
      <c r="N229" s="20" t="str">
        <f t="shared" si="29"/>
        <v>[p,n,n]</v>
      </c>
      <c r="O229" s="24"/>
      <c r="P229" s="24"/>
      <c r="Q229" s="24"/>
      <c r="R229" s="24"/>
      <c r="S229" s="61"/>
      <c r="T229" s="61"/>
      <c r="U229" s="61"/>
      <c r="V229" s="61"/>
      <c r="W229" s="61"/>
      <c r="X229" s="61"/>
      <c r="Y229" s="61"/>
      <c r="Z229" s="61"/>
    </row>
    <row r="230" spans="1:26" ht="80">
      <c r="A230" s="20" t="str">
        <f t="shared" si="28"/>
        <v>T229</v>
      </c>
      <c r="B230" s="20" t="s">
        <v>529</v>
      </c>
      <c r="C230" s="20" t="s">
        <v>545</v>
      </c>
      <c r="D230" s="20" t="s">
        <v>546</v>
      </c>
      <c r="E230" s="20" t="s">
        <v>307</v>
      </c>
      <c r="F230" s="20" t="s">
        <v>22</v>
      </c>
      <c r="G230" s="20" t="s">
        <v>23</v>
      </c>
      <c r="H230" s="20" t="s">
        <v>23</v>
      </c>
      <c r="I230" s="20" t="s">
        <v>23</v>
      </c>
      <c r="J230" s="20" t="str">
        <f t="shared" si="30"/>
        <v>[n,n,n]</v>
      </c>
      <c r="K230" s="20" t="s">
        <v>84</v>
      </c>
      <c r="L230" s="20" t="s">
        <v>23</v>
      </c>
      <c r="M230" s="20" t="s">
        <v>23</v>
      </c>
      <c r="N230" s="20" t="str">
        <f t="shared" si="29"/>
        <v>[p,n,n]</v>
      </c>
      <c r="O230" s="24"/>
      <c r="P230" s="24"/>
      <c r="Q230" s="24"/>
      <c r="R230" s="24"/>
      <c r="S230" s="61"/>
      <c r="T230" s="61"/>
      <c r="U230" s="61"/>
      <c r="V230" s="61"/>
      <c r="W230" s="61"/>
      <c r="X230" s="61"/>
      <c r="Y230" s="61"/>
      <c r="Z230" s="61"/>
    </row>
    <row r="231" spans="1:26" ht="80">
      <c r="A231" s="20" t="str">
        <f t="shared" si="28"/>
        <v>T230</v>
      </c>
      <c r="B231" s="20" t="s">
        <v>529</v>
      </c>
      <c r="C231" s="20" t="s">
        <v>547</v>
      </c>
      <c r="D231" s="20" t="s">
        <v>548</v>
      </c>
      <c r="E231" s="20" t="s">
        <v>394</v>
      </c>
      <c r="F231" s="20" t="s">
        <v>22</v>
      </c>
      <c r="G231" s="20" t="s">
        <v>23</v>
      </c>
      <c r="H231" s="20" t="s">
        <v>23</v>
      </c>
      <c r="I231" s="20" t="s">
        <v>23</v>
      </c>
      <c r="J231" s="20" t="str">
        <f t="shared" si="30"/>
        <v>[n,n,n]</v>
      </c>
      <c r="K231" s="20" t="s">
        <v>23</v>
      </c>
      <c r="L231" s="20" t="s">
        <v>23</v>
      </c>
      <c r="M231" s="20" t="s">
        <v>84</v>
      </c>
      <c r="N231" s="20" t="str">
        <f t="shared" si="29"/>
        <v>[n,n,p]</v>
      </c>
      <c r="O231" s="24"/>
      <c r="P231" s="24"/>
      <c r="Q231" s="24"/>
      <c r="R231" s="24"/>
      <c r="S231" s="61"/>
      <c r="T231" s="61"/>
      <c r="U231" s="61"/>
      <c r="V231" s="61"/>
      <c r="W231" s="61"/>
      <c r="X231" s="61"/>
      <c r="Y231" s="61"/>
      <c r="Z231" s="61"/>
    </row>
    <row r="232" spans="1:26" ht="48">
      <c r="A232" s="20" t="str">
        <f t="shared" si="28"/>
        <v>T231</v>
      </c>
      <c r="B232" s="20" t="s">
        <v>529</v>
      </c>
      <c r="C232" s="20" t="s">
        <v>549</v>
      </c>
      <c r="D232" s="20" t="s">
        <v>550</v>
      </c>
      <c r="E232" s="20" t="s">
        <v>416</v>
      </c>
      <c r="F232" s="20" t="s">
        <v>94</v>
      </c>
      <c r="G232" s="20" t="s">
        <v>23</v>
      </c>
      <c r="H232" s="20" t="s">
        <v>23</v>
      </c>
      <c r="I232" s="20" t="s">
        <v>23</v>
      </c>
      <c r="J232" s="20" t="str">
        <f t="shared" si="30"/>
        <v>[n,n,n]</v>
      </c>
      <c r="K232" s="20" t="s">
        <v>84</v>
      </c>
      <c r="L232" s="20" t="s">
        <v>84</v>
      </c>
      <c r="M232" s="20" t="s">
        <v>23</v>
      </c>
      <c r="N232" s="20" t="str">
        <f t="shared" si="29"/>
        <v>[p,p,n]</v>
      </c>
      <c r="O232" s="24"/>
      <c r="P232" s="24"/>
      <c r="Q232" s="24"/>
      <c r="R232" s="24"/>
      <c r="S232" s="61"/>
      <c r="T232" s="61"/>
      <c r="U232" s="61"/>
      <c r="V232" s="61"/>
      <c r="W232" s="61"/>
      <c r="X232" s="61"/>
      <c r="Y232" s="61"/>
      <c r="Z232" s="61"/>
    </row>
    <row r="233" spans="1:26" ht="96">
      <c r="A233" s="20" t="str">
        <f t="shared" si="28"/>
        <v>T232</v>
      </c>
      <c r="B233" s="20" t="s">
        <v>529</v>
      </c>
      <c r="C233" s="20" t="s">
        <v>551</v>
      </c>
      <c r="D233" s="20" t="s">
        <v>552</v>
      </c>
      <c r="E233" s="20" t="s">
        <v>416</v>
      </c>
      <c r="F233" s="20" t="s">
        <v>437</v>
      </c>
      <c r="G233" s="20" t="s">
        <v>23</v>
      </c>
      <c r="H233" s="20" t="s">
        <v>23</v>
      </c>
      <c r="I233" s="20" t="s">
        <v>23</v>
      </c>
      <c r="J233" s="20" t="str">
        <f t="shared" si="30"/>
        <v>[n,n,n]</v>
      </c>
      <c r="K233" s="20" t="s">
        <v>84</v>
      </c>
      <c r="L233" s="20" t="s">
        <v>84</v>
      </c>
      <c r="M233" s="20" t="s">
        <v>23</v>
      </c>
      <c r="N233" s="20" t="str">
        <f t="shared" ref="N233:N254" si="31">CONCATENATE("[",K233,",",L233,",",M233,"]")</f>
        <v>[p,p,n]</v>
      </c>
      <c r="O233" s="24"/>
      <c r="P233" s="24"/>
      <c r="Q233" s="24"/>
      <c r="R233" s="24"/>
      <c r="S233" s="61"/>
      <c r="T233" s="61"/>
      <c r="U233" s="61"/>
      <c r="V233" s="61"/>
      <c r="W233" s="61"/>
      <c r="X233" s="61"/>
      <c r="Y233" s="61"/>
      <c r="Z233" s="61"/>
    </row>
    <row r="234" spans="1:26" ht="96">
      <c r="A234" s="20" t="str">
        <f t="shared" si="28"/>
        <v>T233</v>
      </c>
      <c r="B234" s="20" t="s">
        <v>553</v>
      </c>
      <c r="C234" s="20" t="s">
        <v>431</v>
      </c>
      <c r="D234" s="20" t="s">
        <v>518</v>
      </c>
      <c r="E234" s="20" t="s">
        <v>293</v>
      </c>
      <c r="F234" s="20" t="s">
        <v>22</v>
      </c>
      <c r="G234" s="20" t="s">
        <v>23</v>
      </c>
      <c r="H234" s="20" t="s">
        <v>23</v>
      </c>
      <c r="I234" s="20" t="s">
        <v>23</v>
      </c>
      <c r="J234" s="20" t="str">
        <f t="shared" si="30"/>
        <v>[n,n,n]</v>
      </c>
      <c r="K234" s="20" t="s">
        <v>23</v>
      </c>
      <c r="L234" s="20" t="s">
        <v>84</v>
      </c>
      <c r="M234" s="20" t="s">
        <v>84</v>
      </c>
      <c r="N234" s="20" t="str">
        <f t="shared" si="31"/>
        <v>[n,p,p]</v>
      </c>
      <c r="O234" s="24"/>
      <c r="P234" s="24"/>
      <c r="Q234" s="24"/>
      <c r="R234" s="24"/>
      <c r="S234" s="61"/>
      <c r="T234" s="61"/>
      <c r="U234" s="61"/>
      <c r="V234" s="61"/>
      <c r="W234" s="61"/>
      <c r="X234" s="61"/>
      <c r="Y234" s="61"/>
      <c r="Z234" s="61"/>
    </row>
    <row r="235" spans="1:26" ht="80">
      <c r="A235" s="20" t="str">
        <f t="shared" si="28"/>
        <v>T234</v>
      </c>
      <c r="B235" s="20" t="s">
        <v>553</v>
      </c>
      <c r="C235" s="20" t="s">
        <v>434</v>
      </c>
      <c r="D235" s="20" t="s">
        <v>435</v>
      </c>
      <c r="E235" s="20" t="s">
        <v>433</v>
      </c>
      <c r="F235" s="20" t="s">
        <v>437</v>
      </c>
      <c r="G235" s="20" t="s">
        <v>23</v>
      </c>
      <c r="H235" s="20" t="s">
        <v>23</v>
      </c>
      <c r="I235" s="20" t="s">
        <v>23</v>
      </c>
      <c r="J235" s="20" t="str">
        <f t="shared" si="30"/>
        <v>[n,n,n]</v>
      </c>
      <c r="K235" s="20" t="s">
        <v>23</v>
      </c>
      <c r="L235" s="20" t="s">
        <v>84</v>
      </c>
      <c r="M235" s="20" t="s">
        <v>84</v>
      </c>
      <c r="N235" s="20" t="str">
        <f t="shared" si="31"/>
        <v>[n,p,p]</v>
      </c>
      <c r="O235" s="24"/>
      <c r="P235" s="24"/>
      <c r="Q235" s="24"/>
      <c r="R235" s="24"/>
      <c r="S235" s="61"/>
      <c r="T235" s="61"/>
      <c r="U235" s="61"/>
      <c r="V235" s="61"/>
      <c r="W235" s="61"/>
      <c r="X235" s="61"/>
      <c r="Y235" s="61"/>
      <c r="Z235" s="61"/>
    </row>
    <row r="236" spans="1:26" ht="80">
      <c r="A236" s="20" t="str">
        <f t="shared" si="28"/>
        <v>T235</v>
      </c>
      <c r="B236" s="20" t="s">
        <v>553</v>
      </c>
      <c r="C236" s="20" t="s">
        <v>33</v>
      </c>
      <c r="D236" s="20" t="s">
        <v>443</v>
      </c>
      <c r="E236" s="20" t="s">
        <v>4</v>
      </c>
      <c r="F236" s="20" t="s">
        <v>332</v>
      </c>
      <c r="G236" s="20" t="s">
        <v>23</v>
      </c>
      <c r="H236" s="20" t="s">
        <v>23</v>
      </c>
      <c r="I236" s="20" t="s">
        <v>23</v>
      </c>
      <c r="J236" s="20" t="str">
        <f t="shared" si="30"/>
        <v>[n,n,n]</v>
      </c>
      <c r="K236" s="20" t="s">
        <v>107</v>
      </c>
      <c r="L236" s="20" t="s">
        <v>107</v>
      </c>
      <c r="M236" s="20" t="s">
        <v>84</v>
      </c>
      <c r="N236" s="20" t="str">
        <f t="shared" si="31"/>
        <v>[f,f,p]</v>
      </c>
      <c r="O236" s="24"/>
      <c r="P236" s="24"/>
      <c r="Q236" s="24"/>
      <c r="R236" s="24"/>
      <c r="S236" s="61"/>
      <c r="T236" s="61"/>
      <c r="U236" s="61"/>
      <c r="V236" s="61"/>
      <c r="W236" s="61"/>
      <c r="X236" s="61"/>
      <c r="Y236" s="61"/>
      <c r="Z236" s="61"/>
    </row>
    <row r="237" spans="1:26" ht="48">
      <c r="A237" s="20" t="str">
        <f t="shared" si="28"/>
        <v>T236</v>
      </c>
      <c r="B237" s="20" t="s">
        <v>553</v>
      </c>
      <c r="C237" s="20" t="s">
        <v>444</v>
      </c>
      <c r="D237" s="20" t="s">
        <v>440</v>
      </c>
      <c r="E237" s="20" t="s">
        <v>433</v>
      </c>
      <c r="F237" s="20" t="s">
        <v>437</v>
      </c>
      <c r="G237" s="20" t="s">
        <v>23</v>
      </c>
      <c r="H237" s="20" t="s">
        <v>23</v>
      </c>
      <c r="I237" s="20" t="s">
        <v>23</v>
      </c>
      <c r="J237" s="20" t="str">
        <f t="shared" si="30"/>
        <v>[n,n,n]</v>
      </c>
      <c r="K237" s="20" t="s">
        <v>23</v>
      </c>
      <c r="L237" s="20" t="s">
        <v>84</v>
      </c>
      <c r="M237" s="20" t="s">
        <v>23</v>
      </c>
      <c r="N237" s="20" t="str">
        <f t="shared" si="31"/>
        <v>[n,p,n]</v>
      </c>
      <c r="O237" s="24"/>
      <c r="P237" s="24"/>
      <c r="Q237" s="24"/>
      <c r="R237" s="24"/>
      <c r="S237" s="61"/>
      <c r="T237" s="61"/>
      <c r="U237" s="61"/>
      <c r="V237" s="61"/>
      <c r="W237" s="61"/>
      <c r="X237" s="61"/>
      <c r="Y237" s="61"/>
      <c r="Z237" s="61"/>
    </row>
    <row r="238" spans="1:26" ht="32">
      <c r="A238" s="20" t="str">
        <f t="shared" si="28"/>
        <v>T237</v>
      </c>
      <c r="B238" s="20" t="s">
        <v>553</v>
      </c>
      <c r="C238" s="20" t="s">
        <v>285</v>
      </c>
      <c r="D238" s="20" t="s">
        <v>286</v>
      </c>
      <c r="E238" s="20" t="s">
        <v>448</v>
      </c>
      <c r="F238" s="20" t="s">
        <v>22</v>
      </c>
      <c r="G238" s="20" t="s">
        <v>23</v>
      </c>
      <c r="H238" s="20" t="s">
        <v>23</v>
      </c>
      <c r="I238" s="20" t="s">
        <v>23</v>
      </c>
      <c r="J238" s="20" t="str">
        <f t="shared" si="30"/>
        <v>[n,n,n]</v>
      </c>
      <c r="K238" s="20" t="s">
        <v>23</v>
      </c>
      <c r="L238" s="20" t="s">
        <v>84</v>
      </c>
      <c r="M238" s="20" t="s">
        <v>84</v>
      </c>
      <c r="N238" s="20" t="str">
        <f t="shared" si="31"/>
        <v>[n,p,p]</v>
      </c>
      <c r="O238" s="24"/>
      <c r="P238" s="24"/>
      <c r="Q238" s="24"/>
      <c r="R238" s="24"/>
      <c r="S238" s="61"/>
      <c r="T238" s="61"/>
      <c r="U238" s="61"/>
      <c r="V238" s="61"/>
      <c r="W238" s="61"/>
      <c r="X238" s="61"/>
      <c r="Y238" s="61"/>
      <c r="Z238" s="61"/>
    </row>
    <row r="239" spans="1:26" ht="80">
      <c r="A239" s="20" t="str">
        <f t="shared" si="28"/>
        <v>T238</v>
      </c>
      <c r="B239" s="20" t="s">
        <v>554</v>
      </c>
      <c r="C239" s="20" t="s">
        <v>434</v>
      </c>
      <c r="D239" s="20" t="s">
        <v>435</v>
      </c>
      <c r="E239" s="20" t="s">
        <v>433</v>
      </c>
      <c r="F239" s="20" t="s">
        <v>437</v>
      </c>
      <c r="G239" s="20" t="s">
        <v>23</v>
      </c>
      <c r="H239" s="20" t="s">
        <v>23</v>
      </c>
      <c r="I239" s="20" t="s">
        <v>23</v>
      </c>
      <c r="J239" s="20" t="str">
        <f t="shared" si="30"/>
        <v>[n,n,n]</v>
      </c>
      <c r="K239" s="20" t="s">
        <v>23</v>
      </c>
      <c r="L239" s="20" t="s">
        <v>84</v>
      </c>
      <c r="M239" s="20" t="s">
        <v>84</v>
      </c>
      <c r="N239" s="20" t="str">
        <f t="shared" si="31"/>
        <v>[n,p,p]</v>
      </c>
      <c r="O239" s="24"/>
      <c r="P239" s="24"/>
      <c r="Q239" s="24"/>
      <c r="R239" s="24"/>
      <c r="S239" s="61"/>
      <c r="T239" s="61"/>
      <c r="U239" s="61"/>
      <c r="V239" s="61"/>
      <c r="W239" s="61"/>
      <c r="X239" s="61"/>
      <c r="Y239" s="61"/>
      <c r="Z239" s="61"/>
    </row>
    <row r="240" spans="1:26" ht="80">
      <c r="A240" s="20" t="str">
        <f t="shared" si="28"/>
        <v>T239</v>
      </c>
      <c r="B240" s="20" t="s">
        <v>554</v>
      </c>
      <c r="C240" s="20" t="s">
        <v>33</v>
      </c>
      <c r="D240" s="20" t="s">
        <v>443</v>
      </c>
      <c r="E240" s="20" t="s">
        <v>4</v>
      </c>
      <c r="F240" s="20" t="s">
        <v>332</v>
      </c>
      <c r="G240" s="20" t="s">
        <v>23</v>
      </c>
      <c r="H240" s="20" t="s">
        <v>23</v>
      </c>
      <c r="I240" s="20" t="s">
        <v>23</v>
      </c>
      <c r="J240" s="20" t="str">
        <f t="shared" si="30"/>
        <v>[n,n,n]</v>
      </c>
      <c r="K240" s="20" t="s">
        <v>107</v>
      </c>
      <c r="L240" s="20" t="s">
        <v>107</v>
      </c>
      <c r="M240" s="20" t="s">
        <v>84</v>
      </c>
      <c r="N240" s="20" t="str">
        <f t="shared" si="31"/>
        <v>[f,f,p]</v>
      </c>
      <c r="O240" s="24"/>
      <c r="P240" s="24"/>
      <c r="Q240" s="24"/>
      <c r="R240" s="24"/>
      <c r="S240" s="61"/>
      <c r="T240" s="61"/>
      <c r="U240" s="61"/>
      <c r="V240" s="61"/>
      <c r="W240" s="61"/>
      <c r="X240" s="61"/>
      <c r="Y240" s="61"/>
      <c r="Z240" s="61"/>
    </row>
    <row r="241" spans="1:26" ht="48">
      <c r="A241" s="20" t="str">
        <f t="shared" si="28"/>
        <v>T240</v>
      </c>
      <c r="B241" s="20" t="s">
        <v>554</v>
      </c>
      <c r="C241" s="20" t="s">
        <v>444</v>
      </c>
      <c r="D241" s="20" t="s">
        <v>440</v>
      </c>
      <c r="E241" s="20" t="s">
        <v>433</v>
      </c>
      <c r="F241" s="20" t="s">
        <v>437</v>
      </c>
      <c r="G241" s="20" t="s">
        <v>23</v>
      </c>
      <c r="H241" s="20" t="s">
        <v>23</v>
      </c>
      <c r="I241" s="20" t="s">
        <v>23</v>
      </c>
      <c r="J241" s="20" t="str">
        <f t="shared" ref="J241:J254" si="32">CONCATENATE("[",G241,",",H241,",",I241,"]")</f>
        <v>[n,n,n]</v>
      </c>
      <c r="K241" s="20" t="s">
        <v>23</v>
      </c>
      <c r="L241" s="20" t="s">
        <v>84</v>
      </c>
      <c r="M241" s="20" t="s">
        <v>23</v>
      </c>
      <c r="N241" s="20" t="str">
        <f t="shared" si="31"/>
        <v>[n,p,n]</v>
      </c>
      <c r="O241" s="24"/>
      <c r="P241" s="24"/>
      <c r="Q241" s="24"/>
      <c r="R241" s="24"/>
      <c r="S241" s="61"/>
      <c r="T241" s="61"/>
      <c r="U241" s="61"/>
      <c r="V241" s="61"/>
      <c r="W241" s="61"/>
      <c r="X241" s="61"/>
      <c r="Y241" s="61"/>
      <c r="Z241" s="61"/>
    </row>
    <row r="242" spans="1:26" ht="32">
      <c r="A242" s="20" t="str">
        <f t="shared" si="28"/>
        <v>T241</v>
      </c>
      <c r="B242" s="20" t="s">
        <v>554</v>
      </c>
      <c r="C242" s="20" t="s">
        <v>285</v>
      </c>
      <c r="D242" s="20" t="s">
        <v>286</v>
      </c>
      <c r="E242" s="20" t="s">
        <v>448</v>
      </c>
      <c r="F242" s="20" t="s">
        <v>22</v>
      </c>
      <c r="G242" s="20" t="s">
        <v>23</v>
      </c>
      <c r="H242" s="20" t="s">
        <v>23</v>
      </c>
      <c r="I242" s="20" t="s">
        <v>23</v>
      </c>
      <c r="J242" s="20" t="str">
        <f t="shared" si="32"/>
        <v>[n,n,n]</v>
      </c>
      <c r="K242" s="20" t="s">
        <v>23</v>
      </c>
      <c r="L242" s="20" t="s">
        <v>84</v>
      </c>
      <c r="M242" s="20" t="s">
        <v>84</v>
      </c>
      <c r="N242" s="20" t="str">
        <f t="shared" si="31"/>
        <v>[n,p,p]</v>
      </c>
      <c r="O242" s="24"/>
      <c r="P242" s="24"/>
      <c r="Q242" s="24"/>
      <c r="R242" s="24"/>
      <c r="S242" s="61"/>
      <c r="T242" s="61"/>
      <c r="U242" s="61"/>
      <c r="V242" s="61"/>
      <c r="W242" s="61"/>
      <c r="X242" s="61"/>
      <c r="Y242" s="61"/>
      <c r="Z242" s="61"/>
    </row>
    <row r="243" spans="1:26" ht="32">
      <c r="A243" s="20" t="str">
        <f t="shared" si="28"/>
        <v>T242</v>
      </c>
      <c r="B243" s="20" t="s">
        <v>554</v>
      </c>
      <c r="C243" s="20" t="s">
        <v>555</v>
      </c>
      <c r="D243" s="20" t="s">
        <v>556</v>
      </c>
      <c r="E243" s="20" t="s">
        <v>557</v>
      </c>
      <c r="F243" s="20" t="s">
        <v>22</v>
      </c>
      <c r="G243" s="20" t="s">
        <v>23</v>
      </c>
      <c r="H243" s="20" t="s">
        <v>23</v>
      </c>
      <c r="I243" s="20" t="s">
        <v>23</v>
      </c>
      <c r="J243" s="20" t="str">
        <f t="shared" si="32"/>
        <v>[n,n,n]</v>
      </c>
      <c r="K243" s="20" t="s">
        <v>84</v>
      </c>
      <c r="L243" s="20" t="s">
        <v>84</v>
      </c>
      <c r="M243" s="20" t="s">
        <v>23</v>
      </c>
      <c r="N243" s="20" t="str">
        <f t="shared" si="31"/>
        <v>[p,p,n]</v>
      </c>
      <c r="O243" s="24"/>
      <c r="P243" s="24"/>
      <c r="Q243" s="24"/>
      <c r="R243" s="24"/>
      <c r="S243" s="61"/>
      <c r="T243" s="61"/>
      <c r="U243" s="61"/>
      <c r="V243" s="61"/>
      <c r="W243" s="61"/>
      <c r="X243" s="61"/>
      <c r="Y243" s="61"/>
      <c r="Z243" s="61"/>
    </row>
    <row r="244" spans="1:26" ht="32">
      <c r="A244" s="20" t="str">
        <f t="shared" si="28"/>
        <v>T243</v>
      </c>
      <c r="B244" s="20" t="s">
        <v>554</v>
      </c>
      <c r="C244" s="20" t="s">
        <v>161</v>
      </c>
      <c r="D244" s="20" t="s">
        <v>558</v>
      </c>
      <c r="E244" s="20" t="s">
        <v>307</v>
      </c>
      <c r="F244" s="20" t="s">
        <v>22</v>
      </c>
      <c r="G244" s="20" t="s">
        <v>23</v>
      </c>
      <c r="H244" s="20" t="s">
        <v>23</v>
      </c>
      <c r="I244" s="20" t="s">
        <v>23</v>
      </c>
      <c r="J244" s="20" t="str">
        <f t="shared" si="32"/>
        <v>[n,n,n]</v>
      </c>
      <c r="K244" s="20" t="s">
        <v>84</v>
      </c>
      <c r="L244" s="20" t="s">
        <v>23</v>
      </c>
      <c r="M244" s="20" t="s">
        <v>23</v>
      </c>
      <c r="N244" s="20" t="str">
        <f t="shared" si="31"/>
        <v>[p,n,n]</v>
      </c>
      <c r="O244" s="24"/>
      <c r="P244" s="24"/>
      <c r="Q244" s="24"/>
      <c r="R244" s="24"/>
      <c r="S244" s="61"/>
      <c r="T244" s="61"/>
      <c r="U244" s="61"/>
      <c r="V244" s="61"/>
      <c r="W244" s="61"/>
      <c r="X244" s="61"/>
      <c r="Y244" s="61"/>
      <c r="Z244" s="61"/>
    </row>
    <row r="245" spans="1:26" ht="80">
      <c r="A245" s="20" t="str">
        <f t="shared" si="28"/>
        <v>T244</v>
      </c>
      <c r="B245" s="20" t="s">
        <v>554</v>
      </c>
      <c r="C245" s="20" t="s">
        <v>559</v>
      </c>
      <c r="D245" s="20" t="s">
        <v>560</v>
      </c>
      <c r="E245" s="20" t="s">
        <v>401</v>
      </c>
      <c r="F245" s="20" t="s">
        <v>22</v>
      </c>
      <c r="G245" s="20" t="s">
        <v>23</v>
      </c>
      <c r="H245" s="20" t="s">
        <v>23</v>
      </c>
      <c r="I245" s="20" t="s">
        <v>23</v>
      </c>
      <c r="J245" s="20" t="str">
        <f t="shared" si="32"/>
        <v>[n,n,n]</v>
      </c>
      <c r="K245" s="20" t="s">
        <v>23</v>
      </c>
      <c r="L245" s="20" t="s">
        <v>23</v>
      </c>
      <c r="M245" s="20" t="s">
        <v>84</v>
      </c>
      <c r="N245" s="20" t="str">
        <f t="shared" si="31"/>
        <v>[n,n,p]</v>
      </c>
      <c r="O245" s="24"/>
      <c r="P245" s="24"/>
      <c r="Q245" s="24"/>
      <c r="R245" s="24"/>
      <c r="S245" s="61"/>
      <c r="T245" s="61"/>
      <c r="U245" s="61"/>
      <c r="V245" s="61"/>
      <c r="W245" s="61"/>
      <c r="X245" s="61"/>
      <c r="Y245" s="61"/>
      <c r="Z245" s="61"/>
    </row>
    <row r="246" spans="1:26" ht="32">
      <c r="A246" s="20" t="str">
        <f t="shared" si="28"/>
        <v>T245</v>
      </c>
      <c r="B246" s="20" t="s">
        <v>561</v>
      </c>
      <c r="C246" s="20" t="s">
        <v>446</v>
      </c>
      <c r="D246" s="20" t="s">
        <v>447</v>
      </c>
      <c r="E246" s="20" t="s">
        <v>448</v>
      </c>
      <c r="F246" s="20" t="s">
        <v>22</v>
      </c>
      <c r="G246" s="20" t="s">
        <v>23</v>
      </c>
      <c r="H246" s="20" t="s">
        <v>23</v>
      </c>
      <c r="I246" s="20" t="s">
        <v>23</v>
      </c>
      <c r="J246" s="20" t="str">
        <f t="shared" si="32"/>
        <v>[n,n,n]</v>
      </c>
      <c r="K246" s="20" t="s">
        <v>23</v>
      </c>
      <c r="L246" s="20" t="s">
        <v>84</v>
      </c>
      <c r="M246" s="20" t="s">
        <v>84</v>
      </c>
      <c r="N246" s="20" t="str">
        <f t="shared" si="31"/>
        <v>[n,p,p]</v>
      </c>
      <c r="O246" s="24"/>
      <c r="P246" s="24"/>
      <c r="Q246" s="24"/>
      <c r="R246" s="24"/>
      <c r="S246" s="61"/>
      <c r="T246" s="61"/>
      <c r="U246" s="61"/>
      <c r="V246" s="61"/>
      <c r="W246" s="61"/>
      <c r="X246" s="61"/>
      <c r="Y246" s="61"/>
      <c r="Z246" s="61"/>
    </row>
    <row r="247" spans="1:26" ht="32">
      <c r="A247" s="20" t="str">
        <f t="shared" si="28"/>
        <v>T246</v>
      </c>
      <c r="B247" s="20" t="s">
        <v>561</v>
      </c>
      <c r="C247" s="20" t="s">
        <v>285</v>
      </c>
      <c r="D247" s="20" t="s">
        <v>286</v>
      </c>
      <c r="E247" s="20" t="s">
        <v>448</v>
      </c>
      <c r="F247" s="20" t="s">
        <v>22</v>
      </c>
      <c r="G247" s="20" t="s">
        <v>23</v>
      </c>
      <c r="H247" s="20" t="s">
        <v>23</v>
      </c>
      <c r="I247" s="20" t="s">
        <v>23</v>
      </c>
      <c r="J247" s="20" t="str">
        <f t="shared" si="32"/>
        <v>[n,n,n]</v>
      </c>
      <c r="K247" s="20" t="s">
        <v>23</v>
      </c>
      <c r="L247" s="20" t="s">
        <v>84</v>
      </c>
      <c r="M247" s="20" t="s">
        <v>84</v>
      </c>
      <c r="N247" s="20" t="str">
        <f t="shared" si="31"/>
        <v>[n,p,p]</v>
      </c>
      <c r="O247" s="24"/>
      <c r="P247" s="24"/>
      <c r="Q247" s="24"/>
      <c r="R247" s="24"/>
      <c r="S247" s="61"/>
      <c r="T247" s="61"/>
      <c r="U247" s="61"/>
      <c r="V247" s="61"/>
      <c r="W247" s="61"/>
      <c r="X247" s="61"/>
      <c r="Y247" s="61"/>
      <c r="Z247" s="61"/>
    </row>
    <row r="248" spans="1:26" ht="80">
      <c r="A248" s="20" t="str">
        <f t="shared" si="28"/>
        <v>T247</v>
      </c>
      <c r="B248" s="20" t="s">
        <v>561</v>
      </c>
      <c r="C248" s="20" t="s">
        <v>450</v>
      </c>
      <c r="D248" s="20" t="s">
        <v>443</v>
      </c>
      <c r="E248" s="20" t="s">
        <v>448</v>
      </c>
      <c r="F248" s="20" t="s">
        <v>22</v>
      </c>
      <c r="G248" s="20" t="s">
        <v>23</v>
      </c>
      <c r="H248" s="20" t="s">
        <v>23</v>
      </c>
      <c r="I248" s="20" t="s">
        <v>23</v>
      </c>
      <c r="J248" s="20" t="str">
        <f t="shared" si="32"/>
        <v>[n,n,n]</v>
      </c>
      <c r="K248" s="20" t="s">
        <v>23</v>
      </c>
      <c r="L248" s="20" t="s">
        <v>84</v>
      </c>
      <c r="M248" s="20" t="s">
        <v>84</v>
      </c>
      <c r="N248" s="20" t="str">
        <f t="shared" si="31"/>
        <v>[n,p,p]</v>
      </c>
      <c r="O248" s="24"/>
      <c r="P248" s="24"/>
      <c r="Q248" s="24"/>
      <c r="R248" s="24"/>
      <c r="S248" s="61"/>
      <c r="T248" s="61"/>
      <c r="U248" s="61"/>
      <c r="V248" s="61"/>
      <c r="W248" s="61"/>
      <c r="X248" s="61"/>
      <c r="Y248" s="61"/>
      <c r="Z248" s="61"/>
    </row>
    <row r="249" spans="1:26" ht="64">
      <c r="A249" s="20" t="str">
        <f t="shared" si="28"/>
        <v>T248</v>
      </c>
      <c r="B249" s="20" t="s">
        <v>561</v>
      </c>
      <c r="C249" s="20" t="s">
        <v>451</v>
      </c>
      <c r="D249" s="20" t="s">
        <v>452</v>
      </c>
      <c r="E249" s="20" t="s">
        <v>448</v>
      </c>
      <c r="F249" s="20" t="s">
        <v>22</v>
      </c>
      <c r="G249" s="20" t="s">
        <v>23</v>
      </c>
      <c r="H249" s="20" t="s">
        <v>23</v>
      </c>
      <c r="I249" s="20" t="s">
        <v>23</v>
      </c>
      <c r="J249" s="20" t="str">
        <f t="shared" si="32"/>
        <v>[n,n,n]</v>
      </c>
      <c r="K249" s="20" t="s">
        <v>23</v>
      </c>
      <c r="L249" s="20" t="s">
        <v>84</v>
      </c>
      <c r="M249" s="20" t="s">
        <v>84</v>
      </c>
      <c r="N249" s="20" t="str">
        <f t="shared" si="31"/>
        <v>[n,p,p]</v>
      </c>
      <c r="O249" s="24"/>
      <c r="P249" s="24"/>
      <c r="Q249" s="24"/>
      <c r="R249" s="24"/>
      <c r="S249" s="61"/>
      <c r="T249" s="61"/>
      <c r="U249" s="61"/>
      <c r="V249" s="61"/>
      <c r="W249" s="61"/>
      <c r="X249" s="61"/>
      <c r="Y249" s="61"/>
      <c r="Z249" s="61"/>
    </row>
    <row r="250" spans="1:26" ht="64">
      <c r="A250" s="20" t="str">
        <f t="shared" si="28"/>
        <v>T249</v>
      </c>
      <c r="B250" s="20" t="s">
        <v>561</v>
      </c>
      <c r="C250" s="20" t="s">
        <v>495</v>
      </c>
      <c r="D250" s="20" t="s">
        <v>454</v>
      </c>
      <c r="E250" s="20" t="s">
        <v>448</v>
      </c>
      <c r="F250" s="20" t="s">
        <v>22</v>
      </c>
      <c r="G250" s="20" t="s">
        <v>23</v>
      </c>
      <c r="H250" s="20" t="s">
        <v>23</v>
      </c>
      <c r="I250" s="20" t="s">
        <v>23</v>
      </c>
      <c r="J250" s="20" t="str">
        <f t="shared" si="32"/>
        <v>[n,n,n]</v>
      </c>
      <c r="K250" s="20" t="s">
        <v>23</v>
      </c>
      <c r="L250" s="20" t="s">
        <v>84</v>
      </c>
      <c r="M250" s="20" t="s">
        <v>84</v>
      </c>
      <c r="N250" s="20" t="str">
        <f t="shared" si="31"/>
        <v>[n,p,p]</v>
      </c>
      <c r="O250" s="24"/>
      <c r="P250" s="24"/>
      <c r="Q250" s="24"/>
      <c r="R250" s="24"/>
      <c r="S250" s="61"/>
      <c r="T250" s="61"/>
      <c r="U250" s="61"/>
      <c r="V250" s="61"/>
      <c r="W250" s="61"/>
      <c r="X250" s="61"/>
      <c r="Y250" s="61"/>
      <c r="Z250" s="61"/>
    </row>
    <row r="251" spans="1:26" ht="96">
      <c r="A251" s="20" t="str">
        <f t="shared" si="28"/>
        <v>T250</v>
      </c>
      <c r="B251" s="20" t="s">
        <v>561</v>
      </c>
      <c r="C251" s="20" t="s">
        <v>370</v>
      </c>
      <c r="D251" s="20" t="s">
        <v>438</v>
      </c>
      <c r="E251" s="20" t="s">
        <v>293</v>
      </c>
      <c r="F251" s="20" t="s">
        <v>94</v>
      </c>
      <c r="G251" s="20" t="s">
        <v>23</v>
      </c>
      <c r="H251" s="20" t="s">
        <v>23</v>
      </c>
      <c r="I251" s="20" t="s">
        <v>23</v>
      </c>
      <c r="J251" s="20" t="str">
        <f t="shared" si="32"/>
        <v>[n,n,n]</v>
      </c>
      <c r="K251" s="20" t="s">
        <v>23</v>
      </c>
      <c r="L251" s="20" t="s">
        <v>23</v>
      </c>
      <c r="M251" s="20" t="s">
        <v>84</v>
      </c>
      <c r="N251" s="20" t="str">
        <f t="shared" si="31"/>
        <v>[n,n,p]</v>
      </c>
      <c r="O251" s="24"/>
      <c r="P251" s="24"/>
      <c r="Q251" s="24"/>
      <c r="R251" s="24"/>
      <c r="S251" s="61"/>
      <c r="T251" s="61"/>
      <c r="U251" s="61"/>
      <c r="V251" s="61"/>
      <c r="W251" s="61"/>
      <c r="X251" s="61"/>
      <c r="Y251" s="61"/>
      <c r="Z251" s="61"/>
    </row>
    <row r="252" spans="1:26" ht="48">
      <c r="A252" s="20" t="str">
        <f t="shared" si="28"/>
        <v>T251</v>
      </c>
      <c r="B252" s="20" t="s">
        <v>561</v>
      </c>
      <c r="C252" s="20" t="s">
        <v>562</v>
      </c>
      <c r="D252" s="20" t="s">
        <v>563</v>
      </c>
      <c r="E252" s="20" t="s">
        <v>293</v>
      </c>
      <c r="F252" s="20" t="s">
        <v>297</v>
      </c>
      <c r="G252" s="20" t="s">
        <v>23</v>
      </c>
      <c r="H252" s="20" t="s">
        <v>23</v>
      </c>
      <c r="I252" s="20" t="s">
        <v>23</v>
      </c>
      <c r="J252" s="20" t="str">
        <f t="shared" si="32"/>
        <v>[n,n,n]</v>
      </c>
      <c r="K252" s="20" t="s">
        <v>23</v>
      </c>
      <c r="L252" s="20" t="s">
        <v>23</v>
      </c>
      <c r="M252" s="20" t="s">
        <v>84</v>
      </c>
      <c r="N252" s="20" t="str">
        <f t="shared" si="31"/>
        <v>[n,n,p]</v>
      </c>
      <c r="O252" s="24"/>
      <c r="P252" s="24"/>
      <c r="Q252" s="24"/>
      <c r="R252" s="24"/>
      <c r="S252" s="61"/>
      <c r="T252" s="61"/>
      <c r="U252" s="61"/>
      <c r="V252" s="61"/>
      <c r="W252" s="61"/>
      <c r="X252" s="61"/>
      <c r="Y252" s="61"/>
      <c r="Z252" s="61"/>
    </row>
    <row r="253" spans="1:26" ht="80">
      <c r="A253" s="20" t="str">
        <f t="shared" si="28"/>
        <v>T252</v>
      </c>
      <c r="B253" s="20" t="s">
        <v>561</v>
      </c>
      <c r="C253" s="20" t="s">
        <v>100</v>
      </c>
      <c r="D253" s="20" t="s">
        <v>564</v>
      </c>
      <c r="E253" s="20" t="s">
        <v>307</v>
      </c>
      <c r="F253" s="20" t="s">
        <v>22</v>
      </c>
      <c r="G253" s="20" t="s">
        <v>23</v>
      </c>
      <c r="H253" s="20" t="s">
        <v>23</v>
      </c>
      <c r="I253" s="20" t="s">
        <v>23</v>
      </c>
      <c r="J253" s="20" t="str">
        <f t="shared" si="32"/>
        <v>[n,n,n]</v>
      </c>
      <c r="K253" s="20" t="s">
        <v>84</v>
      </c>
      <c r="L253" s="20" t="s">
        <v>84</v>
      </c>
      <c r="M253" s="20" t="s">
        <v>23</v>
      </c>
      <c r="N253" s="20" t="str">
        <f t="shared" si="31"/>
        <v>[p,p,n]</v>
      </c>
      <c r="O253" s="24"/>
      <c r="P253" s="24"/>
      <c r="Q253" s="24"/>
      <c r="R253" s="24"/>
      <c r="S253" s="61"/>
      <c r="T253" s="61"/>
      <c r="U253" s="61"/>
      <c r="V253" s="61"/>
      <c r="W253" s="61"/>
      <c r="X253" s="61"/>
      <c r="Y253" s="61"/>
      <c r="Z253" s="61"/>
    </row>
    <row r="254" spans="1:26" ht="16">
      <c r="A254" s="20" t="str">
        <f t="shared" si="28"/>
        <v>T253</v>
      </c>
      <c r="B254" s="20" t="s">
        <v>561</v>
      </c>
      <c r="C254" s="20" t="s">
        <v>565</v>
      </c>
      <c r="D254" s="20" t="s">
        <v>566</v>
      </c>
      <c r="E254" s="20" t="s">
        <v>307</v>
      </c>
      <c r="F254" s="20" t="s">
        <v>22</v>
      </c>
      <c r="G254" s="20" t="s">
        <v>23</v>
      </c>
      <c r="H254" s="20" t="s">
        <v>23</v>
      </c>
      <c r="I254" s="20" t="s">
        <v>23</v>
      </c>
      <c r="J254" s="20" t="str">
        <f t="shared" si="32"/>
        <v>[n,n,n]</v>
      </c>
      <c r="K254" s="20" t="s">
        <v>84</v>
      </c>
      <c r="L254" s="20" t="s">
        <v>84</v>
      </c>
      <c r="M254" s="20" t="s">
        <v>23</v>
      </c>
      <c r="N254" s="20" t="str">
        <f t="shared" si="31"/>
        <v>[p,p,n]</v>
      </c>
      <c r="O254" s="24"/>
      <c r="P254" s="24"/>
      <c r="Q254" s="24"/>
      <c r="R254" s="24"/>
      <c r="S254" s="61"/>
      <c r="T254" s="61"/>
      <c r="U254" s="61"/>
      <c r="V254" s="61"/>
      <c r="W254" s="61"/>
      <c r="X254" s="61"/>
      <c r="Y254" s="61"/>
      <c r="Z254" s="61"/>
    </row>
    <row r="255" spans="1:26" ht="16">
      <c r="A255" s="20" t="str">
        <f t="shared" ref="A255:A269" si="33">CONCATENATE("T",ROW(A255)-1)</f>
        <v>T254</v>
      </c>
      <c r="B255" s="20" t="s">
        <v>567</v>
      </c>
      <c r="C255" s="20" t="s">
        <v>568</v>
      </c>
      <c r="D255" s="20" t="s">
        <v>569</v>
      </c>
      <c r="E255" s="20" t="s">
        <v>43</v>
      </c>
      <c r="F255" s="20" t="s">
        <v>22</v>
      </c>
      <c r="G255" s="20" t="str">
        <f t="shared" ref="G255:G269" si="34">MID(J255,2,1)</f>
        <v>n</v>
      </c>
      <c r="H255" s="20" t="str">
        <f t="shared" ref="H255:H269" si="35">MID(J255,4,1)</f>
        <v>n</v>
      </c>
      <c r="I255" s="20" t="str">
        <f t="shared" ref="I255:I269" si="36">MID(J255,6,1)</f>
        <v>n</v>
      </c>
      <c r="J255" s="20" t="s">
        <v>181</v>
      </c>
      <c r="K255" s="20" t="str">
        <f t="shared" ref="K255:K269" si="37">MID(N255,2,1)</f>
        <v>p</v>
      </c>
      <c r="L255" s="20" t="str">
        <f t="shared" ref="L255:L269" si="38">MID(N255,4,1)</f>
        <v>n</v>
      </c>
      <c r="M255" s="20" t="str">
        <f t="shared" ref="M255:M269" si="39">MID(N255,6,1)</f>
        <v>n</v>
      </c>
      <c r="N255" s="20" t="s">
        <v>80</v>
      </c>
      <c r="O255" s="24">
        <v>248</v>
      </c>
      <c r="P255" s="24">
        <v>66</v>
      </c>
      <c r="Q255" s="24" t="s">
        <v>570</v>
      </c>
      <c r="R255" s="24"/>
      <c r="S255" s="60">
        <v>6</v>
      </c>
      <c r="T255" s="61">
        <v>5</v>
      </c>
      <c r="U255" s="61">
        <v>5</v>
      </c>
      <c r="V255" s="61">
        <v>4</v>
      </c>
      <c r="W255" s="61">
        <v>8</v>
      </c>
      <c r="X255" s="61">
        <v>2</v>
      </c>
      <c r="Y255" s="61">
        <v>3</v>
      </c>
      <c r="Z255" s="61">
        <v>3</v>
      </c>
    </row>
    <row r="256" spans="1:26" ht="16">
      <c r="A256" s="20" t="str">
        <f t="shared" si="33"/>
        <v>T255</v>
      </c>
      <c r="B256" s="20" t="s">
        <v>567</v>
      </c>
      <c r="C256" s="20" t="s">
        <v>571</v>
      </c>
      <c r="D256" s="20" t="s">
        <v>572</v>
      </c>
      <c r="E256" s="20" t="s">
        <v>37</v>
      </c>
      <c r="F256" s="20" t="s">
        <v>22</v>
      </c>
      <c r="G256" s="20" t="str">
        <f t="shared" si="34"/>
        <v>n</v>
      </c>
      <c r="H256" s="20" t="str">
        <f t="shared" si="35"/>
        <v>n</v>
      </c>
      <c r="I256" s="20" t="str">
        <f t="shared" si="36"/>
        <v>n</v>
      </c>
      <c r="J256" s="20" t="s">
        <v>181</v>
      </c>
      <c r="K256" s="20" t="str">
        <f t="shared" si="37"/>
        <v>n</v>
      </c>
      <c r="L256" s="20" t="str">
        <f t="shared" si="38"/>
        <v>p</v>
      </c>
      <c r="M256" s="20" t="str">
        <f t="shared" si="39"/>
        <v>n</v>
      </c>
      <c r="N256" s="20" t="s">
        <v>119</v>
      </c>
      <c r="O256" s="24">
        <v>248</v>
      </c>
      <c r="P256" s="24">
        <v>66</v>
      </c>
      <c r="Q256" s="24" t="s">
        <v>570</v>
      </c>
      <c r="R256" s="24"/>
      <c r="S256" s="60">
        <v>6</v>
      </c>
      <c r="T256" s="61">
        <v>6</v>
      </c>
      <c r="U256" s="61">
        <v>4</v>
      </c>
      <c r="V256" s="61">
        <v>5</v>
      </c>
      <c r="W256" s="61">
        <v>3</v>
      </c>
      <c r="X256" s="61">
        <v>7</v>
      </c>
      <c r="Y256" s="61">
        <v>4</v>
      </c>
      <c r="Z256" s="61">
        <v>4</v>
      </c>
    </row>
    <row r="257" spans="1:26" ht="16">
      <c r="A257" s="20" t="str">
        <f t="shared" si="33"/>
        <v>T256</v>
      </c>
      <c r="B257" s="20" t="s">
        <v>567</v>
      </c>
      <c r="C257" s="20" t="s">
        <v>573</v>
      </c>
      <c r="D257" s="20" t="s">
        <v>574</v>
      </c>
      <c r="E257" s="20" t="s">
        <v>37</v>
      </c>
      <c r="F257" s="20" t="s">
        <v>22</v>
      </c>
      <c r="G257" s="20" t="str">
        <f t="shared" si="34"/>
        <v>n</v>
      </c>
      <c r="H257" s="20" t="str">
        <f t="shared" si="35"/>
        <v>n</v>
      </c>
      <c r="I257" s="20" t="str">
        <f t="shared" si="36"/>
        <v>n</v>
      </c>
      <c r="J257" s="20" t="s">
        <v>181</v>
      </c>
      <c r="K257" s="20" t="str">
        <f t="shared" si="37"/>
        <v>p</v>
      </c>
      <c r="L257" s="20" t="str">
        <f t="shared" si="38"/>
        <v>p</v>
      </c>
      <c r="M257" s="20" t="str">
        <f t="shared" si="39"/>
        <v>n</v>
      </c>
      <c r="N257" s="20" t="s">
        <v>91</v>
      </c>
      <c r="O257" s="24">
        <v>248</v>
      </c>
      <c r="P257" s="24">
        <v>66</v>
      </c>
      <c r="Q257" s="24" t="s">
        <v>570</v>
      </c>
      <c r="R257" s="24"/>
      <c r="S257" s="60">
        <v>6</v>
      </c>
      <c r="T257" s="61">
        <v>6</v>
      </c>
      <c r="U257" s="61">
        <v>4</v>
      </c>
      <c r="V257" s="61">
        <v>5</v>
      </c>
      <c r="W257" s="61">
        <v>4</v>
      </c>
      <c r="X257" s="61">
        <v>8</v>
      </c>
      <c r="Y257" s="61">
        <v>4</v>
      </c>
      <c r="Z257" s="61">
        <v>4</v>
      </c>
    </row>
    <row r="258" spans="1:26" ht="16">
      <c r="A258" s="20" t="str">
        <f t="shared" si="33"/>
        <v>T257</v>
      </c>
      <c r="B258" s="20" t="s">
        <v>567</v>
      </c>
      <c r="C258" s="20" t="s">
        <v>575</v>
      </c>
      <c r="D258" s="20" t="s">
        <v>576</v>
      </c>
      <c r="E258" s="20" t="s">
        <v>43</v>
      </c>
      <c r="F258" s="20" t="s">
        <v>441</v>
      </c>
      <c r="G258" s="20" t="str">
        <f t="shared" si="34"/>
        <v>p</v>
      </c>
      <c r="H258" s="20" t="str">
        <f t="shared" si="35"/>
        <v>n</v>
      </c>
      <c r="I258" s="20" t="str">
        <f t="shared" si="36"/>
        <v>n</v>
      </c>
      <c r="J258" s="20" t="s">
        <v>80</v>
      </c>
      <c r="K258" s="20" t="str">
        <f t="shared" si="37"/>
        <v>p</v>
      </c>
      <c r="L258" s="20" t="str">
        <f t="shared" si="38"/>
        <v>p</v>
      </c>
      <c r="M258" s="20" t="str">
        <f t="shared" si="39"/>
        <v>p</v>
      </c>
      <c r="N258" s="20" t="s">
        <v>73</v>
      </c>
      <c r="O258" s="24">
        <v>184</v>
      </c>
      <c r="P258" s="24" t="s">
        <v>577</v>
      </c>
      <c r="Q258" s="24" t="s">
        <v>578</v>
      </c>
      <c r="R258" s="24"/>
      <c r="S258" s="60">
        <v>7</v>
      </c>
      <c r="T258" s="61">
        <v>5</v>
      </c>
      <c r="U258" s="61">
        <v>4</v>
      </c>
      <c r="V258" s="61">
        <v>5</v>
      </c>
      <c r="W258" s="61">
        <v>9</v>
      </c>
      <c r="X258" s="61">
        <v>6</v>
      </c>
      <c r="Y258" s="61">
        <v>4</v>
      </c>
      <c r="Z258" s="61">
        <v>5</v>
      </c>
    </row>
    <row r="259" spans="1:26" ht="240">
      <c r="A259" s="20" t="str">
        <f t="shared" si="33"/>
        <v>T258</v>
      </c>
      <c r="B259" s="20" t="s">
        <v>567</v>
      </c>
      <c r="C259" s="20" t="s">
        <v>579</v>
      </c>
      <c r="D259" s="20" t="s">
        <v>580</v>
      </c>
      <c r="E259" s="20" t="s">
        <v>43</v>
      </c>
      <c r="F259" s="20" t="s">
        <v>22</v>
      </c>
      <c r="G259" s="20" t="str">
        <f t="shared" si="34"/>
        <v>n</v>
      </c>
      <c r="H259" s="20" t="str">
        <f t="shared" si="35"/>
        <v>n</v>
      </c>
      <c r="I259" s="20" t="str">
        <f t="shared" si="36"/>
        <v>n</v>
      </c>
      <c r="J259" s="20" t="s">
        <v>181</v>
      </c>
      <c r="K259" s="20" t="str">
        <f t="shared" si="37"/>
        <v>p</v>
      </c>
      <c r="L259" s="20" t="str">
        <f t="shared" si="38"/>
        <v>n</v>
      </c>
      <c r="M259" s="20" t="str">
        <f t="shared" si="39"/>
        <v>n</v>
      </c>
      <c r="N259" s="20" t="s">
        <v>80</v>
      </c>
      <c r="O259" s="24" t="s">
        <v>581</v>
      </c>
      <c r="P259" s="24" t="s">
        <v>582</v>
      </c>
      <c r="Q259" s="24" t="s">
        <v>583</v>
      </c>
      <c r="R259" s="24"/>
      <c r="S259" s="60">
        <v>6</v>
      </c>
      <c r="T259" s="61">
        <v>5</v>
      </c>
      <c r="U259" s="61">
        <v>4</v>
      </c>
      <c r="V259" s="61">
        <v>5</v>
      </c>
      <c r="W259" s="61">
        <v>8</v>
      </c>
      <c r="X259" s="61">
        <v>5</v>
      </c>
      <c r="Y259" s="61">
        <v>3</v>
      </c>
      <c r="Z259" s="61">
        <v>4</v>
      </c>
    </row>
    <row r="260" spans="1:26" ht="16">
      <c r="A260" s="20" t="str">
        <f t="shared" si="33"/>
        <v>T259</v>
      </c>
      <c r="B260" s="20" t="s">
        <v>567</v>
      </c>
      <c r="C260" s="20" t="s">
        <v>584</v>
      </c>
      <c r="D260" s="20" t="s">
        <v>569</v>
      </c>
      <c r="E260" s="20" t="s">
        <v>27</v>
      </c>
      <c r="F260" s="20" t="s">
        <v>22</v>
      </c>
      <c r="G260" s="20" t="str">
        <f t="shared" si="34"/>
        <v>n</v>
      </c>
      <c r="H260" s="20" t="str">
        <f t="shared" si="35"/>
        <v>n</v>
      </c>
      <c r="I260" s="20" t="str">
        <f t="shared" si="36"/>
        <v>n</v>
      </c>
      <c r="J260" s="20" t="s">
        <v>181</v>
      </c>
      <c r="K260" s="20" t="str">
        <f t="shared" si="37"/>
        <v>p</v>
      </c>
      <c r="L260" s="20" t="str">
        <f t="shared" si="38"/>
        <v>p</v>
      </c>
      <c r="M260" s="20" t="str">
        <f t="shared" si="39"/>
        <v>n</v>
      </c>
      <c r="N260" s="20" t="s">
        <v>91</v>
      </c>
      <c r="O260" s="24">
        <v>248</v>
      </c>
      <c r="P260" s="24">
        <v>66</v>
      </c>
      <c r="Q260" s="24" t="s">
        <v>570</v>
      </c>
      <c r="R260" s="24"/>
      <c r="S260" s="60">
        <v>5</v>
      </c>
      <c r="T260" s="61">
        <v>7</v>
      </c>
      <c r="U260" s="61">
        <v>5</v>
      </c>
      <c r="V260" s="61">
        <v>6</v>
      </c>
      <c r="W260" s="61">
        <v>3</v>
      </c>
      <c r="X260" s="61">
        <v>8</v>
      </c>
      <c r="Y260" s="61">
        <v>6</v>
      </c>
      <c r="Z260" s="61">
        <v>4</v>
      </c>
    </row>
    <row r="261" spans="1:26" ht="16">
      <c r="A261" s="20" t="str">
        <f t="shared" si="33"/>
        <v>T260</v>
      </c>
      <c r="B261" s="20" t="s">
        <v>567</v>
      </c>
      <c r="C261" s="20" t="s">
        <v>585</v>
      </c>
      <c r="D261" s="20" t="s">
        <v>586</v>
      </c>
      <c r="E261" s="20" t="s">
        <v>27</v>
      </c>
      <c r="F261" s="20" t="s">
        <v>22</v>
      </c>
      <c r="G261" s="20" t="str">
        <f t="shared" si="34"/>
        <v>p</v>
      </c>
      <c r="H261" s="20" t="str">
        <f t="shared" si="35"/>
        <v>n</v>
      </c>
      <c r="I261" s="20" t="str">
        <f t="shared" si="36"/>
        <v>n</v>
      </c>
      <c r="J261" s="20" t="s">
        <v>80</v>
      </c>
      <c r="K261" s="20" t="str">
        <f t="shared" si="37"/>
        <v>p</v>
      </c>
      <c r="L261" s="20" t="str">
        <f t="shared" si="38"/>
        <v>p</v>
      </c>
      <c r="M261" s="20" t="str">
        <f t="shared" si="39"/>
        <v>n</v>
      </c>
      <c r="N261" s="20" t="s">
        <v>91</v>
      </c>
      <c r="O261" s="24">
        <v>184</v>
      </c>
      <c r="P261" s="24" t="s">
        <v>577</v>
      </c>
      <c r="Q261" s="24" t="s">
        <v>578</v>
      </c>
      <c r="R261" s="24"/>
      <c r="S261" s="60">
        <v>5</v>
      </c>
      <c r="T261" s="61">
        <v>7</v>
      </c>
      <c r="U261" s="61">
        <v>5</v>
      </c>
      <c r="V261" s="61">
        <v>6</v>
      </c>
      <c r="W261" s="61">
        <v>4</v>
      </c>
      <c r="X261" s="61">
        <v>8</v>
      </c>
      <c r="Y261" s="61">
        <v>7</v>
      </c>
      <c r="Z261" s="61">
        <v>5</v>
      </c>
    </row>
    <row r="262" spans="1:26" ht="48">
      <c r="A262" s="20" t="str">
        <f t="shared" si="33"/>
        <v>T261</v>
      </c>
      <c r="B262" s="20" t="s">
        <v>567</v>
      </c>
      <c r="C262" s="20" t="s">
        <v>587</v>
      </c>
      <c r="D262" s="20" t="s">
        <v>588</v>
      </c>
      <c r="E262" s="20" t="s">
        <v>589</v>
      </c>
      <c r="F262" s="20" t="s">
        <v>22</v>
      </c>
      <c r="G262" s="20" t="str">
        <f t="shared" si="34"/>
        <v>n</v>
      </c>
      <c r="H262" s="20" t="str">
        <f t="shared" si="35"/>
        <v>n</v>
      </c>
      <c r="I262" s="20" t="str">
        <f t="shared" si="36"/>
        <v>n</v>
      </c>
      <c r="J262" s="20" t="s">
        <v>181</v>
      </c>
      <c r="K262" s="20" t="str">
        <f t="shared" si="37"/>
        <v>p</v>
      </c>
      <c r="L262" s="20" t="str">
        <f t="shared" si="38"/>
        <v>n</v>
      </c>
      <c r="M262" s="20" t="str">
        <f t="shared" si="39"/>
        <v>n</v>
      </c>
      <c r="N262" s="20" t="s">
        <v>80</v>
      </c>
      <c r="O262" s="24"/>
      <c r="P262" s="24"/>
      <c r="Q262" s="24"/>
      <c r="R262" s="24" t="s">
        <v>234</v>
      </c>
      <c r="S262" s="60">
        <v>6</v>
      </c>
      <c r="T262" s="61">
        <v>6</v>
      </c>
      <c r="U262" s="61">
        <v>4</v>
      </c>
      <c r="V262" s="61">
        <v>5</v>
      </c>
      <c r="W262" s="61">
        <v>8</v>
      </c>
      <c r="X262" s="61">
        <v>3</v>
      </c>
      <c r="Y262" s="61">
        <v>2</v>
      </c>
      <c r="Z262" s="61">
        <v>3</v>
      </c>
    </row>
    <row r="263" spans="1:26" ht="32">
      <c r="A263" s="20" t="str">
        <f t="shared" si="33"/>
        <v>T262</v>
      </c>
      <c r="B263" s="20" t="s">
        <v>567</v>
      </c>
      <c r="C263" s="20" t="s">
        <v>590</v>
      </c>
      <c r="D263" s="20" t="s">
        <v>591</v>
      </c>
      <c r="E263" s="20" t="s">
        <v>72</v>
      </c>
      <c r="F263" s="20" t="s">
        <v>22</v>
      </c>
      <c r="G263" s="20" t="str">
        <f t="shared" si="34"/>
        <v>n</v>
      </c>
      <c r="H263" s="20" t="str">
        <f t="shared" si="35"/>
        <v>n</v>
      </c>
      <c r="I263" s="20" t="str">
        <f t="shared" si="36"/>
        <v>n</v>
      </c>
      <c r="J263" s="20" t="s">
        <v>181</v>
      </c>
      <c r="K263" s="20" t="str">
        <f t="shared" si="37"/>
        <v>f</v>
      </c>
      <c r="L263" s="20" t="str">
        <f t="shared" si="38"/>
        <v>f</v>
      </c>
      <c r="M263" s="20" t="str">
        <f t="shared" si="39"/>
        <v>n</v>
      </c>
      <c r="N263" s="20" t="s">
        <v>592</v>
      </c>
      <c r="O263" s="24">
        <v>184</v>
      </c>
      <c r="P263" s="24" t="s">
        <v>577</v>
      </c>
      <c r="Q263" s="24" t="s">
        <v>578</v>
      </c>
      <c r="R263" s="24"/>
      <c r="S263" s="60">
        <v>4</v>
      </c>
      <c r="T263" s="61">
        <v>6</v>
      </c>
      <c r="U263" s="61">
        <v>5</v>
      </c>
      <c r="V263" s="61">
        <v>6</v>
      </c>
      <c r="W263" s="61">
        <v>4</v>
      </c>
      <c r="X263" s="61">
        <v>9</v>
      </c>
      <c r="Y263" s="61">
        <v>4</v>
      </c>
      <c r="Z263" s="61">
        <v>5</v>
      </c>
    </row>
    <row r="264" spans="1:26" ht="128">
      <c r="A264" s="20" t="str">
        <f t="shared" si="33"/>
        <v>T263</v>
      </c>
      <c r="B264" s="20" t="s">
        <v>567</v>
      </c>
      <c r="C264" s="20" t="s">
        <v>593</v>
      </c>
      <c r="D264" s="20" t="s">
        <v>594</v>
      </c>
      <c r="E264" s="20" t="s">
        <v>21</v>
      </c>
      <c r="F264" s="20" t="s">
        <v>22</v>
      </c>
      <c r="G264" s="20" t="str">
        <f t="shared" si="34"/>
        <v>n</v>
      </c>
      <c r="H264" s="20" t="str">
        <f t="shared" si="35"/>
        <v>n</v>
      </c>
      <c r="I264" s="20" t="str">
        <f t="shared" si="36"/>
        <v>n</v>
      </c>
      <c r="J264" s="20" t="s">
        <v>181</v>
      </c>
      <c r="K264" s="20" t="str">
        <f t="shared" si="37"/>
        <v>p</v>
      </c>
      <c r="L264" s="20" t="str">
        <f t="shared" si="38"/>
        <v>n</v>
      </c>
      <c r="M264" s="20" t="str">
        <f t="shared" si="39"/>
        <v>n</v>
      </c>
      <c r="N264" s="20" t="s">
        <v>80</v>
      </c>
      <c r="O264" s="24" t="s">
        <v>595</v>
      </c>
      <c r="P264" s="24" t="s">
        <v>596</v>
      </c>
      <c r="Q264" s="24" t="s">
        <v>597</v>
      </c>
      <c r="R264" s="24"/>
      <c r="S264" s="60">
        <v>7</v>
      </c>
      <c r="T264" s="61">
        <v>6</v>
      </c>
      <c r="U264" s="61">
        <v>5</v>
      </c>
      <c r="V264" s="61">
        <v>4</v>
      </c>
      <c r="W264" s="61">
        <v>8</v>
      </c>
      <c r="X264" s="61">
        <v>5</v>
      </c>
      <c r="Y264" s="61">
        <v>4</v>
      </c>
      <c r="Z264" s="61">
        <v>3</v>
      </c>
    </row>
    <row r="265" spans="1:26" ht="64">
      <c r="A265" s="20" t="str">
        <f t="shared" si="33"/>
        <v>T264</v>
      </c>
      <c r="B265" s="20" t="s">
        <v>567</v>
      </c>
      <c r="C265" s="20" t="s">
        <v>598</v>
      </c>
      <c r="D265" s="20" t="s">
        <v>599</v>
      </c>
      <c r="E265" s="20" t="s">
        <v>27</v>
      </c>
      <c r="F265" s="20" t="s">
        <v>22</v>
      </c>
      <c r="G265" s="20" t="str">
        <f t="shared" si="34"/>
        <v>n</v>
      </c>
      <c r="H265" s="20" t="str">
        <f t="shared" si="35"/>
        <v>n</v>
      </c>
      <c r="I265" s="20" t="str">
        <f t="shared" si="36"/>
        <v>n</v>
      </c>
      <c r="J265" s="20" t="s">
        <v>181</v>
      </c>
      <c r="K265" s="20" t="str">
        <f t="shared" si="37"/>
        <v>n</v>
      </c>
      <c r="L265" s="20" t="str">
        <f t="shared" si="38"/>
        <v>n</v>
      </c>
      <c r="M265" s="20" t="str">
        <f t="shared" si="39"/>
        <v>p</v>
      </c>
      <c r="N265" s="20" t="s">
        <v>85</v>
      </c>
      <c r="O265" s="24" t="s">
        <v>600</v>
      </c>
      <c r="P265" s="24" t="s">
        <v>601</v>
      </c>
      <c r="Q265" s="24" t="s">
        <v>602</v>
      </c>
      <c r="R265" s="24"/>
      <c r="S265" s="60">
        <v>5</v>
      </c>
      <c r="T265" s="61">
        <v>7</v>
      </c>
      <c r="U265" s="61">
        <v>5</v>
      </c>
      <c r="V265" s="61">
        <v>6</v>
      </c>
      <c r="W265" s="61">
        <v>2</v>
      </c>
      <c r="X265" s="61">
        <v>3</v>
      </c>
      <c r="Y265" s="61">
        <v>9</v>
      </c>
      <c r="Z265" s="61">
        <v>3</v>
      </c>
    </row>
    <row r="266" spans="1:26" ht="48">
      <c r="A266" s="20" t="str">
        <f t="shared" si="33"/>
        <v>T265</v>
      </c>
      <c r="B266" s="20" t="s">
        <v>567</v>
      </c>
      <c r="C266" s="20" t="s">
        <v>603</v>
      </c>
      <c r="D266" s="20" t="s">
        <v>604</v>
      </c>
      <c r="E266" s="20" t="s">
        <v>27</v>
      </c>
      <c r="F266" s="20" t="s">
        <v>22</v>
      </c>
      <c r="G266" s="20" t="str">
        <f t="shared" si="34"/>
        <v>n</v>
      </c>
      <c r="H266" s="20" t="str">
        <f t="shared" si="35"/>
        <v>n</v>
      </c>
      <c r="I266" s="20" t="str">
        <f t="shared" si="36"/>
        <v>n</v>
      </c>
      <c r="J266" s="20" t="s">
        <v>181</v>
      </c>
      <c r="K266" s="20" t="str">
        <f t="shared" si="37"/>
        <v>n</v>
      </c>
      <c r="L266" s="20" t="str">
        <f t="shared" si="38"/>
        <v>n</v>
      </c>
      <c r="M266" s="20" t="str">
        <f t="shared" si="39"/>
        <v>p</v>
      </c>
      <c r="N266" s="20" t="s">
        <v>85</v>
      </c>
      <c r="O266" s="24" t="s">
        <v>605</v>
      </c>
      <c r="P266" s="24" t="s">
        <v>606</v>
      </c>
      <c r="Q266" s="24" t="s">
        <v>607</v>
      </c>
      <c r="R266" s="24"/>
      <c r="S266" s="60">
        <v>5</v>
      </c>
      <c r="T266" s="61">
        <v>7</v>
      </c>
      <c r="U266" s="61">
        <v>4</v>
      </c>
      <c r="V266" s="61">
        <v>5</v>
      </c>
      <c r="W266" s="61">
        <v>2</v>
      </c>
      <c r="X266" s="61">
        <v>3</v>
      </c>
      <c r="Y266" s="61">
        <v>8</v>
      </c>
      <c r="Z266" s="61">
        <v>3</v>
      </c>
    </row>
    <row r="267" spans="1:26" ht="48">
      <c r="A267" s="20" t="str">
        <f t="shared" si="33"/>
        <v>T266</v>
      </c>
      <c r="B267" s="20" t="s">
        <v>567</v>
      </c>
      <c r="C267" s="20" t="s">
        <v>608</v>
      </c>
      <c r="D267" s="20" t="s">
        <v>609</v>
      </c>
      <c r="E267" s="20" t="s">
        <v>27</v>
      </c>
      <c r="F267" s="20" t="s">
        <v>22</v>
      </c>
      <c r="G267" s="20" t="str">
        <f t="shared" si="34"/>
        <v>n</v>
      </c>
      <c r="H267" s="20" t="str">
        <f t="shared" si="35"/>
        <v>n</v>
      </c>
      <c r="I267" s="20" t="str">
        <f t="shared" si="36"/>
        <v>n</v>
      </c>
      <c r="J267" s="20" t="s">
        <v>181</v>
      </c>
      <c r="K267" s="20" t="str">
        <f t="shared" si="37"/>
        <v>n</v>
      </c>
      <c r="L267" s="20" t="str">
        <f t="shared" si="38"/>
        <v>n</v>
      </c>
      <c r="M267" s="20" t="str">
        <f t="shared" si="39"/>
        <v>p</v>
      </c>
      <c r="N267" s="20" t="s">
        <v>85</v>
      </c>
      <c r="O267" s="24"/>
      <c r="P267" s="24"/>
      <c r="Q267" s="24"/>
      <c r="R267" s="24" t="s">
        <v>234</v>
      </c>
      <c r="S267" s="60">
        <v>6</v>
      </c>
      <c r="T267" s="61">
        <v>6</v>
      </c>
      <c r="U267" s="61">
        <v>5</v>
      </c>
      <c r="V267" s="61">
        <v>6</v>
      </c>
      <c r="W267" s="61">
        <v>3</v>
      </c>
      <c r="X267" s="61">
        <v>4</v>
      </c>
      <c r="Y267" s="61">
        <v>9</v>
      </c>
      <c r="Z267" s="61">
        <v>4</v>
      </c>
    </row>
    <row r="268" spans="1:26" ht="32">
      <c r="A268" s="20" t="str">
        <f t="shared" si="33"/>
        <v>T267</v>
      </c>
      <c r="B268" s="20" t="s">
        <v>567</v>
      </c>
      <c r="C268" s="20" t="s">
        <v>231</v>
      </c>
      <c r="D268" s="20" t="s">
        <v>610</v>
      </c>
      <c r="E268" s="20" t="s">
        <v>159</v>
      </c>
      <c r="F268" s="20" t="s">
        <v>22</v>
      </c>
      <c r="G268" s="20" t="str">
        <f t="shared" si="34"/>
        <v>n</v>
      </c>
      <c r="H268" s="20" t="str">
        <f t="shared" si="35"/>
        <v>n</v>
      </c>
      <c r="I268" s="20" t="str">
        <f t="shared" si="36"/>
        <v>n</v>
      </c>
      <c r="J268" s="20" t="s">
        <v>181</v>
      </c>
      <c r="K268" s="20" t="str">
        <f t="shared" si="37"/>
        <v>n</v>
      </c>
      <c r="L268" s="20" t="str">
        <f t="shared" si="38"/>
        <v>n</v>
      </c>
      <c r="M268" s="20" t="str">
        <f t="shared" si="39"/>
        <v>f</v>
      </c>
      <c r="N268" s="20" t="s">
        <v>108</v>
      </c>
      <c r="O268" s="24">
        <v>607</v>
      </c>
      <c r="P268" s="24" t="s">
        <v>611</v>
      </c>
      <c r="Q268" s="24" t="s">
        <v>612</v>
      </c>
      <c r="R268" s="24"/>
      <c r="S268" s="60">
        <v>6</v>
      </c>
      <c r="T268" s="61">
        <v>6</v>
      </c>
      <c r="U268" s="61">
        <v>5</v>
      </c>
      <c r="V268" s="61">
        <v>6</v>
      </c>
      <c r="W268" s="61">
        <v>3</v>
      </c>
      <c r="X268" s="61">
        <v>4</v>
      </c>
      <c r="Y268" s="61">
        <v>9</v>
      </c>
      <c r="Z268" s="61">
        <v>4</v>
      </c>
    </row>
    <row r="269" spans="1:26" ht="32">
      <c r="A269" s="20" t="str">
        <f t="shared" si="33"/>
        <v>T268</v>
      </c>
      <c r="B269" s="20" t="s">
        <v>567</v>
      </c>
      <c r="C269" s="20" t="s">
        <v>613</v>
      </c>
      <c r="D269" s="20" t="s">
        <v>614</v>
      </c>
      <c r="E269" s="20" t="s">
        <v>126</v>
      </c>
      <c r="F269" s="20" t="s">
        <v>615</v>
      </c>
      <c r="G269" s="20" t="str">
        <f t="shared" si="34"/>
        <v>n</v>
      </c>
      <c r="H269" s="20" t="str">
        <f t="shared" si="35"/>
        <v>n</v>
      </c>
      <c r="I269" s="20" t="str">
        <f t="shared" si="36"/>
        <v>n</v>
      </c>
      <c r="J269" s="20" t="s">
        <v>181</v>
      </c>
      <c r="K269" s="20" t="str">
        <f t="shared" si="37"/>
        <v>n</v>
      </c>
      <c r="L269" s="20" t="str">
        <f t="shared" si="38"/>
        <v>f</v>
      </c>
      <c r="M269" s="20" t="str">
        <f t="shared" si="39"/>
        <v>n</v>
      </c>
      <c r="N269" s="20" t="s">
        <v>616</v>
      </c>
      <c r="O269" s="24">
        <v>248</v>
      </c>
      <c r="P269" s="24">
        <v>66</v>
      </c>
      <c r="Q269" s="24" t="s">
        <v>617</v>
      </c>
      <c r="R269" s="24"/>
      <c r="S269" s="60">
        <v>6</v>
      </c>
      <c r="T269" s="61">
        <v>8</v>
      </c>
      <c r="U269" s="61">
        <v>5</v>
      </c>
      <c r="V269" s="61">
        <v>7</v>
      </c>
      <c r="W269" s="61">
        <v>5</v>
      </c>
      <c r="X269" s="61">
        <v>9</v>
      </c>
      <c r="Y269" s="61">
        <v>6</v>
      </c>
      <c r="Z269" s="61">
        <v>4</v>
      </c>
    </row>
    <row r="270" spans="1:26" ht="128">
      <c r="A270" s="20" t="str">
        <f t="shared" ref="A270:A313" si="40">CONCATENATE("T",ROW(A270)-1)</f>
        <v>T269</v>
      </c>
      <c r="B270" s="20" t="s">
        <v>618</v>
      </c>
      <c r="C270" s="20" t="s">
        <v>619</v>
      </c>
      <c r="D270" s="20" t="s">
        <v>620</v>
      </c>
      <c r="E270" s="20" t="s">
        <v>27</v>
      </c>
      <c r="F270" s="20" t="s">
        <v>47</v>
      </c>
      <c r="G270" s="20" t="str">
        <f t="shared" ref="G270:G274" si="41">MID(J270,2,1)</f>
        <v>p</v>
      </c>
      <c r="H270" s="20" t="str">
        <f t="shared" ref="H270:H274" si="42">MID(J270,4,1)</f>
        <v>n</v>
      </c>
      <c r="I270" s="20" t="str">
        <f t="shared" ref="I270:I274" si="43">MID(J270,6,1)</f>
        <v>n</v>
      </c>
      <c r="J270" s="20" t="s">
        <v>80</v>
      </c>
      <c r="K270" s="20" t="str">
        <f t="shared" ref="K270:K274" si="44">MID(N270,2,1)</f>
        <v>n</v>
      </c>
      <c r="L270" s="20" t="str">
        <f t="shared" ref="L270:L274" si="45">MID(N270,4,1)</f>
        <v>n</v>
      </c>
      <c r="M270" s="20" t="str">
        <f t="shared" ref="M270:M274" si="46">MID(N270,6,1)</f>
        <v>f</v>
      </c>
      <c r="N270" s="20" t="s">
        <v>108</v>
      </c>
      <c r="O270" s="24" t="s">
        <v>621</v>
      </c>
      <c r="P270" s="24" t="s">
        <v>622</v>
      </c>
      <c r="Q270" s="24" t="s">
        <v>623</v>
      </c>
      <c r="R270" s="24"/>
      <c r="S270" s="61"/>
      <c r="T270" s="61"/>
      <c r="U270" s="61"/>
      <c r="V270" s="61"/>
      <c r="W270" s="61"/>
      <c r="X270" s="61"/>
      <c r="Y270" s="61"/>
      <c r="Z270" s="61"/>
    </row>
    <row r="271" spans="1:26" ht="32">
      <c r="A271" s="20" t="str">
        <f t="shared" si="40"/>
        <v>T270</v>
      </c>
      <c r="B271" s="20" t="s">
        <v>618</v>
      </c>
      <c r="C271" s="20" t="s">
        <v>624</v>
      </c>
      <c r="D271" s="20" t="s">
        <v>625</v>
      </c>
      <c r="E271" s="20" t="s">
        <v>43</v>
      </c>
      <c r="F271" s="20" t="s">
        <v>626</v>
      </c>
      <c r="G271" s="20" t="str">
        <f t="shared" si="41"/>
        <v>n</v>
      </c>
      <c r="H271" s="20" t="str">
        <f t="shared" si="42"/>
        <v>n</v>
      </c>
      <c r="I271" s="20" t="str">
        <f t="shared" si="43"/>
        <v>n</v>
      </c>
      <c r="J271" s="20" t="s">
        <v>181</v>
      </c>
      <c r="K271" s="20" t="str">
        <f t="shared" si="44"/>
        <v>f</v>
      </c>
      <c r="L271" s="20" t="str">
        <f t="shared" si="45"/>
        <v>n</v>
      </c>
      <c r="M271" s="20" t="str">
        <f t="shared" si="46"/>
        <v>n</v>
      </c>
      <c r="N271" s="20" t="s">
        <v>64</v>
      </c>
      <c r="O271" s="24" t="s">
        <v>627</v>
      </c>
      <c r="P271" s="24" t="s">
        <v>628</v>
      </c>
      <c r="Q271" s="24" t="s">
        <v>629</v>
      </c>
      <c r="R271" s="24"/>
      <c r="S271" s="61"/>
      <c r="T271" s="61"/>
      <c r="U271" s="61"/>
      <c r="V271" s="61"/>
      <c r="W271" s="61"/>
      <c r="X271" s="61"/>
      <c r="Y271" s="61"/>
      <c r="Z271" s="61"/>
    </row>
    <row r="272" spans="1:26" ht="96">
      <c r="A272" s="20" t="str">
        <f t="shared" si="40"/>
        <v>T271</v>
      </c>
      <c r="B272" s="20" t="s">
        <v>618</v>
      </c>
      <c r="C272" s="20" t="s">
        <v>630</v>
      </c>
      <c r="D272" s="20" t="s">
        <v>631</v>
      </c>
      <c r="E272" s="20" t="s">
        <v>21</v>
      </c>
      <c r="F272" s="20" t="s">
        <v>94</v>
      </c>
      <c r="G272" s="20" t="str">
        <f t="shared" si="41"/>
        <v>p</v>
      </c>
      <c r="H272" s="20" t="str">
        <f t="shared" si="42"/>
        <v>n</v>
      </c>
      <c r="I272" s="20" t="str">
        <f t="shared" si="43"/>
        <v>n</v>
      </c>
      <c r="J272" s="20" t="s">
        <v>80</v>
      </c>
      <c r="K272" s="20" t="str">
        <f t="shared" si="44"/>
        <v>f</v>
      </c>
      <c r="L272" s="20" t="str">
        <f t="shared" si="45"/>
        <v>f</v>
      </c>
      <c r="M272" s="20" t="str">
        <f t="shared" si="46"/>
        <v>n</v>
      </c>
      <c r="N272" s="20" t="s">
        <v>247</v>
      </c>
      <c r="O272" s="24" t="s">
        <v>632</v>
      </c>
      <c r="P272" s="24" t="s">
        <v>633</v>
      </c>
      <c r="Q272" s="24" t="s">
        <v>634</v>
      </c>
      <c r="R272" s="24"/>
      <c r="S272" s="61"/>
      <c r="T272" s="61"/>
      <c r="U272" s="61"/>
      <c r="V272" s="61"/>
      <c r="W272" s="61"/>
      <c r="X272" s="61"/>
      <c r="Y272" s="61"/>
      <c r="Z272" s="61"/>
    </row>
    <row r="273" spans="1:26" ht="64">
      <c r="A273" s="20" t="str">
        <f t="shared" si="40"/>
        <v>T272</v>
      </c>
      <c r="B273" s="20" t="s">
        <v>618</v>
      </c>
      <c r="C273" s="20" t="s">
        <v>635</v>
      </c>
      <c r="D273" s="20" t="s">
        <v>636</v>
      </c>
      <c r="E273" s="20" t="s">
        <v>37</v>
      </c>
      <c r="F273" s="20" t="s">
        <v>94</v>
      </c>
      <c r="G273" s="20" t="str">
        <f t="shared" si="41"/>
        <v>p</v>
      </c>
      <c r="H273" s="20" t="str">
        <f t="shared" si="42"/>
        <v>n</v>
      </c>
      <c r="I273" s="20" t="str">
        <f t="shared" si="43"/>
        <v>n</v>
      </c>
      <c r="J273" s="20" t="s">
        <v>80</v>
      </c>
      <c r="K273" s="20" t="str">
        <f t="shared" si="44"/>
        <v>p</v>
      </c>
      <c r="L273" s="20" t="str">
        <f t="shared" si="45"/>
        <v>n</v>
      </c>
      <c r="M273" s="20" t="str">
        <f t="shared" si="46"/>
        <v>n</v>
      </c>
      <c r="N273" s="20" t="s">
        <v>80</v>
      </c>
      <c r="O273" s="24" t="s">
        <v>637</v>
      </c>
      <c r="P273" s="24" t="s">
        <v>638</v>
      </c>
      <c r="Q273" s="24" t="s">
        <v>639</v>
      </c>
      <c r="R273" s="24"/>
      <c r="S273" s="61"/>
      <c r="T273" s="61"/>
      <c r="U273" s="61"/>
      <c r="V273" s="61"/>
      <c r="W273" s="61"/>
      <c r="X273" s="61"/>
      <c r="Y273" s="61"/>
      <c r="Z273" s="61"/>
    </row>
    <row r="274" spans="1:26" ht="128">
      <c r="A274" s="20" t="str">
        <f t="shared" si="40"/>
        <v>T273</v>
      </c>
      <c r="B274" s="20" t="s">
        <v>618</v>
      </c>
      <c r="C274" s="20" t="s">
        <v>161</v>
      </c>
      <c r="D274" s="20" t="s">
        <v>640</v>
      </c>
      <c r="E274" s="20" t="s">
        <v>43</v>
      </c>
      <c r="F274" s="20" t="s">
        <v>626</v>
      </c>
      <c r="G274" s="20" t="str">
        <f t="shared" si="41"/>
        <v>p</v>
      </c>
      <c r="H274" s="20" t="str">
        <f t="shared" si="42"/>
        <v>n</v>
      </c>
      <c r="I274" s="20" t="str">
        <f t="shared" si="43"/>
        <v>n</v>
      </c>
      <c r="J274" s="20" t="s">
        <v>176</v>
      </c>
      <c r="K274" s="20" t="str">
        <f t="shared" si="44"/>
        <v>f</v>
      </c>
      <c r="L274" s="20" t="str">
        <f t="shared" si="45"/>
        <v>n</v>
      </c>
      <c r="M274" s="20" t="str">
        <f t="shared" si="46"/>
        <v>n</v>
      </c>
      <c r="N274" s="20" t="s">
        <v>64</v>
      </c>
      <c r="O274" s="24" t="s">
        <v>641</v>
      </c>
      <c r="P274" s="24" t="s">
        <v>642</v>
      </c>
      <c r="Q274" s="24" t="s">
        <v>643</v>
      </c>
      <c r="R274" s="24"/>
      <c r="S274" s="61"/>
      <c r="T274" s="61"/>
      <c r="U274" s="61"/>
      <c r="V274" s="61"/>
      <c r="W274" s="61"/>
      <c r="X274" s="61"/>
      <c r="Y274" s="61"/>
      <c r="Z274" s="61"/>
    </row>
    <row r="275" spans="1:26" ht="96">
      <c r="A275" s="20" t="str">
        <f t="shared" si="40"/>
        <v>T274</v>
      </c>
      <c r="B275" s="20" t="s">
        <v>644</v>
      </c>
      <c r="C275" s="20" t="s">
        <v>645</v>
      </c>
      <c r="D275" s="20" t="s">
        <v>646</v>
      </c>
      <c r="E275" s="20" t="s">
        <v>391</v>
      </c>
      <c r="F275" s="20" t="s">
        <v>160</v>
      </c>
      <c r="G275" s="20" t="s">
        <v>23</v>
      </c>
      <c r="H275" s="20" t="s">
        <v>23</v>
      </c>
      <c r="I275" s="20" t="s">
        <v>23</v>
      </c>
      <c r="J275" s="20" t="str">
        <f>CONCATENATE("[",G275,",",H275,",",I275,"]")</f>
        <v>[n,n,n]</v>
      </c>
      <c r="K275" s="20" t="s">
        <v>84</v>
      </c>
      <c r="L275" s="20" t="s">
        <v>84</v>
      </c>
      <c r="M275" s="20" t="s">
        <v>23</v>
      </c>
      <c r="N275" s="20" t="str">
        <f>CONCATENATE("[",K275,",",L275,",",M275,"]")</f>
        <v>[p,p,n]</v>
      </c>
      <c r="O275" s="24" t="s">
        <v>647</v>
      </c>
      <c r="P275" s="24" t="s">
        <v>648</v>
      </c>
      <c r="Q275" s="24" t="s">
        <v>649</v>
      </c>
      <c r="R275" s="24"/>
      <c r="S275" s="60">
        <v>5</v>
      </c>
      <c r="T275" s="61">
        <v>6</v>
      </c>
      <c r="U275" s="61">
        <v>5</v>
      </c>
      <c r="V275" s="61">
        <v>5</v>
      </c>
      <c r="W275" s="61">
        <v>7</v>
      </c>
      <c r="X275" s="61">
        <v>7</v>
      </c>
      <c r="Y275" s="61">
        <v>6</v>
      </c>
      <c r="Z275" s="61">
        <v>4</v>
      </c>
    </row>
    <row r="276" spans="1:26" ht="80">
      <c r="A276" s="20" t="str">
        <f t="shared" si="40"/>
        <v>T275</v>
      </c>
      <c r="B276" s="20" t="s">
        <v>644</v>
      </c>
      <c r="C276" s="20" t="s">
        <v>650</v>
      </c>
      <c r="D276" s="20" t="s">
        <v>651</v>
      </c>
      <c r="E276" s="20" t="s">
        <v>652</v>
      </c>
      <c r="F276" s="20" t="s">
        <v>22</v>
      </c>
      <c r="G276" s="20" t="s">
        <v>23</v>
      </c>
      <c r="H276" s="20" t="s">
        <v>23</v>
      </c>
      <c r="I276" s="20" t="s">
        <v>23</v>
      </c>
      <c r="J276" s="20" t="str">
        <f>CONCATENATE("[",G276,",",H276,",",I276,"]")</f>
        <v>[n,n,n]</v>
      </c>
      <c r="K276" s="20" t="s">
        <v>84</v>
      </c>
      <c r="L276" s="20" t="s">
        <v>84</v>
      </c>
      <c r="M276" s="20" t="s">
        <v>84</v>
      </c>
      <c r="N276" s="20" t="str">
        <f>CONCATENATE("[",K276,",",L276,",",M276,"]")</f>
        <v>[p,p,p]</v>
      </c>
      <c r="O276" s="25" t="s">
        <v>653</v>
      </c>
      <c r="P276" s="25" t="s">
        <v>654</v>
      </c>
      <c r="Q276" s="25" t="s">
        <v>655</v>
      </c>
      <c r="R276" s="24"/>
      <c r="S276" s="60">
        <v>6</v>
      </c>
      <c r="T276" s="61">
        <v>5</v>
      </c>
      <c r="U276" s="61">
        <v>5</v>
      </c>
      <c r="V276" s="61">
        <v>4</v>
      </c>
      <c r="W276" s="61">
        <v>8</v>
      </c>
      <c r="X276" s="61">
        <v>6</v>
      </c>
      <c r="Y276" s="61">
        <v>5</v>
      </c>
      <c r="Z276" s="61">
        <v>4</v>
      </c>
    </row>
    <row r="277" spans="1:26" ht="64">
      <c r="A277" s="20" t="str">
        <f t="shared" si="40"/>
        <v>T276</v>
      </c>
      <c r="B277" s="20" t="s">
        <v>644</v>
      </c>
      <c r="C277" s="20" t="s">
        <v>656</v>
      </c>
      <c r="D277" s="20" t="s">
        <v>657</v>
      </c>
      <c r="E277" s="20" t="s">
        <v>296</v>
      </c>
      <c r="F277" s="20" t="s">
        <v>403</v>
      </c>
      <c r="G277" s="20" t="s">
        <v>23</v>
      </c>
      <c r="H277" s="20" t="s">
        <v>23</v>
      </c>
      <c r="I277" s="20" t="s">
        <v>23</v>
      </c>
      <c r="J277" s="20" t="str">
        <f>CONCATENATE("[",G277,",",H277,",",I277,"]")</f>
        <v>[n,n,n]</v>
      </c>
      <c r="K277" s="20" t="s">
        <v>84</v>
      </c>
      <c r="L277" s="20" t="s">
        <v>23</v>
      </c>
      <c r="M277" s="20" t="s">
        <v>23</v>
      </c>
      <c r="N277" s="20" t="str">
        <f>CONCATENATE("[",K277,",",L277,",",M277,"]")</f>
        <v>[p,n,n]</v>
      </c>
      <c r="O277" s="25" t="s">
        <v>658</v>
      </c>
      <c r="P277" s="25" t="s">
        <v>659</v>
      </c>
      <c r="Q277" s="25" t="s">
        <v>660</v>
      </c>
      <c r="R277" s="24"/>
      <c r="S277" s="60">
        <v>5</v>
      </c>
      <c r="T277" s="61">
        <v>6</v>
      </c>
      <c r="U277" s="61">
        <v>5</v>
      </c>
      <c r="V277" s="61">
        <v>6</v>
      </c>
      <c r="W277" s="61">
        <v>9</v>
      </c>
      <c r="X277" s="61">
        <v>7</v>
      </c>
      <c r="Y277" s="61">
        <v>7</v>
      </c>
      <c r="Z277" s="61">
        <v>4</v>
      </c>
    </row>
    <row r="278" spans="1:26" ht="96">
      <c r="A278" s="20" t="str">
        <f t="shared" si="40"/>
        <v>T277</v>
      </c>
      <c r="B278" s="20" t="s">
        <v>644</v>
      </c>
      <c r="C278" s="20" t="s">
        <v>226</v>
      </c>
      <c r="D278" s="20" t="s">
        <v>227</v>
      </c>
      <c r="E278" s="20" t="s">
        <v>43</v>
      </c>
      <c r="F278" s="20" t="s">
        <v>160</v>
      </c>
      <c r="G278" s="20" t="str">
        <f t="shared" ref="G278:G313" si="47">MID(J278,2,1)</f>
        <v>n</v>
      </c>
      <c r="H278" s="20" t="str">
        <f t="shared" ref="H278:H313" si="48">MID(J278,4,1)</f>
        <v>n</v>
      </c>
      <c r="I278" s="20" t="str">
        <f t="shared" ref="I278:I313" si="49">MID(J278,6,1)</f>
        <v>n</v>
      </c>
      <c r="J278" s="20" t="s">
        <v>181</v>
      </c>
      <c r="K278" s="20" t="str">
        <f t="shared" ref="K278:K313" si="50">MID(N278,2,1)</f>
        <v>,</v>
      </c>
      <c r="L278" s="20" t="str">
        <f t="shared" ref="L278:L313" si="51">MID(N278,4,1)</f>
        <v>,</v>
      </c>
      <c r="M278" s="20" t="str">
        <f t="shared" ref="M278:M313" si="52">MID(N278,6,1)</f>
        <v>]</v>
      </c>
      <c r="N278" s="20" t="s">
        <v>661</v>
      </c>
      <c r="O278" s="25" t="s">
        <v>662</v>
      </c>
      <c r="P278" s="25" t="s">
        <v>663</v>
      </c>
      <c r="Q278" s="25" t="s">
        <v>664</v>
      </c>
      <c r="R278" s="24"/>
      <c r="S278" s="60">
        <v>8</v>
      </c>
      <c r="T278" s="61">
        <v>7</v>
      </c>
      <c r="U278" s="61">
        <v>6</v>
      </c>
      <c r="V278" s="61">
        <v>5</v>
      </c>
      <c r="W278" s="61">
        <v>9</v>
      </c>
      <c r="X278" s="61">
        <v>8</v>
      </c>
      <c r="Y278" s="61">
        <v>6</v>
      </c>
      <c r="Z278" s="61">
        <v>5</v>
      </c>
    </row>
    <row r="279" spans="1:26" ht="48">
      <c r="A279" s="20" t="str">
        <f t="shared" si="40"/>
        <v>T278</v>
      </c>
      <c r="B279" s="20" t="s">
        <v>644</v>
      </c>
      <c r="C279" s="20" t="s">
        <v>231</v>
      </c>
      <c r="D279" s="20" t="s">
        <v>1299</v>
      </c>
      <c r="E279" s="20" t="s">
        <v>27</v>
      </c>
      <c r="F279" s="20" t="s">
        <v>160</v>
      </c>
      <c r="G279" s="20" t="str">
        <f t="shared" si="47"/>
        <v>n</v>
      </c>
      <c r="H279" s="20" t="str">
        <f t="shared" si="48"/>
        <v>n</v>
      </c>
      <c r="I279" s="20" t="str">
        <f t="shared" si="49"/>
        <v>n</v>
      </c>
      <c r="J279" s="20" t="s">
        <v>181</v>
      </c>
      <c r="K279" s="20" t="str">
        <f t="shared" si="50"/>
        <v>n</v>
      </c>
      <c r="L279" s="20" t="str">
        <f t="shared" si="51"/>
        <v>p</v>
      </c>
      <c r="M279" s="20" t="str">
        <f t="shared" si="52"/>
        <v>f</v>
      </c>
      <c r="N279" s="20" t="s">
        <v>233</v>
      </c>
      <c r="O279" s="25"/>
      <c r="P279" s="25"/>
      <c r="Q279" s="25"/>
      <c r="R279" s="24" t="s">
        <v>234</v>
      </c>
      <c r="S279" s="60">
        <v>6</v>
      </c>
      <c r="T279" s="61">
        <v>6</v>
      </c>
      <c r="U279" s="61">
        <v>5</v>
      </c>
      <c r="V279" s="61">
        <v>6</v>
      </c>
      <c r="W279" s="61">
        <v>3</v>
      </c>
      <c r="X279" s="61">
        <v>4</v>
      </c>
      <c r="Y279" s="61">
        <v>9</v>
      </c>
      <c r="Z279" s="61">
        <v>4</v>
      </c>
    </row>
    <row r="280" spans="1:26" ht="48">
      <c r="A280" s="20" t="str">
        <f t="shared" si="40"/>
        <v>T279</v>
      </c>
      <c r="B280" s="20" t="s">
        <v>644</v>
      </c>
      <c r="C280" s="20" t="s">
        <v>235</v>
      </c>
      <c r="D280" s="20" t="s">
        <v>1301</v>
      </c>
      <c r="E280" s="20" t="s">
        <v>21</v>
      </c>
      <c r="F280" s="20" t="s">
        <v>160</v>
      </c>
      <c r="G280" s="20" t="str">
        <f t="shared" si="47"/>
        <v>n</v>
      </c>
      <c r="H280" s="20" t="str">
        <f t="shared" si="48"/>
        <v>n</v>
      </c>
      <c r="I280" s="20" t="str">
        <f t="shared" si="49"/>
        <v>n</v>
      </c>
      <c r="J280" s="20" t="s">
        <v>181</v>
      </c>
      <c r="K280" s="20" t="str">
        <f t="shared" si="50"/>
        <v>p</v>
      </c>
      <c r="L280" s="20" t="str">
        <f t="shared" si="51"/>
        <v>p</v>
      </c>
      <c r="M280" s="20" t="str">
        <f t="shared" si="52"/>
        <v>n</v>
      </c>
      <c r="N280" s="20" t="s">
        <v>91</v>
      </c>
      <c r="O280" s="24" t="s">
        <v>237</v>
      </c>
      <c r="P280" s="24" t="s">
        <v>238</v>
      </c>
      <c r="Q280" s="24" t="s">
        <v>239</v>
      </c>
      <c r="R280" s="24"/>
      <c r="S280" s="60">
        <v>6</v>
      </c>
      <c r="T280" s="61">
        <v>6</v>
      </c>
      <c r="U280" s="61">
        <v>5</v>
      </c>
      <c r="V280" s="61">
        <v>5</v>
      </c>
      <c r="W280" s="61">
        <v>8</v>
      </c>
      <c r="X280" s="61">
        <v>7</v>
      </c>
      <c r="Y280" s="61">
        <v>5</v>
      </c>
      <c r="Z280" s="61">
        <v>6</v>
      </c>
    </row>
    <row r="281" spans="1:26" ht="48">
      <c r="A281" s="20" t="str">
        <f t="shared" si="40"/>
        <v>T280</v>
      </c>
      <c r="B281" s="20" t="s">
        <v>644</v>
      </c>
      <c r="C281" s="20" t="s">
        <v>240</v>
      </c>
      <c r="D281" s="20" t="s">
        <v>1302</v>
      </c>
      <c r="E281" s="20" t="s">
        <v>21</v>
      </c>
      <c r="F281" s="20" t="s">
        <v>160</v>
      </c>
      <c r="G281" s="20" t="str">
        <f t="shared" si="47"/>
        <v>n</v>
      </c>
      <c r="H281" s="20" t="str">
        <f t="shared" si="48"/>
        <v>n</v>
      </c>
      <c r="I281" s="20" t="str">
        <f t="shared" si="49"/>
        <v>n</v>
      </c>
      <c r="J281" s="20" t="s">
        <v>181</v>
      </c>
      <c r="K281" s="20" t="str">
        <f t="shared" si="50"/>
        <v>p</v>
      </c>
      <c r="L281" s="20" t="str">
        <f t="shared" si="51"/>
        <v>p</v>
      </c>
      <c r="M281" s="20" t="str">
        <f t="shared" si="52"/>
        <v>n</v>
      </c>
      <c r="N281" s="20" t="s">
        <v>91</v>
      </c>
      <c r="O281" s="24">
        <v>122</v>
      </c>
      <c r="P281" s="24" t="s">
        <v>243</v>
      </c>
      <c r="Q281" s="24" t="s">
        <v>244</v>
      </c>
      <c r="R281" s="24"/>
      <c r="S281" s="60">
        <v>6</v>
      </c>
      <c r="T281" s="61">
        <v>6</v>
      </c>
      <c r="U281" s="61">
        <v>5</v>
      </c>
      <c r="V281" s="61">
        <v>5</v>
      </c>
      <c r="W281" s="61">
        <v>8</v>
      </c>
      <c r="X281" s="61">
        <v>7</v>
      </c>
      <c r="Y281" s="61">
        <v>6</v>
      </c>
      <c r="Z281" s="61">
        <v>5</v>
      </c>
    </row>
    <row r="282" spans="1:26" ht="32">
      <c r="A282" s="20" t="str">
        <f t="shared" si="40"/>
        <v>T281</v>
      </c>
      <c r="B282" s="20" t="s">
        <v>644</v>
      </c>
      <c r="C282" s="20" t="s">
        <v>665</v>
      </c>
      <c r="D282" s="20" t="s">
        <v>246</v>
      </c>
      <c r="E282" s="20" t="s">
        <v>72</v>
      </c>
      <c r="F282" s="20" t="s">
        <v>160</v>
      </c>
      <c r="G282" s="20" t="str">
        <f t="shared" si="47"/>
        <v>n</v>
      </c>
      <c r="H282" s="20" t="str">
        <f t="shared" si="48"/>
        <v>n</v>
      </c>
      <c r="I282" s="20" t="str">
        <f t="shared" si="49"/>
        <v>n</v>
      </c>
      <c r="J282" s="20" t="s">
        <v>181</v>
      </c>
      <c r="K282" s="20" t="str">
        <f t="shared" si="50"/>
        <v>f</v>
      </c>
      <c r="L282" s="20" t="str">
        <f t="shared" si="51"/>
        <v>f</v>
      </c>
      <c r="M282" s="20" t="str">
        <f t="shared" si="52"/>
        <v>n</v>
      </c>
      <c r="N282" s="20" t="s">
        <v>247</v>
      </c>
      <c r="O282" s="24">
        <v>233</v>
      </c>
      <c r="P282" s="24" t="s">
        <v>249</v>
      </c>
      <c r="Q282" s="24" t="s">
        <v>250</v>
      </c>
      <c r="R282" s="24"/>
      <c r="S282" s="60">
        <v>5</v>
      </c>
      <c r="T282" s="61">
        <v>6</v>
      </c>
      <c r="U282" s="61">
        <v>5</v>
      </c>
      <c r="V282" s="61">
        <v>6</v>
      </c>
      <c r="W282" s="61">
        <v>7</v>
      </c>
      <c r="X282" s="61">
        <v>9</v>
      </c>
      <c r="Y282" s="61">
        <v>5</v>
      </c>
      <c r="Z282" s="61">
        <v>5</v>
      </c>
    </row>
    <row r="283" spans="1:26" ht="80">
      <c r="A283" s="20" t="str">
        <f t="shared" si="40"/>
        <v>T282</v>
      </c>
      <c r="B283" s="20" t="s">
        <v>644</v>
      </c>
      <c r="C283" s="20" t="s">
        <v>251</v>
      </c>
      <c r="D283" s="20" t="s">
        <v>252</v>
      </c>
      <c r="E283" s="20" t="s">
        <v>27</v>
      </c>
      <c r="F283" s="20" t="s">
        <v>160</v>
      </c>
      <c r="G283" s="20" t="str">
        <f t="shared" si="47"/>
        <v>p</v>
      </c>
      <c r="H283" s="20" t="str">
        <f t="shared" si="48"/>
        <v>p</v>
      </c>
      <c r="I283" s="20" t="str">
        <f t="shared" si="49"/>
        <v>n</v>
      </c>
      <c r="J283" s="20" t="s">
        <v>91</v>
      </c>
      <c r="K283" s="20" t="str">
        <f t="shared" si="50"/>
        <v>,</v>
      </c>
      <c r="L283" s="20" t="str">
        <f t="shared" si="51"/>
        <v>,</v>
      </c>
      <c r="M283" s="20" t="str">
        <f t="shared" si="52"/>
        <v>]</v>
      </c>
      <c r="N283" s="20" t="s">
        <v>666</v>
      </c>
      <c r="O283" s="24" t="s">
        <v>253</v>
      </c>
      <c r="P283" s="24" t="s">
        <v>254</v>
      </c>
      <c r="Q283" s="24"/>
      <c r="R283" s="24"/>
      <c r="S283" s="60">
        <v>5</v>
      </c>
      <c r="T283" s="61">
        <v>6</v>
      </c>
      <c r="U283" s="61">
        <v>5</v>
      </c>
      <c r="V283" s="61">
        <v>6</v>
      </c>
      <c r="W283" s="61">
        <v>3</v>
      </c>
      <c r="X283" s="61">
        <v>4</v>
      </c>
      <c r="Y283" s="61">
        <v>9</v>
      </c>
      <c r="Z283" s="61">
        <v>4</v>
      </c>
    </row>
    <row r="284" spans="1:26" ht="160">
      <c r="A284" s="20" t="str">
        <f t="shared" si="40"/>
        <v>T283</v>
      </c>
      <c r="B284" s="20" t="s">
        <v>644</v>
      </c>
      <c r="C284" s="20" t="s">
        <v>255</v>
      </c>
      <c r="D284" s="20" t="s">
        <v>256</v>
      </c>
      <c r="E284" s="20" t="s">
        <v>21</v>
      </c>
      <c r="F284" s="20" t="s">
        <v>160</v>
      </c>
      <c r="G284" s="20" t="str">
        <f t="shared" si="47"/>
        <v>n</v>
      </c>
      <c r="H284" s="20" t="str">
        <f t="shared" si="48"/>
        <v>n</v>
      </c>
      <c r="I284" s="20" t="str">
        <f t="shared" si="49"/>
        <v>n</v>
      </c>
      <c r="J284" s="20" t="s">
        <v>181</v>
      </c>
      <c r="K284" s="20" t="str">
        <f t="shared" si="50"/>
        <v>p</v>
      </c>
      <c r="L284" s="20" t="str">
        <f t="shared" si="51"/>
        <v>p</v>
      </c>
      <c r="M284" s="20" t="str">
        <f t="shared" si="52"/>
        <v>n</v>
      </c>
      <c r="N284" s="20" t="s">
        <v>91</v>
      </c>
      <c r="O284" s="24" t="s">
        <v>257</v>
      </c>
      <c r="P284" s="24" t="s">
        <v>258</v>
      </c>
      <c r="Q284" s="24" t="s">
        <v>259</v>
      </c>
      <c r="R284" s="24"/>
      <c r="S284" s="60">
        <v>6</v>
      </c>
      <c r="T284" s="61">
        <v>7</v>
      </c>
      <c r="U284" s="61">
        <v>5</v>
      </c>
      <c r="V284" s="61">
        <v>5</v>
      </c>
      <c r="W284" s="61">
        <v>8</v>
      </c>
      <c r="X284" s="61">
        <v>8</v>
      </c>
      <c r="Y284" s="61">
        <v>6</v>
      </c>
      <c r="Z284" s="61">
        <v>6</v>
      </c>
    </row>
    <row r="285" spans="1:26" ht="128">
      <c r="A285" s="20" t="str">
        <f t="shared" si="40"/>
        <v>T284</v>
      </c>
      <c r="B285" s="20" t="s">
        <v>644</v>
      </c>
      <c r="C285" s="20" t="s">
        <v>260</v>
      </c>
      <c r="D285" s="20" t="s">
        <v>261</v>
      </c>
      <c r="E285" s="20" t="s">
        <v>21</v>
      </c>
      <c r="F285" s="20" t="s">
        <v>160</v>
      </c>
      <c r="G285" s="20" t="str">
        <f t="shared" si="47"/>
        <v>,</v>
      </c>
      <c r="H285" s="20" t="str">
        <f t="shared" si="48"/>
        <v>,</v>
      </c>
      <c r="I285" s="20" t="str">
        <f t="shared" si="49"/>
        <v>]</v>
      </c>
      <c r="J285" s="20" t="s">
        <v>667</v>
      </c>
      <c r="K285" s="20" t="str">
        <f t="shared" si="50"/>
        <v>p</v>
      </c>
      <c r="L285" s="20" t="str">
        <f t="shared" si="51"/>
        <v>p</v>
      </c>
      <c r="M285" s="20" t="str">
        <f t="shared" si="52"/>
        <v>n</v>
      </c>
      <c r="N285" s="20" t="s">
        <v>91</v>
      </c>
      <c r="O285" s="25" t="s">
        <v>668</v>
      </c>
      <c r="P285" s="25" t="s">
        <v>669</v>
      </c>
      <c r="Q285" s="25" t="s">
        <v>670</v>
      </c>
      <c r="R285" s="24"/>
      <c r="S285" s="60">
        <v>7</v>
      </c>
      <c r="T285" s="61">
        <v>6</v>
      </c>
      <c r="U285" s="61">
        <v>8</v>
      </c>
      <c r="V285" s="61">
        <v>6</v>
      </c>
      <c r="W285" s="61">
        <v>9</v>
      </c>
      <c r="X285" s="61">
        <v>9</v>
      </c>
      <c r="Y285" s="61">
        <v>7</v>
      </c>
      <c r="Z285" s="61">
        <v>6</v>
      </c>
    </row>
    <row r="286" spans="1:26" ht="48">
      <c r="A286" s="20" t="str">
        <f t="shared" si="40"/>
        <v>T285</v>
      </c>
      <c r="B286" s="20" t="s">
        <v>644</v>
      </c>
      <c r="C286" s="20" t="s">
        <v>293</v>
      </c>
      <c r="D286" s="20" t="s">
        <v>671</v>
      </c>
      <c r="E286" s="20" t="s">
        <v>27</v>
      </c>
      <c r="F286" s="20" t="s">
        <v>160</v>
      </c>
      <c r="G286" s="20" t="str">
        <f t="shared" si="47"/>
        <v>p</v>
      </c>
      <c r="H286" s="20" t="str">
        <f t="shared" si="48"/>
        <v>p</v>
      </c>
      <c r="I286" s="20" t="str">
        <f t="shared" si="49"/>
        <v>n</v>
      </c>
      <c r="J286" s="20" t="s">
        <v>265</v>
      </c>
      <c r="K286" s="20" t="str">
        <f t="shared" si="50"/>
        <v>n</v>
      </c>
      <c r="L286" s="20" t="str">
        <f t="shared" si="51"/>
        <v>n</v>
      </c>
      <c r="M286" s="20" t="str">
        <f t="shared" si="52"/>
        <v>p</v>
      </c>
      <c r="N286" s="20" t="s">
        <v>85</v>
      </c>
      <c r="O286" s="24" t="s">
        <v>363</v>
      </c>
      <c r="P286" s="24" t="s">
        <v>672</v>
      </c>
      <c r="Q286" s="24" t="s">
        <v>673</v>
      </c>
      <c r="R286" s="24"/>
      <c r="S286" s="60">
        <v>5</v>
      </c>
      <c r="T286" s="61">
        <v>7</v>
      </c>
      <c r="U286" s="61">
        <v>6</v>
      </c>
      <c r="V286" s="61">
        <v>6</v>
      </c>
      <c r="W286" s="61">
        <v>2</v>
      </c>
      <c r="X286" s="61">
        <v>4</v>
      </c>
      <c r="Y286" s="61">
        <v>9</v>
      </c>
      <c r="Z286" s="61">
        <v>4</v>
      </c>
    </row>
    <row r="287" spans="1:26" ht="96">
      <c r="A287" s="20" t="str">
        <f t="shared" si="40"/>
        <v>T286</v>
      </c>
      <c r="B287" s="20" t="s">
        <v>644</v>
      </c>
      <c r="C287" s="20" t="s">
        <v>269</v>
      </c>
      <c r="D287" s="20" t="s">
        <v>270</v>
      </c>
      <c r="E287" s="20" t="s">
        <v>27</v>
      </c>
      <c r="F287" s="20" t="s">
        <v>160</v>
      </c>
      <c r="G287" s="20" t="str">
        <f t="shared" si="47"/>
        <v>n</v>
      </c>
      <c r="H287" s="20" t="str">
        <f t="shared" si="48"/>
        <v>n</v>
      </c>
      <c r="I287" s="20" t="str">
        <f t="shared" si="49"/>
        <v>n</v>
      </c>
      <c r="J287" s="20" t="s">
        <v>181</v>
      </c>
      <c r="K287" s="20" t="str">
        <f t="shared" si="50"/>
        <v>n</v>
      </c>
      <c r="L287" s="20" t="str">
        <f t="shared" si="51"/>
        <v>p</v>
      </c>
      <c r="M287" s="20" t="str">
        <f t="shared" si="52"/>
        <v>p</v>
      </c>
      <c r="N287" s="20" t="s">
        <v>38</v>
      </c>
      <c r="O287" s="25" t="s">
        <v>242</v>
      </c>
      <c r="P287" s="25" t="s">
        <v>674</v>
      </c>
      <c r="Q287" s="25" t="s">
        <v>675</v>
      </c>
      <c r="R287" s="24"/>
      <c r="S287" s="60">
        <v>5</v>
      </c>
      <c r="T287" s="61">
        <v>7</v>
      </c>
      <c r="U287" s="61">
        <v>6</v>
      </c>
      <c r="V287" s="61">
        <v>6</v>
      </c>
      <c r="W287" s="61">
        <v>6</v>
      </c>
      <c r="X287" s="61">
        <v>9</v>
      </c>
      <c r="Y287" s="61">
        <v>6</v>
      </c>
      <c r="Z287" s="61">
        <v>4</v>
      </c>
    </row>
    <row r="288" spans="1:26" ht="96">
      <c r="A288" s="20" t="str">
        <f t="shared" si="40"/>
        <v>T287</v>
      </c>
      <c r="B288" s="20" t="s">
        <v>644</v>
      </c>
      <c r="C288" s="20" t="s">
        <v>274</v>
      </c>
      <c r="D288" s="20" t="s">
        <v>275</v>
      </c>
      <c r="E288" s="20" t="s">
        <v>126</v>
      </c>
      <c r="F288" s="20" t="s">
        <v>160</v>
      </c>
      <c r="G288" s="20" t="str">
        <f t="shared" si="47"/>
        <v>n</v>
      </c>
      <c r="H288" s="20" t="str">
        <f t="shared" si="48"/>
        <v>n</v>
      </c>
      <c r="I288" s="20" t="str">
        <f t="shared" si="49"/>
        <v>n</v>
      </c>
      <c r="J288" s="20" t="s">
        <v>181</v>
      </c>
      <c r="K288" s="20" t="str">
        <f t="shared" si="50"/>
        <v>p</v>
      </c>
      <c r="L288" s="20" t="str">
        <f t="shared" si="51"/>
        <v>p</v>
      </c>
      <c r="M288" s="20" t="str">
        <f t="shared" si="52"/>
        <v>n</v>
      </c>
      <c r="N288" s="20" t="s">
        <v>91</v>
      </c>
      <c r="O288" s="24" t="s">
        <v>276</v>
      </c>
      <c r="P288" s="24" t="s">
        <v>277</v>
      </c>
      <c r="Q288" s="24" t="s">
        <v>278</v>
      </c>
      <c r="R288" s="24"/>
      <c r="S288" s="60">
        <v>6</v>
      </c>
      <c r="T288" s="61">
        <v>8</v>
      </c>
      <c r="U288" s="61">
        <v>6</v>
      </c>
      <c r="V288" s="61">
        <v>6</v>
      </c>
      <c r="W288" s="61">
        <v>7</v>
      </c>
      <c r="X288" s="61">
        <v>9</v>
      </c>
      <c r="Y288" s="61">
        <v>6</v>
      </c>
      <c r="Z288" s="61">
        <v>5</v>
      </c>
    </row>
    <row r="289" spans="1:26" ht="240">
      <c r="A289" s="20" t="str">
        <f t="shared" si="40"/>
        <v>T288</v>
      </c>
      <c r="B289" s="20" t="s">
        <v>644</v>
      </c>
      <c r="C289" s="20" t="s">
        <v>279</v>
      </c>
      <c r="D289" s="20" t="s">
        <v>280</v>
      </c>
      <c r="E289" s="20" t="s">
        <v>43</v>
      </c>
      <c r="F289" s="20" t="s">
        <v>160</v>
      </c>
      <c r="G289" s="20" t="str">
        <f t="shared" si="47"/>
        <v>p</v>
      </c>
      <c r="H289" s="20" t="str">
        <f t="shared" si="48"/>
        <v>p</v>
      </c>
      <c r="I289" s="20" t="str">
        <f t="shared" si="49"/>
        <v>n</v>
      </c>
      <c r="J289" s="20" t="s">
        <v>91</v>
      </c>
      <c r="K289" s="20" t="str">
        <f t="shared" si="50"/>
        <v>n</v>
      </c>
      <c r="L289" s="20" t="str">
        <f t="shared" si="51"/>
        <v>n</v>
      </c>
      <c r="M289" s="20" t="str">
        <f t="shared" si="52"/>
        <v>n</v>
      </c>
      <c r="N289" s="20" t="s">
        <v>181</v>
      </c>
      <c r="O289" s="24" t="s">
        <v>281</v>
      </c>
      <c r="P289" s="24" t="s">
        <v>282</v>
      </c>
      <c r="Q289" s="24" t="s">
        <v>283</v>
      </c>
      <c r="R289" s="24"/>
      <c r="S289" s="60">
        <v>6</v>
      </c>
      <c r="T289" s="61">
        <v>5</v>
      </c>
      <c r="U289" s="61">
        <v>5</v>
      </c>
      <c r="V289" s="61">
        <v>5</v>
      </c>
      <c r="W289" s="61">
        <v>6</v>
      </c>
      <c r="X289" s="61">
        <v>4</v>
      </c>
      <c r="Y289" s="61">
        <v>4</v>
      </c>
      <c r="Z289" s="61">
        <v>4</v>
      </c>
    </row>
    <row r="290" spans="1:26" ht="96">
      <c r="A290" s="20" t="str">
        <f t="shared" si="40"/>
        <v>T289</v>
      </c>
      <c r="B290" s="20" t="s">
        <v>676</v>
      </c>
      <c r="C290" s="20" t="s">
        <v>201</v>
      </c>
      <c r="D290" s="20" t="s">
        <v>677</v>
      </c>
      <c r="E290" s="20" t="s">
        <v>27</v>
      </c>
      <c r="F290" s="20" t="s">
        <v>441</v>
      </c>
      <c r="G290" s="20" t="str">
        <f t="shared" si="47"/>
        <v>n</v>
      </c>
      <c r="H290" s="20" t="str">
        <f t="shared" si="48"/>
        <v>n</v>
      </c>
      <c r="I290" s="20" t="str">
        <f t="shared" si="49"/>
        <v>n</v>
      </c>
      <c r="J290" s="20" t="s">
        <v>181</v>
      </c>
      <c r="K290" s="20" t="str">
        <f t="shared" si="50"/>
        <v>n</v>
      </c>
      <c r="L290" s="20" t="str">
        <f t="shared" si="51"/>
        <v>n</v>
      </c>
      <c r="M290" s="20" t="str">
        <f t="shared" si="52"/>
        <v>p</v>
      </c>
      <c r="N290" s="20" t="s">
        <v>85</v>
      </c>
      <c r="O290" s="25" t="s">
        <v>678</v>
      </c>
      <c r="P290" s="25" t="s">
        <v>679</v>
      </c>
      <c r="Q290" s="25" t="s">
        <v>680</v>
      </c>
      <c r="R290" s="24" t="s">
        <v>681</v>
      </c>
      <c r="S290" s="60">
        <v>5</v>
      </c>
      <c r="T290" s="61">
        <v>6</v>
      </c>
      <c r="U290" s="61">
        <v>5</v>
      </c>
      <c r="V290" s="61">
        <v>6</v>
      </c>
      <c r="W290" s="61">
        <v>3</v>
      </c>
      <c r="X290" s="61">
        <v>4</v>
      </c>
      <c r="Y290" s="61">
        <v>9</v>
      </c>
      <c r="Z290" s="61">
        <v>4</v>
      </c>
    </row>
    <row r="291" spans="1:26" ht="176">
      <c r="A291" s="20" t="str">
        <f t="shared" si="40"/>
        <v>T290</v>
      </c>
      <c r="B291" s="20" t="s">
        <v>676</v>
      </c>
      <c r="C291" s="20" t="s">
        <v>387</v>
      </c>
      <c r="D291" s="20" t="s">
        <v>682</v>
      </c>
      <c r="E291" s="20" t="s">
        <v>126</v>
      </c>
      <c r="F291" s="20" t="s">
        <v>47</v>
      </c>
      <c r="G291" s="20" t="str">
        <f t="shared" si="47"/>
        <v>n</v>
      </c>
      <c r="H291" s="20" t="str">
        <f t="shared" si="48"/>
        <v>n</v>
      </c>
      <c r="I291" s="20" t="str">
        <f t="shared" si="49"/>
        <v>n</v>
      </c>
      <c r="J291" s="20" t="s">
        <v>181</v>
      </c>
      <c r="K291" s="20" t="str">
        <f t="shared" si="50"/>
        <v>n</v>
      </c>
      <c r="L291" s="20" t="str">
        <f t="shared" si="51"/>
        <v>p</v>
      </c>
      <c r="M291" s="20" t="str">
        <f t="shared" si="52"/>
        <v>n</v>
      </c>
      <c r="N291" s="20" t="s">
        <v>119</v>
      </c>
      <c r="O291" s="24" t="s">
        <v>683</v>
      </c>
      <c r="P291" s="24" t="s">
        <v>684</v>
      </c>
      <c r="Q291" s="24" t="s">
        <v>685</v>
      </c>
      <c r="R291" s="24"/>
      <c r="S291" s="60">
        <v>6</v>
      </c>
      <c r="T291" s="61">
        <v>7</v>
      </c>
      <c r="U291" s="61">
        <v>6</v>
      </c>
      <c r="V291" s="61">
        <v>6</v>
      </c>
      <c r="W291" s="61">
        <v>8</v>
      </c>
      <c r="X291" s="61">
        <v>9</v>
      </c>
      <c r="Y291" s="61">
        <v>6</v>
      </c>
      <c r="Z291" s="61">
        <v>5</v>
      </c>
    </row>
    <row r="292" spans="1:26" ht="380">
      <c r="A292" s="20" t="str">
        <f t="shared" si="40"/>
        <v>T291</v>
      </c>
      <c r="B292" s="20" t="s">
        <v>676</v>
      </c>
      <c r="C292" s="20" t="s">
        <v>686</v>
      </c>
      <c r="D292" s="20" t="s">
        <v>687</v>
      </c>
      <c r="E292" s="20" t="s">
        <v>43</v>
      </c>
      <c r="F292" s="20" t="s">
        <v>441</v>
      </c>
      <c r="G292" s="20" t="str">
        <f t="shared" si="47"/>
        <v>n</v>
      </c>
      <c r="H292" s="20" t="str">
        <f t="shared" si="48"/>
        <v>n</v>
      </c>
      <c r="I292" s="20" t="str">
        <f t="shared" si="49"/>
        <v>n</v>
      </c>
      <c r="J292" s="20" t="s">
        <v>181</v>
      </c>
      <c r="K292" s="20" t="str">
        <f t="shared" si="50"/>
        <v>p</v>
      </c>
      <c r="L292" s="20" t="str">
        <f t="shared" si="51"/>
        <v>n</v>
      </c>
      <c r="M292" s="20" t="str">
        <f t="shared" si="52"/>
        <v>n</v>
      </c>
      <c r="N292" s="20" t="s">
        <v>80</v>
      </c>
      <c r="O292" s="24" t="s">
        <v>688</v>
      </c>
      <c r="P292" s="24" t="s">
        <v>689</v>
      </c>
      <c r="Q292" s="24" t="s">
        <v>690</v>
      </c>
      <c r="R292" s="24"/>
      <c r="S292" s="60">
        <v>8</v>
      </c>
      <c r="T292" s="61">
        <v>6</v>
      </c>
      <c r="U292" s="61">
        <v>6</v>
      </c>
      <c r="V292" s="61">
        <v>5</v>
      </c>
      <c r="W292" s="61">
        <v>9</v>
      </c>
      <c r="X292" s="61">
        <v>7</v>
      </c>
      <c r="Y292" s="61">
        <v>5</v>
      </c>
      <c r="Z292" s="61">
        <v>5</v>
      </c>
    </row>
    <row r="293" spans="1:26" ht="144">
      <c r="A293" s="20" t="str">
        <f t="shared" si="40"/>
        <v>T292</v>
      </c>
      <c r="B293" s="20" t="s">
        <v>676</v>
      </c>
      <c r="C293" s="20" t="s">
        <v>691</v>
      </c>
      <c r="D293" s="20" t="s">
        <v>692</v>
      </c>
      <c r="E293" s="20" t="s">
        <v>21</v>
      </c>
      <c r="F293" s="20" t="s">
        <v>22</v>
      </c>
      <c r="G293" s="20" t="str">
        <f t="shared" si="47"/>
        <v>n</v>
      </c>
      <c r="H293" s="20" t="str">
        <f t="shared" si="48"/>
        <v>n</v>
      </c>
      <c r="I293" s="20" t="str">
        <f t="shared" si="49"/>
        <v>n</v>
      </c>
      <c r="J293" s="20" t="s">
        <v>181</v>
      </c>
      <c r="K293" s="20" t="str">
        <f t="shared" si="50"/>
        <v>p</v>
      </c>
      <c r="L293" s="20" t="str">
        <f t="shared" si="51"/>
        <v>p</v>
      </c>
      <c r="M293" s="20" t="str">
        <f t="shared" si="52"/>
        <v>n</v>
      </c>
      <c r="N293" s="20" t="s">
        <v>91</v>
      </c>
      <c r="O293" s="24" t="s">
        <v>693</v>
      </c>
      <c r="P293" s="24" t="s">
        <v>694</v>
      </c>
      <c r="Q293" s="24" t="s">
        <v>695</v>
      </c>
      <c r="R293" s="24"/>
      <c r="S293" s="60">
        <v>6</v>
      </c>
      <c r="T293" s="61">
        <v>6</v>
      </c>
      <c r="U293" s="61">
        <v>5</v>
      </c>
      <c r="V293" s="61">
        <v>5</v>
      </c>
      <c r="W293" s="61">
        <v>8</v>
      </c>
      <c r="X293" s="61">
        <v>7</v>
      </c>
      <c r="Y293" s="61">
        <v>6</v>
      </c>
      <c r="Z293" s="61">
        <v>5</v>
      </c>
    </row>
    <row r="294" spans="1:26" ht="112">
      <c r="A294" s="20" t="str">
        <f t="shared" si="40"/>
        <v>T293</v>
      </c>
      <c r="B294" s="20" t="s">
        <v>676</v>
      </c>
      <c r="C294" s="20" t="s">
        <v>696</v>
      </c>
      <c r="D294" s="20" t="s">
        <v>697</v>
      </c>
      <c r="E294" s="20" t="s">
        <v>72</v>
      </c>
      <c r="F294" s="20" t="s">
        <v>22</v>
      </c>
      <c r="G294" s="20" t="str">
        <f t="shared" si="47"/>
        <v>n</v>
      </c>
      <c r="H294" s="20" t="str">
        <f t="shared" si="48"/>
        <v>n</v>
      </c>
      <c r="I294" s="20" t="str">
        <f t="shared" si="49"/>
        <v>n</v>
      </c>
      <c r="J294" s="20" t="s">
        <v>181</v>
      </c>
      <c r="K294" s="20" t="str">
        <f t="shared" si="50"/>
        <v>p</v>
      </c>
      <c r="L294" s="20" t="str">
        <f t="shared" si="51"/>
        <v>p</v>
      </c>
      <c r="M294" s="20" t="str">
        <f t="shared" si="52"/>
        <v>n</v>
      </c>
      <c r="N294" s="20" t="s">
        <v>91</v>
      </c>
      <c r="O294" s="24" t="s">
        <v>698</v>
      </c>
      <c r="P294" s="24" t="s">
        <v>699</v>
      </c>
      <c r="Q294" s="24" t="s">
        <v>700</v>
      </c>
      <c r="R294" s="24"/>
      <c r="S294" s="60">
        <v>6</v>
      </c>
      <c r="T294" s="61">
        <v>6</v>
      </c>
      <c r="U294" s="61">
        <v>5</v>
      </c>
      <c r="V294" s="61">
        <v>5</v>
      </c>
      <c r="W294" s="61">
        <v>8</v>
      </c>
      <c r="X294" s="61">
        <v>8</v>
      </c>
      <c r="Y294" s="61">
        <v>6</v>
      </c>
      <c r="Z294" s="61">
        <v>5</v>
      </c>
    </row>
    <row r="295" spans="1:26" ht="96">
      <c r="A295" s="20" t="str">
        <f t="shared" si="40"/>
        <v>T294</v>
      </c>
      <c r="B295" s="20" t="s">
        <v>676</v>
      </c>
      <c r="C295" s="20" t="s">
        <v>701</v>
      </c>
      <c r="D295" s="20" t="s">
        <v>702</v>
      </c>
      <c r="E295" s="20" t="s">
        <v>703</v>
      </c>
      <c r="F295" s="20" t="s">
        <v>22</v>
      </c>
      <c r="G295" s="20" t="str">
        <f t="shared" si="47"/>
        <v>n</v>
      </c>
      <c r="H295" s="20" t="str">
        <f t="shared" si="48"/>
        <v>n</v>
      </c>
      <c r="I295" s="20" t="str">
        <f t="shared" si="49"/>
        <v>n</v>
      </c>
      <c r="J295" s="20" t="s">
        <v>181</v>
      </c>
      <c r="K295" s="20" t="str">
        <f t="shared" si="50"/>
        <v>p</v>
      </c>
      <c r="L295" s="20" t="str">
        <f t="shared" si="51"/>
        <v>p</v>
      </c>
      <c r="M295" s="20" t="str">
        <f t="shared" si="52"/>
        <v>n</v>
      </c>
      <c r="N295" s="20" t="s">
        <v>91</v>
      </c>
      <c r="O295" s="24">
        <v>272</v>
      </c>
      <c r="P295" s="24" t="s">
        <v>704</v>
      </c>
      <c r="Q295" s="24" t="s">
        <v>705</v>
      </c>
      <c r="R295" s="24"/>
      <c r="S295" s="60">
        <v>5</v>
      </c>
      <c r="T295" s="61">
        <v>7</v>
      </c>
      <c r="U295" s="61">
        <v>5</v>
      </c>
      <c r="V295" s="61">
        <v>6</v>
      </c>
      <c r="W295" s="61">
        <v>7</v>
      </c>
      <c r="X295" s="61">
        <v>9</v>
      </c>
      <c r="Y295" s="61">
        <v>6</v>
      </c>
      <c r="Z295" s="61">
        <v>5</v>
      </c>
    </row>
    <row r="296" spans="1:26" ht="32">
      <c r="A296" s="20" t="str">
        <f t="shared" si="40"/>
        <v>T295</v>
      </c>
      <c r="B296" s="20" t="s">
        <v>676</v>
      </c>
      <c r="C296" s="20" t="s">
        <v>706</v>
      </c>
      <c r="D296" s="20" t="s">
        <v>707</v>
      </c>
      <c r="E296" s="20" t="s">
        <v>708</v>
      </c>
      <c r="F296" s="20" t="s">
        <v>709</v>
      </c>
      <c r="G296" s="20" t="str">
        <f t="shared" si="47"/>
        <v>n</v>
      </c>
      <c r="H296" s="20" t="str">
        <f t="shared" si="48"/>
        <v>n</v>
      </c>
      <c r="I296" s="20" t="str">
        <f t="shared" si="49"/>
        <v>n</v>
      </c>
      <c r="J296" s="20" t="s">
        <v>181</v>
      </c>
      <c r="K296" s="20" t="str">
        <f t="shared" si="50"/>
        <v>p</v>
      </c>
      <c r="L296" s="20" t="str">
        <f t="shared" si="51"/>
        <v>p</v>
      </c>
      <c r="M296" s="20" t="str">
        <f t="shared" si="52"/>
        <v>p</v>
      </c>
      <c r="N296" s="20" t="s">
        <v>73</v>
      </c>
      <c r="O296" s="24" t="s">
        <v>710</v>
      </c>
      <c r="P296" s="24" t="s">
        <v>711</v>
      </c>
      <c r="Q296" s="24"/>
      <c r="R296" s="24"/>
      <c r="S296" s="60">
        <v>5</v>
      </c>
      <c r="T296" s="61">
        <v>5</v>
      </c>
      <c r="U296" s="61">
        <v>5</v>
      </c>
      <c r="V296" s="61">
        <v>5</v>
      </c>
      <c r="W296" s="61">
        <v>6</v>
      </c>
      <c r="X296" s="61">
        <v>6</v>
      </c>
      <c r="Y296" s="61">
        <v>5</v>
      </c>
      <c r="Z296" s="61">
        <v>4</v>
      </c>
    </row>
    <row r="297" spans="1:26" ht="32">
      <c r="A297" s="20" t="str">
        <f t="shared" si="40"/>
        <v>T296</v>
      </c>
      <c r="B297" s="20" t="s">
        <v>676</v>
      </c>
      <c r="C297" s="20" t="s">
        <v>712</v>
      </c>
      <c r="D297" s="20" t="s">
        <v>713</v>
      </c>
      <c r="E297" s="20" t="s">
        <v>21</v>
      </c>
      <c r="F297" s="20" t="s">
        <v>94</v>
      </c>
      <c r="G297" s="20" t="str">
        <f t="shared" si="47"/>
        <v>n</v>
      </c>
      <c r="H297" s="20" t="str">
        <f t="shared" si="48"/>
        <v>n</v>
      </c>
      <c r="I297" s="20" t="str">
        <f t="shared" si="49"/>
        <v>n</v>
      </c>
      <c r="J297" s="20" t="s">
        <v>181</v>
      </c>
      <c r="K297" s="20" t="str">
        <f t="shared" si="50"/>
        <v>f</v>
      </c>
      <c r="L297" s="20" t="str">
        <f t="shared" si="51"/>
        <v>f</v>
      </c>
      <c r="M297" s="20" t="str">
        <f t="shared" si="52"/>
        <v>f</v>
      </c>
      <c r="N297" s="20" t="s">
        <v>24</v>
      </c>
      <c r="O297" s="24" t="s">
        <v>714</v>
      </c>
      <c r="P297" s="24" t="s">
        <v>715</v>
      </c>
      <c r="Q297" s="24" t="s">
        <v>716</v>
      </c>
      <c r="R297" s="24"/>
      <c r="S297" s="60">
        <v>6</v>
      </c>
      <c r="T297" s="61">
        <v>6</v>
      </c>
      <c r="U297" s="61">
        <v>5</v>
      </c>
      <c r="V297" s="61">
        <v>5</v>
      </c>
      <c r="W297" s="61">
        <v>7</v>
      </c>
      <c r="X297" s="61">
        <v>8</v>
      </c>
      <c r="Y297" s="61">
        <v>6</v>
      </c>
      <c r="Z297" s="61">
        <v>4</v>
      </c>
    </row>
    <row r="298" spans="1:26" ht="48">
      <c r="A298" s="20" t="str">
        <f t="shared" si="40"/>
        <v>T297</v>
      </c>
      <c r="B298" s="20" t="s">
        <v>676</v>
      </c>
      <c r="C298" s="20" t="s">
        <v>221</v>
      </c>
      <c r="D298" s="20" t="s">
        <v>717</v>
      </c>
      <c r="E298" s="20" t="s">
        <v>126</v>
      </c>
      <c r="F298" s="20" t="s">
        <v>718</v>
      </c>
      <c r="G298" s="20" t="str">
        <f t="shared" si="47"/>
        <v>n</v>
      </c>
      <c r="H298" s="20" t="str">
        <f t="shared" si="48"/>
        <v>n</v>
      </c>
      <c r="I298" s="20" t="str">
        <f t="shared" si="49"/>
        <v>n</v>
      </c>
      <c r="J298" s="20" t="s">
        <v>181</v>
      </c>
      <c r="K298" s="20" t="str">
        <f t="shared" si="50"/>
        <v>f</v>
      </c>
      <c r="L298" s="20" t="str">
        <f t="shared" si="51"/>
        <v>f</v>
      </c>
      <c r="M298" s="20" t="str">
        <f t="shared" si="52"/>
        <v>f</v>
      </c>
      <c r="N298" s="20" t="s">
        <v>24</v>
      </c>
      <c r="O298" s="24" t="s">
        <v>719</v>
      </c>
      <c r="P298" s="24" t="s">
        <v>720</v>
      </c>
      <c r="Q298" s="24" t="s">
        <v>721</v>
      </c>
      <c r="R298" s="24"/>
      <c r="S298" s="60">
        <v>6</v>
      </c>
      <c r="T298" s="61">
        <v>6</v>
      </c>
      <c r="U298" s="61">
        <v>5</v>
      </c>
      <c r="V298" s="61">
        <v>6</v>
      </c>
      <c r="W298" s="61">
        <v>8</v>
      </c>
      <c r="X298" s="61">
        <v>8</v>
      </c>
      <c r="Y298" s="61">
        <v>7</v>
      </c>
      <c r="Z298" s="61">
        <v>5</v>
      </c>
    </row>
    <row r="299" spans="1:26" ht="16">
      <c r="A299" s="20" t="str">
        <f t="shared" si="40"/>
        <v>T298</v>
      </c>
      <c r="B299" s="20" t="s">
        <v>722</v>
      </c>
      <c r="C299" s="20" t="s">
        <v>568</v>
      </c>
      <c r="D299" s="20" t="s">
        <v>569</v>
      </c>
      <c r="E299" s="20" t="s">
        <v>43</v>
      </c>
      <c r="F299" s="20" t="s">
        <v>22</v>
      </c>
      <c r="G299" s="20" t="str">
        <f t="shared" si="47"/>
        <v>n</v>
      </c>
      <c r="H299" s="20" t="str">
        <f t="shared" si="48"/>
        <v>n</v>
      </c>
      <c r="I299" s="20" t="str">
        <f t="shared" si="49"/>
        <v>n</v>
      </c>
      <c r="J299" s="20" t="s">
        <v>181</v>
      </c>
      <c r="K299" s="20" t="str">
        <f t="shared" si="50"/>
        <v>p</v>
      </c>
      <c r="L299" s="20" t="str">
        <f t="shared" si="51"/>
        <v>n</v>
      </c>
      <c r="M299" s="20" t="str">
        <f t="shared" si="52"/>
        <v>n</v>
      </c>
      <c r="N299" s="20" t="s">
        <v>80</v>
      </c>
      <c r="O299" s="24">
        <v>248</v>
      </c>
      <c r="P299" s="24" t="s">
        <v>723</v>
      </c>
      <c r="Q299" s="24"/>
      <c r="R299" s="24"/>
      <c r="S299" s="60">
        <v>5</v>
      </c>
      <c r="T299" s="61">
        <v>6</v>
      </c>
      <c r="U299" s="61">
        <v>4</v>
      </c>
      <c r="V299" s="61">
        <v>5</v>
      </c>
      <c r="W299" s="61">
        <v>7</v>
      </c>
      <c r="X299" s="61">
        <v>8</v>
      </c>
      <c r="Y299" s="61">
        <v>6</v>
      </c>
      <c r="Z299" s="61">
        <v>4</v>
      </c>
    </row>
    <row r="300" spans="1:26" ht="16">
      <c r="A300" s="20" t="str">
        <f t="shared" si="40"/>
        <v>T299</v>
      </c>
      <c r="B300" s="20" t="s">
        <v>722</v>
      </c>
      <c r="C300" s="20" t="s">
        <v>571</v>
      </c>
      <c r="D300" s="20" t="s">
        <v>572</v>
      </c>
      <c r="E300" s="20" t="s">
        <v>37</v>
      </c>
      <c r="F300" s="20" t="s">
        <v>22</v>
      </c>
      <c r="G300" s="20" t="str">
        <f t="shared" si="47"/>
        <v>n</v>
      </c>
      <c r="H300" s="20" t="str">
        <f t="shared" si="48"/>
        <v>n</v>
      </c>
      <c r="I300" s="20" t="str">
        <f t="shared" si="49"/>
        <v>n</v>
      </c>
      <c r="J300" s="20" t="s">
        <v>181</v>
      </c>
      <c r="K300" s="20" t="str">
        <f t="shared" si="50"/>
        <v>n</v>
      </c>
      <c r="L300" s="20" t="str">
        <f t="shared" si="51"/>
        <v>p</v>
      </c>
      <c r="M300" s="20" t="str">
        <f t="shared" si="52"/>
        <v>n</v>
      </c>
      <c r="N300" s="20" t="s">
        <v>119</v>
      </c>
      <c r="O300" s="24">
        <v>248</v>
      </c>
      <c r="P300" s="24" t="s">
        <v>723</v>
      </c>
      <c r="Q300" s="24"/>
      <c r="R300" s="24"/>
      <c r="S300" s="60">
        <v>8</v>
      </c>
      <c r="T300" s="61">
        <v>7</v>
      </c>
      <c r="U300" s="61">
        <v>6</v>
      </c>
      <c r="V300" s="61">
        <v>5</v>
      </c>
      <c r="W300" s="61">
        <v>9</v>
      </c>
      <c r="X300" s="61">
        <v>8</v>
      </c>
      <c r="Y300" s="61">
        <v>6</v>
      </c>
      <c r="Z300" s="61">
        <v>5</v>
      </c>
    </row>
    <row r="301" spans="1:26" ht="16">
      <c r="A301" s="20" t="str">
        <f t="shared" si="40"/>
        <v>T300</v>
      </c>
      <c r="B301" s="20" t="s">
        <v>722</v>
      </c>
      <c r="C301" s="20" t="s">
        <v>573</v>
      </c>
      <c r="D301" s="20" t="s">
        <v>574</v>
      </c>
      <c r="E301" s="20" t="s">
        <v>37</v>
      </c>
      <c r="F301" s="20" t="s">
        <v>22</v>
      </c>
      <c r="G301" s="20" t="str">
        <f t="shared" si="47"/>
        <v>n</v>
      </c>
      <c r="H301" s="20" t="str">
        <f t="shared" si="48"/>
        <v>n</v>
      </c>
      <c r="I301" s="20" t="str">
        <f t="shared" si="49"/>
        <v>n</v>
      </c>
      <c r="J301" s="20" t="s">
        <v>181</v>
      </c>
      <c r="K301" s="20" t="str">
        <f t="shared" si="50"/>
        <v>p</v>
      </c>
      <c r="L301" s="20" t="str">
        <f t="shared" si="51"/>
        <v>p</v>
      </c>
      <c r="M301" s="20" t="str">
        <f t="shared" si="52"/>
        <v>n</v>
      </c>
      <c r="N301" s="20" t="s">
        <v>91</v>
      </c>
      <c r="O301" s="24">
        <v>248</v>
      </c>
      <c r="P301" s="24" t="s">
        <v>723</v>
      </c>
      <c r="Q301" s="24"/>
      <c r="R301" s="24"/>
      <c r="S301" s="60">
        <v>6</v>
      </c>
      <c r="T301" s="61">
        <v>6</v>
      </c>
      <c r="U301" s="61">
        <v>5</v>
      </c>
      <c r="V301" s="61">
        <v>6</v>
      </c>
      <c r="W301" s="61">
        <v>3</v>
      </c>
      <c r="X301" s="61">
        <v>4</v>
      </c>
      <c r="Y301" s="61">
        <v>9</v>
      </c>
      <c r="Z301" s="61">
        <v>4</v>
      </c>
    </row>
    <row r="302" spans="1:26" ht="16">
      <c r="A302" s="20" t="str">
        <f t="shared" si="40"/>
        <v>T301</v>
      </c>
      <c r="B302" s="20" t="s">
        <v>722</v>
      </c>
      <c r="C302" s="20" t="s">
        <v>575</v>
      </c>
      <c r="D302" s="20" t="s">
        <v>576</v>
      </c>
      <c r="E302" s="20" t="s">
        <v>43</v>
      </c>
      <c r="F302" s="20" t="s">
        <v>441</v>
      </c>
      <c r="G302" s="20" t="str">
        <f t="shared" si="47"/>
        <v>p</v>
      </c>
      <c r="H302" s="20" t="str">
        <f t="shared" si="48"/>
        <v>n</v>
      </c>
      <c r="I302" s="20" t="str">
        <f t="shared" si="49"/>
        <v>n</v>
      </c>
      <c r="J302" s="20" t="s">
        <v>80</v>
      </c>
      <c r="K302" s="20" t="str">
        <f t="shared" si="50"/>
        <v>p</v>
      </c>
      <c r="L302" s="20" t="str">
        <f t="shared" si="51"/>
        <v>p</v>
      </c>
      <c r="M302" s="20" t="str">
        <f t="shared" si="52"/>
        <v>p</v>
      </c>
      <c r="N302" s="20" t="s">
        <v>73</v>
      </c>
      <c r="O302" s="24">
        <v>184</v>
      </c>
      <c r="P302" s="24" t="s">
        <v>577</v>
      </c>
      <c r="Q302" s="24" t="s">
        <v>578</v>
      </c>
      <c r="R302" s="24"/>
      <c r="S302" s="60">
        <v>6</v>
      </c>
      <c r="T302" s="61">
        <v>6</v>
      </c>
      <c r="U302" s="61">
        <v>5</v>
      </c>
      <c r="V302" s="61">
        <v>5</v>
      </c>
      <c r="W302" s="61">
        <v>8</v>
      </c>
      <c r="X302" s="61">
        <v>7</v>
      </c>
      <c r="Y302" s="61">
        <v>5</v>
      </c>
      <c r="Z302" s="61">
        <v>6</v>
      </c>
    </row>
    <row r="303" spans="1:26" ht="240">
      <c r="A303" s="20" t="str">
        <f t="shared" si="40"/>
        <v>T302</v>
      </c>
      <c r="B303" s="20" t="s">
        <v>722</v>
      </c>
      <c r="C303" s="20" t="s">
        <v>579</v>
      </c>
      <c r="D303" s="20" t="s">
        <v>580</v>
      </c>
      <c r="E303" s="20" t="s">
        <v>43</v>
      </c>
      <c r="F303" s="20" t="s">
        <v>22</v>
      </c>
      <c r="G303" s="20" t="str">
        <f t="shared" si="47"/>
        <v>n</v>
      </c>
      <c r="H303" s="20" t="str">
        <f t="shared" si="48"/>
        <v>n</v>
      </c>
      <c r="I303" s="20" t="str">
        <f t="shared" si="49"/>
        <v>n</v>
      </c>
      <c r="J303" s="20" t="s">
        <v>181</v>
      </c>
      <c r="K303" s="20" t="str">
        <f t="shared" si="50"/>
        <v>p</v>
      </c>
      <c r="L303" s="20" t="str">
        <f t="shared" si="51"/>
        <v>n</v>
      </c>
      <c r="M303" s="20" t="str">
        <f t="shared" si="52"/>
        <v>n</v>
      </c>
      <c r="N303" s="20" t="s">
        <v>80</v>
      </c>
      <c r="O303" s="24" t="s">
        <v>581</v>
      </c>
      <c r="P303" s="24" t="s">
        <v>582</v>
      </c>
      <c r="Q303" s="24" t="s">
        <v>583</v>
      </c>
      <c r="R303" s="24"/>
      <c r="S303" s="60">
        <v>6</v>
      </c>
      <c r="T303" s="61">
        <v>6</v>
      </c>
      <c r="U303" s="61">
        <v>5</v>
      </c>
      <c r="V303" s="61">
        <v>5</v>
      </c>
      <c r="W303" s="61">
        <v>8</v>
      </c>
      <c r="X303" s="61">
        <v>7</v>
      </c>
      <c r="Y303" s="61">
        <v>6</v>
      </c>
      <c r="Z303" s="61">
        <v>5</v>
      </c>
    </row>
    <row r="304" spans="1:26" ht="16">
      <c r="A304" s="20" t="str">
        <f t="shared" si="40"/>
        <v>T303</v>
      </c>
      <c r="B304" s="20" t="s">
        <v>722</v>
      </c>
      <c r="C304" s="20" t="s">
        <v>584</v>
      </c>
      <c r="D304" s="20" t="s">
        <v>569</v>
      </c>
      <c r="E304" s="20" t="s">
        <v>27</v>
      </c>
      <c r="F304" s="20" t="s">
        <v>22</v>
      </c>
      <c r="G304" s="20" t="str">
        <f t="shared" si="47"/>
        <v>n</v>
      </c>
      <c r="H304" s="20" t="str">
        <f t="shared" si="48"/>
        <v>n</v>
      </c>
      <c r="I304" s="20" t="str">
        <f t="shared" si="49"/>
        <v>n</v>
      </c>
      <c r="J304" s="20" t="s">
        <v>181</v>
      </c>
      <c r="K304" s="20" t="str">
        <f t="shared" si="50"/>
        <v>p</v>
      </c>
      <c r="L304" s="20" t="str">
        <f t="shared" si="51"/>
        <v>p</v>
      </c>
      <c r="M304" s="20" t="str">
        <f t="shared" si="52"/>
        <v>n</v>
      </c>
      <c r="N304" s="20" t="s">
        <v>91</v>
      </c>
      <c r="O304" s="24">
        <v>248</v>
      </c>
      <c r="P304" s="24" t="s">
        <v>723</v>
      </c>
      <c r="Q304" s="24"/>
      <c r="R304" s="24"/>
      <c r="S304" s="60">
        <v>5</v>
      </c>
      <c r="T304" s="61">
        <v>6</v>
      </c>
      <c r="U304" s="61">
        <v>5</v>
      </c>
      <c r="V304" s="61">
        <v>6</v>
      </c>
      <c r="W304" s="61">
        <v>7</v>
      </c>
      <c r="X304" s="61">
        <v>9</v>
      </c>
      <c r="Y304" s="61">
        <v>5</v>
      </c>
      <c r="Z304" s="61">
        <v>5</v>
      </c>
    </row>
    <row r="305" spans="1:26" ht="16">
      <c r="A305" s="20" t="str">
        <f t="shared" si="40"/>
        <v>T304</v>
      </c>
      <c r="B305" s="20" t="s">
        <v>722</v>
      </c>
      <c r="C305" s="20" t="s">
        <v>585</v>
      </c>
      <c r="D305" s="20" t="s">
        <v>586</v>
      </c>
      <c r="E305" s="20" t="s">
        <v>27</v>
      </c>
      <c r="F305" s="20" t="s">
        <v>22</v>
      </c>
      <c r="G305" s="20" t="str">
        <f t="shared" si="47"/>
        <v>p</v>
      </c>
      <c r="H305" s="20" t="str">
        <f t="shared" si="48"/>
        <v>n</v>
      </c>
      <c r="I305" s="20" t="str">
        <f t="shared" si="49"/>
        <v>n</v>
      </c>
      <c r="J305" s="20" t="s">
        <v>80</v>
      </c>
      <c r="K305" s="20" t="str">
        <f t="shared" si="50"/>
        <v>p</v>
      </c>
      <c r="L305" s="20" t="str">
        <f t="shared" si="51"/>
        <v>p</v>
      </c>
      <c r="M305" s="20" t="str">
        <f t="shared" si="52"/>
        <v>n</v>
      </c>
      <c r="N305" s="20" t="s">
        <v>91</v>
      </c>
      <c r="O305" s="24">
        <v>184</v>
      </c>
      <c r="P305" s="24" t="s">
        <v>577</v>
      </c>
      <c r="Q305" s="24" t="s">
        <v>578</v>
      </c>
      <c r="R305" s="24"/>
      <c r="S305" s="60">
        <v>6</v>
      </c>
      <c r="T305" s="61">
        <v>7</v>
      </c>
      <c r="U305" s="61">
        <v>5</v>
      </c>
      <c r="V305" s="61">
        <v>5</v>
      </c>
      <c r="W305" s="61">
        <v>8</v>
      </c>
      <c r="X305" s="61">
        <v>8</v>
      </c>
      <c r="Y305" s="61">
        <v>6</v>
      </c>
      <c r="Z305" s="61">
        <v>6</v>
      </c>
    </row>
    <row r="306" spans="1:26" ht="48">
      <c r="A306" s="20" t="str">
        <f t="shared" si="40"/>
        <v>T305</v>
      </c>
      <c r="B306" s="20" t="s">
        <v>722</v>
      </c>
      <c r="C306" s="20" t="s">
        <v>587</v>
      </c>
      <c r="D306" s="20" t="s">
        <v>588</v>
      </c>
      <c r="E306" s="20" t="s">
        <v>589</v>
      </c>
      <c r="F306" s="20" t="s">
        <v>22</v>
      </c>
      <c r="G306" s="20" t="str">
        <f t="shared" si="47"/>
        <v>n</v>
      </c>
      <c r="H306" s="20" t="str">
        <f t="shared" si="48"/>
        <v>n</v>
      </c>
      <c r="I306" s="20" t="str">
        <f t="shared" si="49"/>
        <v>n</v>
      </c>
      <c r="J306" s="20" t="s">
        <v>181</v>
      </c>
      <c r="K306" s="20" t="str">
        <f t="shared" si="50"/>
        <v>p</v>
      </c>
      <c r="L306" s="20" t="str">
        <f t="shared" si="51"/>
        <v>n</v>
      </c>
      <c r="M306" s="20" t="str">
        <f t="shared" si="52"/>
        <v>n</v>
      </c>
      <c r="N306" s="20" t="s">
        <v>80</v>
      </c>
      <c r="O306" s="24"/>
      <c r="P306" s="24"/>
      <c r="Q306" s="24"/>
      <c r="R306" s="24" t="s">
        <v>234</v>
      </c>
      <c r="S306" s="60">
        <v>7</v>
      </c>
      <c r="T306" s="61">
        <v>6</v>
      </c>
      <c r="U306" s="61">
        <v>8</v>
      </c>
      <c r="V306" s="61">
        <v>6</v>
      </c>
      <c r="W306" s="61">
        <v>9</v>
      </c>
      <c r="X306" s="61">
        <v>9</v>
      </c>
      <c r="Y306" s="61">
        <v>7</v>
      </c>
      <c r="Z306" s="61">
        <v>6</v>
      </c>
    </row>
    <row r="307" spans="1:26" ht="32">
      <c r="A307" s="20" t="str">
        <f t="shared" si="40"/>
        <v>T306</v>
      </c>
      <c r="B307" s="20" t="s">
        <v>722</v>
      </c>
      <c r="C307" s="20" t="s">
        <v>590</v>
      </c>
      <c r="D307" s="20" t="s">
        <v>591</v>
      </c>
      <c r="E307" s="20" t="s">
        <v>72</v>
      </c>
      <c r="F307" s="20" t="s">
        <v>22</v>
      </c>
      <c r="G307" s="20" t="str">
        <f t="shared" si="47"/>
        <v>n</v>
      </c>
      <c r="H307" s="20" t="str">
        <f t="shared" si="48"/>
        <v>n</v>
      </c>
      <c r="I307" s="20" t="str">
        <f t="shared" si="49"/>
        <v>n</v>
      </c>
      <c r="J307" s="20" t="s">
        <v>181</v>
      </c>
      <c r="K307" s="20" t="str">
        <f t="shared" si="50"/>
        <v>f</v>
      </c>
      <c r="L307" s="20" t="str">
        <f t="shared" si="51"/>
        <v>f</v>
      </c>
      <c r="M307" s="20" t="str">
        <f t="shared" si="52"/>
        <v>n</v>
      </c>
      <c r="N307" s="20" t="s">
        <v>592</v>
      </c>
      <c r="O307" s="24">
        <v>184</v>
      </c>
      <c r="P307" s="24" t="s">
        <v>577</v>
      </c>
      <c r="Q307" s="24" t="s">
        <v>578</v>
      </c>
      <c r="R307" s="24"/>
      <c r="S307" s="60">
        <v>5</v>
      </c>
      <c r="T307" s="61">
        <v>7</v>
      </c>
      <c r="U307" s="61">
        <v>6</v>
      </c>
      <c r="V307" s="61">
        <v>6</v>
      </c>
      <c r="W307" s="61">
        <v>6</v>
      </c>
      <c r="X307" s="61">
        <v>9</v>
      </c>
      <c r="Y307" s="61">
        <v>6</v>
      </c>
      <c r="Z307" s="61">
        <v>4</v>
      </c>
    </row>
    <row r="308" spans="1:26" ht="128">
      <c r="A308" s="20" t="str">
        <f t="shared" si="40"/>
        <v>T307</v>
      </c>
      <c r="B308" s="20" t="s">
        <v>724</v>
      </c>
      <c r="C308" s="20" t="s">
        <v>593</v>
      </c>
      <c r="D308" s="20" t="s">
        <v>594</v>
      </c>
      <c r="E308" s="20" t="s">
        <v>21</v>
      </c>
      <c r="F308" s="20" t="s">
        <v>22</v>
      </c>
      <c r="G308" s="20" t="str">
        <f t="shared" si="47"/>
        <v>n</v>
      </c>
      <c r="H308" s="20" t="str">
        <f t="shared" si="48"/>
        <v>n</v>
      </c>
      <c r="I308" s="20" t="str">
        <f t="shared" si="49"/>
        <v>n</v>
      </c>
      <c r="J308" s="20" t="s">
        <v>181</v>
      </c>
      <c r="K308" s="20" t="str">
        <f t="shared" si="50"/>
        <v>p</v>
      </c>
      <c r="L308" s="20" t="str">
        <f t="shared" si="51"/>
        <v>n</v>
      </c>
      <c r="M308" s="20" t="str">
        <f t="shared" si="52"/>
        <v>n</v>
      </c>
      <c r="N308" s="20" t="s">
        <v>80</v>
      </c>
      <c r="O308" s="24" t="s">
        <v>595</v>
      </c>
      <c r="P308" s="24" t="s">
        <v>596</v>
      </c>
      <c r="Q308" s="24" t="s">
        <v>597</v>
      </c>
      <c r="R308" s="24"/>
      <c r="S308" s="60">
        <v>6</v>
      </c>
      <c r="T308" s="61">
        <v>8</v>
      </c>
      <c r="U308" s="61">
        <v>6</v>
      </c>
      <c r="V308" s="61">
        <v>6</v>
      </c>
      <c r="W308" s="61">
        <v>7</v>
      </c>
      <c r="X308" s="61">
        <v>9</v>
      </c>
      <c r="Y308" s="61">
        <v>6</v>
      </c>
      <c r="Z308" s="61">
        <v>5</v>
      </c>
    </row>
    <row r="309" spans="1:26" ht="64">
      <c r="A309" s="20" t="str">
        <f t="shared" si="40"/>
        <v>T308</v>
      </c>
      <c r="B309" s="20" t="s">
        <v>724</v>
      </c>
      <c r="C309" s="20" t="s">
        <v>598</v>
      </c>
      <c r="D309" s="20" t="s">
        <v>599</v>
      </c>
      <c r="E309" s="20" t="s">
        <v>27</v>
      </c>
      <c r="F309" s="20" t="s">
        <v>22</v>
      </c>
      <c r="G309" s="20" t="str">
        <f t="shared" si="47"/>
        <v>n</v>
      </c>
      <c r="H309" s="20" t="str">
        <f t="shared" si="48"/>
        <v>n</v>
      </c>
      <c r="I309" s="20" t="str">
        <f t="shared" si="49"/>
        <v>n</v>
      </c>
      <c r="J309" s="20" t="s">
        <v>181</v>
      </c>
      <c r="K309" s="20" t="str">
        <f t="shared" si="50"/>
        <v>n</v>
      </c>
      <c r="L309" s="20" t="str">
        <f t="shared" si="51"/>
        <v>n</v>
      </c>
      <c r="M309" s="20" t="str">
        <f t="shared" si="52"/>
        <v>p</v>
      </c>
      <c r="N309" s="20" t="s">
        <v>85</v>
      </c>
      <c r="O309" s="24" t="s">
        <v>600</v>
      </c>
      <c r="P309" s="24" t="s">
        <v>601</v>
      </c>
      <c r="Q309" s="24" t="s">
        <v>602</v>
      </c>
      <c r="R309" s="24"/>
      <c r="S309" s="60">
        <v>6</v>
      </c>
      <c r="T309" s="61">
        <v>5</v>
      </c>
      <c r="U309" s="61">
        <v>5</v>
      </c>
      <c r="V309" s="61">
        <v>5</v>
      </c>
      <c r="W309" s="61">
        <v>6</v>
      </c>
      <c r="X309" s="61">
        <v>4</v>
      </c>
      <c r="Y309" s="61">
        <v>4</v>
      </c>
      <c r="Z309" s="61">
        <v>4</v>
      </c>
    </row>
    <row r="310" spans="1:26" ht="48">
      <c r="A310" s="20" t="str">
        <f t="shared" si="40"/>
        <v>T309</v>
      </c>
      <c r="B310" s="20" t="s">
        <v>724</v>
      </c>
      <c r="C310" s="20" t="s">
        <v>603</v>
      </c>
      <c r="D310" s="20" t="s">
        <v>604</v>
      </c>
      <c r="E310" s="20" t="s">
        <v>27</v>
      </c>
      <c r="F310" s="20" t="s">
        <v>22</v>
      </c>
      <c r="G310" s="20" t="str">
        <f t="shared" si="47"/>
        <v>n</v>
      </c>
      <c r="H310" s="20" t="str">
        <f t="shared" si="48"/>
        <v>n</v>
      </c>
      <c r="I310" s="20" t="str">
        <f t="shared" si="49"/>
        <v>n</v>
      </c>
      <c r="J310" s="20" t="s">
        <v>181</v>
      </c>
      <c r="K310" s="20" t="str">
        <f t="shared" si="50"/>
        <v>n</v>
      </c>
      <c r="L310" s="20" t="str">
        <f t="shared" si="51"/>
        <v>n</v>
      </c>
      <c r="M310" s="20" t="str">
        <f t="shared" si="52"/>
        <v>p</v>
      </c>
      <c r="N310" s="20" t="s">
        <v>85</v>
      </c>
      <c r="O310" s="24" t="s">
        <v>605</v>
      </c>
      <c r="P310" s="24" t="s">
        <v>606</v>
      </c>
      <c r="Q310" s="24" t="s">
        <v>607</v>
      </c>
      <c r="R310" s="24"/>
      <c r="S310" s="61"/>
      <c r="T310" s="61"/>
      <c r="U310" s="61"/>
      <c r="V310" s="61"/>
      <c r="W310" s="61"/>
      <c r="X310" s="61"/>
      <c r="Y310" s="61"/>
      <c r="Z310" s="61"/>
    </row>
    <row r="311" spans="1:26" ht="48">
      <c r="A311" s="20" t="str">
        <f t="shared" si="40"/>
        <v>T310</v>
      </c>
      <c r="B311" s="20" t="s">
        <v>724</v>
      </c>
      <c r="C311" s="20" t="s">
        <v>608</v>
      </c>
      <c r="D311" s="20" t="s">
        <v>609</v>
      </c>
      <c r="E311" s="20" t="s">
        <v>27</v>
      </c>
      <c r="F311" s="20" t="s">
        <v>22</v>
      </c>
      <c r="G311" s="20" t="str">
        <f t="shared" si="47"/>
        <v>n</v>
      </c>
      <c r="H311" s="20" t="str">
        <f t="shared" si="48"/>
        <v>n</v>
      </c>
      <c r="I311" s="20" t="str">
        <f t="shared" si="49"/>
        <v>n</v>
      </c>
      <c r="J311" s="20" t="s">
        <v>181</v>
      </c>
      <c r="K311" s="20" t="str">
        <f t="shared" si="50"/>
        <v>n</v>
      </c>
      <c r="L311" s="20" t="str">
        <f t="shared" si="51"/>
        <v>n</v>
      </c>
      <c r="M311" s="20" t="str">
        <f t="shared" si="52"/>
        <v>p</v>
      </c>
      <c r="N311" s="20" t="s">
        <v>85</v>
      </c>
      <c r="O311" s="24"/>
      <c r="P311" s="24"/>
      <c r="Q311" s="24"/>
      <c r="R311" s="24" t="s">
        <v>234</v>
      </c>
      <c r="S311" s="61"/>
      <c r="T311" s="61"/>
      <c r="U311" s="61"/>
      <c r="V311" s="61"/>
      <c r="W311" s="61"/>
      <c r="X311" s="61"/>
      <c r="Y311" s="61"/>
      <c r="Z311" s="61"/>
    </row>
    <row r="312" spans="1:26" ht="32">
      <c r="A312" s="20" t="str">
        <f t="shared" si="40"/>
        <v>T311</v>
      </c>
      <c r="B312" s="20" t="s">
        <v>724</v>
      </c>
      <c r="C312" s="20" t="s">
        <v>231</v>
      </c>
      <c r="D312" s="20" t="s">
        <v>610</v>
      </c>
      <c r="E312" s="20" t="s">
        <v>159</v>
      </c>
      <c r="F312" s="20" t="s">
        <v>22</v>
      </c>
      <c r="G312" s="20" t="str">
        <f t="shared" si="47"/>
        <v>n</v>
      </c>
      <c r="H312" s="20" t="str">
        <f t="shared" si="48"/>
        <v>n</v>
      </c>
      <c r="I312" s="20" t="str">
        <f t="shared" si="49"/>
        <v>n</v>
      </c>
      <c r="J312" s="20" t="s">
        <v>181</v>
      </c>
      <c r="K312" s="20" t="str">
        <f t="shared" si="50"/>
        <v>n</v>
      </c>
      <c r="L312" s="20" t="str">
        <f t="shared" si="51"/>
        <v>n</v>
      </c>
      <c r="M312" s="20" t="str">
        <f t="shared" si="52"/>
        <v>f</v>
      </c>
      <c r="N312" s="20" t="s">
        <v>108</v>
      </c>
      <c r="O312" s="24">
        <v>607</v>
      </c>
      <c r="P312" s="24" t="s">
        <v>611</v>
      </c>
      <c r="Q312" s="24" t="s">
        <v>612</v>
      </c>
      <c r="R312" s="24"/>
      <c r="S312" s="61"/>
      <c r="T312" s="61"/>
      <c r="U312" s="61"/>
      <c r="V312" s="61"/>
      <c r="W312" s="61"/>
      <c r="X312" s="61"/>
      <c r="Y312" s="61"/>
      <c r="Z312" s="61"/>
    </row>
    <row r="313" spans="1:26" ht="16">
      <c r="A313" s="20" t="str">
        <f t="shared" si="40"/>
        <v>T312</v>
      </c>
      <c r="B313" s="20" t="s">
        <v>724</v>
      </c>
      <c r="C313" s="20" t="s">
        <v>613</v>
      </c>
      <c r="D313" s="20" t="s">
        <v>614</v>
      </c>
      <c r="E313" s="20" t="s">
        <v>126</v>
      </c>
      <c r="F313" s="20" t="s">
        <v>615</v>
      </c>
      <c r="G313" s="20" t="str">
        <f t="shared" si="47"/>
        <v>n</v>
      </c>
      <c r="H313" s="20" t="str">
        <f t="shared" si="48"/>
        <v>n</v>
      </c>
      <c r="I313" s="20" t="str">
        <f t="shared" si="49"/>
        <v>n</v>
      </c>
      <c r="J313" s="20" t="s">
        <v>181</v>
      </c>
      <c r="K313" s="20" t="str">
        <f t="shared" si="50"/>
        <v>n</v>
      </c>
      <c r="L313" s="20" t="str">
        <f t="shared" si="51"/>
        <v>f</v>
      </c>
      <c r="M313" s="20" t="str">
        <f t="shared" si="52"/>
        <v>n</v>
      </c>
      <c r="N313" s="20" t="s">
        <v>616</v>
      </c>
      <c r="O313" s="24">
        <v>248</v>
      </c>
      <c r="P313" s="24" t="s">
        <v>723</v>
      </c>
      <c r="Q313" s="24"/>
      <c r="R313" s="24"/>
      <c r="S313" s="61"/>
      <c r="T313" s="61"/>
      <c r="U313" s="61"/>
      <c r="V313" s="61"/>
      <c r="W313" s="61"/>
      <c r="X313" s="61"/>
      <c r="Y313" s="61"/>
      <c r="Z313" s="61"/>
    </row>
    <row r="314" spans="1:26" ht="96">
      <c r="A314" s="20" t="str">
        <f t="shared" ref="A314:A320" si="53">CONCATENATE("T",ROW(A314)-1)</f>
        <v>T313</v>
      </c>
      <c r="B314" s="20" t="s">
        <v>18</v>
      </c>
      <c r="C314" s="48" t="s">
        <v>725</v>
      </c>
      <c r="D314" s="48" t="s">
        <v>726</v>
      </c>
      <c r="E314" s="20" t="s">
        <v>21</v>
      </c>
      <c r="F314" s="20" t="s">
        <v>22</v>
      </c>
      <c r="G314" s="20" t="s">
        <v>23</v>
      </c>
      <c r="H314" s="20" t="s">
        <v>23</v>
      </c>
      <c r="I314" s="20" t="s">
        <v>23</v>
      </c>
      <c r="J314" s="20" t="str">
        <f t="shared" ref="J314:J322" si="54">CONCATENATE("[",G314,",",H314,",",I314,"]")</f>
        <v>[n,n,n]</v>
      </c>
      <c r="K314" s="20" t="s">
        <v>107</v>
      </c>
      <c r="L314" s="20" t="s">
        <v>84</v>
      </c>
      <c r="M314" s="20" t="s">
        <v>23</v>
      </c>
      <c r="N314" s="20" t="str">
        <f>CONCATENATE("[",K314,",",L314,",",M314,"]")</f>
        <v>[f,p,n]</v>
      </c>
      <c r="O314" s="24"/>
      <c r="P314" s="24"/>
      <c r="Q314" s="24"/>
      <c r="R314" s="24"/>
      <c r="S314" s="61"/>
      <c r="T314" s="61"/>
      <c r="U314" s="61"/>
      <c r="V314" s="61"/>
      <c r="W314" s="61"/>
      <c r="X314" s="61"/>
      <c r="Y314" s="61"/>
      <c r="Z314" s="61"/>
    </row>
    <row r="315" spans="1:26" ht="32">
      <c r="A315" s="20" t="str">
        <f t="shared" si="53"/>
        <v>T314</v>
      </c>
      <c r="B315" s="20" t="s">
        <v>18</v>
      </c>
      <c r="C315" s="51" t="s">
        <v>727</v>
      </c>
      <c r="D315" s="49" t="s">
        <v>728</v>
      </c>
      <c r="E315" s="20" t="s">
        <v>729</v>
      </c>
      <c r="F315" s="20" t="s">
        <v>22</v>
      </c>
      <c r="G315" s="20" t="s">
        <v>23</v>
      </c>
      <c r="H315" s="20" t="s">
        <v>23</v>
      </c>
      <c r="I315" s="20" t="s">
        <v>23</v>
      </c>
      <c r="J315" s="20" t="str">
        <f t="shared" si="54"/>
        <v>[n,n,n]</v>
      </c>
      <c r="K315" s="20" t="s">
        <v>23</v>
      </c>
      <c r="L315" s="20" t="s">
        <v>84</v>
      </c>
      <c r="M315" s="20" t="s">
        <v>23</v>
      </c>
      <c r="N315" s="20" t="str">
        <f t="shared" ref="N315:N322" si="55">CONCATENATE("[",K315,",",L315,",",M315,"]")</f>
        <v>[n,p,n]</v>
      </c>
      <c r="O315" s="24"/>
      <c r="P315" s="24"/>
      <c r="Q315" s="24"/>
      <c r="R315" s="24"/>
      <c r="S315" s="61"/>
      <c r="T315" s="61"/>
      <c r="U315" s="61"/>
      <c r="V315" s="61"/>
      <c r="W315" s="61"/>
      <c r="X315" s="61"/>
      <c r="Y315" s="61"/>
      <c r="Z315" s="61"/>
    </row>
    <row r="316" spans="1:26" ht="80">
      <c r="A316" s="20" t="str">
        <f t="shared" si="53"/>
        <v>T315</v>
      </c>
      <c r="B316" s="20" t="s">
        <v>18</v>
      </c>
      <c r="C316" s="51" t="s">
        <v>730</v>
      </c>
      <c r="D316" s="49" t="s">
        <v>731</v>
      </c>
      <c r="E316" s="20" t="s">
        <v>43</v>
      </c>
      <c r="F316" s="20" t="s">
        <v>22</v>
      </c>
      <c r="G316" s="20" t="s">
        <v>23</v>
      </c>
      <c r="H316" s="20" t="s">
        <v>23</v>
      </c>
      <c r="I316" s="20" t="s">
        <v>23</v>
      </c>
      <c r="J316" s="20" t="str">
        <f t="shared" si="54"/>
        <v>[n,n,n]</v>
      </c>
      <c r="K316" s="20" t="s">
        <v>84</v>
      </c>
      <c r="L316" s="20" t="s">
        <v>23</v>
      </c>
      <c r="M316" s="20" t="s">
        <v>23</v>
      </c>
      <c r="N316" s="20" t="str">
        <f t="shared" si="55"/>
        <v>[p,n,n]</v>
      </c>
      <c r="O316" s="24"/>
      <c r="P316" s="24"/>
      <c r="Q316" s="24"/>
      <c r="R316" s="24"/>
      <c r="S316" s="61"/>
      <c r="T316" s="61"/>
      <c r="U316" s="61"/>
      <c r="V316" s="61"/>
      <c r="W316" s="61"/>
      <c r="X316" s="61"/>
      <c r="Y316" s="61"/>
      <c r="Z316" s="61"/>
    </row>
    <row r="317" spans="1:26" ht="96">
      <c r="A317" s="20" t="str">
        <f t="shared" si="53"/>
        <v>T316</v>
      </c>
      <c r="B317" s="20" t="s">
        <v>18</v>
      </c>
      <c r="C317" s="49" t="s">
        <v>732</v>
      </c>
      <c r="D317" s="49" t="s">
        <v>733</v>
      </c>
      <c r="E317" s="20" t="s">
        <v>43</v>
      </c>
      <c r="F317" s="20" t="s">
        <v>22</v>
      </c>
      <c r="G317" s="20" t="s">
        <v>23</v>
      </c>
      <c r="H317" s="20" t="s">
        <v>23</v>
      </c>
      <c r="I317" s="20" t="s">
        <v>23</v>
      </c>
      <c r="J317" s="20" t="str">
        <f t="shared" si="54"/>
        <v>[n,n,n]</v>
      </c>
      <c r="K317" s="20" t="s">
        <v>84</v>
      </c>
      <c r="L317" s="20" t="s">
        <v>23</v>
      </c>
      <c r="M317" s="20" t="s">
        <v>23</v>
      </c>
      <c r="N317" s="20" t="str">
        <f t="shared" si="55"/>
        <v>[p,n,n]</v>
      </c>
      <c r="O317" s="24"/>
      <c r="P317" s="24"/>
      <c r="Q317" s="24"/>
      <c r="R317" s="24"/>
      <c r="S317" s="61"/>
      <c r="T317" s="61"/>
      <c r="U317" s="61"/>
      <c r="V317" s="61"/>
      <c r="W317" s="61"/>
      <c r="X317" s="61"/>
      <c r="Y317" s="61"/>
      <c r="Z317" s="61"/>
    </row>
    <row r="318" spans="1:26" ht="64">
      <c r="A318" s="20" t="str">
        <f t="shared" si="53"/>
        <v>T317</v>
      </c>
      <c r="B318" s="20" t="s">
        <v>18</v>
      </c>
      <c r="C318" s="49" t="s">
        <v>734</v>
      </c>
      <c r="D318" s="49" t="s">
        <v>735</v>
      </c>
      <c r="E318" s="20" t="s">
        <v>43</v>
      </c>
      <c r="F318" s="20" t="s">
        <v>22</v>
      </c>
      <c r="G318" s="20" t="s">
        <v>23</v>
      </c>
      <c r="H318" s="20" t="s">
        <v>23</v>
      </c>
      <c r="I318" s="20" t="s">
        <v>23</v>
      </c>
      <c r="J318" s="20" t="str">
        <f t="shared" si="54"/>
        <v>[n,n,n]</v>
      </c>
      <c r="K318" s="20" t="s">
        <v>84</v>
      </c>
      <c r="L318" s="20" t="s">
        <v>23</v>
      </c>
      <c r="M318" s="20" t="s">
        <v>23</v>
      </c>
      <c r="N318" s="20" t="str">
        <f t="shared" si="55"/>
        <v>[p,n,n]</v>
      </c>
      <c r="O318" s="24"/>
      <c r="P318" s="24"/>
      <c r="Q318" s="24"/>
      <c r="R318" s="24"/>
      <c r="S318" s="61"/>
      <c r="T318" s="61"/>
      <c r="U318" s="61"/>
      <c r="V318" s="61"/>
      <c r="W318" s="61"/>
      <c r="X318" s="61"/>
      <c r="Y318" s="61"/>
      <c r="Z318" s="61"/>
    </row>
    <row r="319" spans="1:26" ht="112">
      <c r="A319" s="20" t="str">
        <f t="shared" si="53"/>
        <v>T318</v>
      </c>
      <c r="B319" s="20" t="s">
        <v>18</v>
      </c>
      <c r="C319" s="51" t="s">
        <v>736</v>
      </c>
      <c r="D319" s="49" t="s">
        <v>737</v>
      </c>
      <c r="E319" s="20" t="s">
        <v>43</v>
      </c>
      <c r="F319" s="20" t="s">
        <v>22</v>
      </c>
      <c r="G319" s="20" t="s">
        <v>23</v>
      </c>
      <c r="H319" s="20" t="s">
        <v>23</v>
      </c>
      <c r="I319" s="20" t="s">
        <v>23</v>
      </c>
      <c r="J319" s="20" t="str">
        <f t="shared" si="54"/>
        <v>[n,n,n]</v>
      </c>
      <c r="K319" s="20" t="s">
        <v>84</v>
      </c>
      <c r="L319" s="20" t="s">
        <v>23</v>
      </c>
      <c r="M319" s="20" t="s">
        <v>23</v>
      </c>
      <c r="N319" s="20" t="str">
        <f t="shared" si="55"/>
        <v>[p,n,n]</v>
      </c>
      <c r="O319" s="24"/>
      <c r="P319" s="24"/>
      <c r="Q319" s="24"/>
      <c r="R319" s="24"/>
      <c r="S319" s="61"/>
      <c r="T319" s="61"/>
      <c r="U319" s="61"/>
      <c r="V319" s="61"/>
      <c r="W319" s="61"/>
      <c r="X319" s="61"/>
      <c r="Y319" s="61"/>
      <c r="Z319" s="61"/>
    </row>
    <row r="320" spans="1:26" ht="64">
      <c r="A320" s="20" t="str">
        <f t="shared" si="53"/>
        <v>T319</v>
      </c>
      <c r="B320" s="20" t="s">
        <v>18</v>
      </c>
      <c r="C320" s="51" t="s">
        <v>738</v>
      </c>
      <c r="D320" s="49" t="s">
        <v>55</v>
      </c>
      <c r="E320" s="20" t="s">
        <v>43</v>
      </c>
      <c r="F320" s="20" t="s">
        <v>22</v>
      </c>
      <c r="G320" s="20" t="s">
        <v>23</v>
      </c>
      <c r="H320" s="20" t="s">
        <v>23</v>
      </c>
      <c r="I320" s="20" t="s">
        <v>23</v>
      </c>
      <c r="J320" s="20" t="str">
        <f t="shared" si="54"/>
        <v>[n,n,n]</v>
      </c>
      <c r="K320" s="20" t="s">
        <v>23</v>
      </c>
      <c r="L320" s="20" t="s">
        <v>84</v>
      </c>
      <c r="M320" s="20" t="s">
        <v>23</v>
      </c>
      <c r="N320" s="20" t="str">
        <f t="shared" si="55"/>
        <v>[n,p,n]</v>
      </c>
      <c r="O320" s="24"/>
      <c r="P320" s="24"/>
      <c r="Q320" s="24"/>
      <c r="R320" s="24"/>
      <c r="S320" s="61"/>
      <c r="T320" s="61"/>
      <c r="U320" s="61"/>
      <c r="V320" s="61"/>
      <c r="W320" s="61"/>
      <c r="X320" s="61"/>
      <c r="Y320" s="61"/>
      <c r="Z320" s="61"/>
    </row>
    <row r="321" spans="1:26" ht="16">
      <c r="A321" s="20" t="str">
        <f t="shared" ref="A321:A324" si="56">CONCATENATE("T",ROW(A321)-1)</f>
        <v>T320</v>
      </c>
      <c r="B321" s="20" t="s">
        <v>18</v>
      </c>
      <c r="C321" s="50" t="s">
        <v>739</v>
      </c>
      <c r="D321" s="50" t="s">
        <v>740</v>
      </c>
      <c r="E321" s="20" t="s">
        <v>27</v>
      </c>
      <c r="F321" s="20" t="s">
        <v>22</v>
      </c>
      <c r="G321" s="20" t="s">
        <v>23</v>
      </c>
      <c r="H321" s="20" t="s">
        <v>23</v>
      </c>
      <c r="I321" s="20" t="s">
        <v>23</v>
      </c>
      <c r="J321" s="20" t="str">
        <f t="shared" si="54"/>
        <v>[n,n,n]</v>
      </c>
      <c r="K321" s="20" t="s">
        <v>23</v>
      </c>
      <c r="L321" s="20" t="s">
        <v>23</v>
      </c>
      <c r="M321" s="20" t="s">
        <v>84</v>
      </c>
      <c r="N321" s="20" t="str">
        <f t="shared" si="55"/>
        <v>[n,n,p]</v>
      </c>
      <c r="O321" s="24"/>
      <c r="P321" s="24"/>
      <c r="Q321" s="24"/>
      <c r="R321" s="24"/>
      <c r="S321" s="61"/>
      <c r="T321" s="61"/>
      <c r="U321" s="61"/>
      <c r="V321" s="61"/>
      <c r="W321" s="61"/>
      <c r="X321" s="61"/>
      <c r="Y321" s="61"/>
      <c r="Z321" s="61"/>
    </row>
    <row r="322" spans="1:26" ht="80">
      <c r="A322" s="20" t="str">
        <f t="shared" si="56"/>
        <v>T321</v>
      </c>
      <c r="B322" s="20" t="s">
        <v>18</v>
      </c>
      <c r="C322" s="51" t="s">
        <v>741</v>
      </c>
      <c r="D322" s="51" t="s">
        <v>742</v>
      </c>
      <c r="E322" s="20" t="s">
        <v>743</v>
      </c>
      <c r="F322" s="20" t="s">
        <v>22</v>
      </c>
      <c r="G322" s="20" t="s">
        <v>23</v>
      </c>
      <c r="H322" s="20" t="s">
        <v>23</v>
      </c>
      <c r="I322" s="20" t="s">
        <v>23</v>
      </c>
      <c r="J322" s="20" t="str">
        <f t="shared" si="54"/>
        <v>[n,n,n]</v>
      </c>
      <c r="K322" s="20" t="s">
        <v>84</v>
      </c>
      <c r="L322" s="20" t="s">
        <v>84</v>
      </c>
      <c r="M322" s="20" t="s">
        <v>84</v>
      </c>
      <c r="N322" s="20" t="str">
        <f t="shared" si="55"/>
        <v>[p,p,p]</v>
      </c>
      <c r="O322" s="24"/>
      <c r="P322" s="24"/>
      <c r="Q322" s="24"/>
      <c r="R322" s="24"/>
      <c r="S322" s="61"/>
      <c r="T322" s="61"/>
      <c r="U322" s="61"/>
      <c r="V322" s="61"/>
      <c r="W322" s="61"/>
      <c r="X322" s="61"/>
      <c r="Y322" s="61"/>
      <c r="Z322" s="61"/>
    </row>
    <row r="323" spans="1:26" ht="80">
      <c r="A323" s="20" t="str">
        <f t="shared" si="56"/>
        <v>T322</v>
      </c>
      <c r="B323" s="20" t="s">
        <v>1151</v>
      </c>
      <c r="C323" s="20" t="s">
        <v>1152</v>
      </c>
      <c r="D323" s="20" t="s">
        <v>1164</v>
      </c>
      <c r="E323" s="20" t="s">
        <v>37</v>
      </c>
      <c r="F323" s="20" t="s">
        <v>22</v>
      </c>
      <c r="G323" s="20"/>
      <c r="H323" s="20"/>
      <c r="I323" s="20"/>
      <c r="J323" s="20"/>
      <c r="K323" s="20" t="str">
        <f t="shared" ref="K323:K335" si="57">MID(N323,2,1)</f>
        <v/>
      </c>
      <c r="L323" s="20" t="str">
        <f t="shared" ref="L323:L335" si="58">MID(N323,4,1)</f>
        <v/>
      </c>
      <c r="M323" s="20" t="str">
        <f t="shared" ref="M323:M335" si="59">MID(N323,6,1)</f>
        <v/>
      </c>
      <c r="N323" s="20"/>
      <c r="O323" s="24"/>
      <c r="P323" s="24"/>
      <c r="Q323" s="24"/>
      <c r="R323" s="24"/>
      <c r="S323" s="61"/>
      <c r="T323" s="61"/>
      <c r="U323" s="61"/>
      <c r="V323" s="61"/>
      <c r="W323" s="61"/>
      <c r="X323" s="61"/>
      <c r="Y323" s="61"/>
      <c r="Z323" s="61"/>
    </row>
    <row r="324" spans="1:26" ht="48">
      <c r="A324" s="20" t="str">
        <f t="shared" si="56"/>
        <v>T323</v>
      </c>
      <c r="B324" s="20" t="s">
        <v>1151</v>
      </c>
      <c r="C324" s="20" t="s">
        <v>1155</v>
      </c>
      <c r="D324" s="52" t="s">
        <v>1165</v>
      </c>
      <c r="E324" s="20" t="s">
        <v>1166</v>
      </c>
      <c r="F324" s="20" t="s">
        <v>22</v>
      </c>
      <c r="G324" s="20"/>
      <c r="H324" s="20"/>
      <c r="I324" s="20"/>
      <c r="J324" s="20"/>
      <c r="K324" s="20" t="str">
        <f t="shared" si="57"/>
        <v/>
      </c>
      <c r="L324" s="20" t="str">
        <f t="shared" si="58"/>
        <v/>
      </c>
      <c r="M324" s="20" t="str">
        <f t="shared" si="59"/>
        <v/>
      </c>
      <c r="N324" s="20"/>
      <c r="O324" s="24"/>
      <c r="P324" s="24"/>
      <c r="Q324" s="24"/>
      <c r="R324" s="24"/>
      <c r="S324" s="61"/>
      <c r="T324" s="61"/>
      <c r="U324" s="61"/>
      <c r="V324" s="61"/>
      <c r="W324" s="61"/>
      <c r="X324" s="61"/>
      <c r="Y324" s="61"/>
      <c r="Z324" s="61"/>
    </row>
    <row r="325" spans="1:26" ht="48">
      <c r="A325" s="20" t="str">
        <f>CONCATENATE("T",ROW(A325)-1)</f>
        <v>T324</v>
      </c>
      <c r="B325" s="20" t="s">
        <v>1151</v>
      </c>
      <c r="C325" s="20" t="s">
        <v>1167</v>
      </c>
      <c r="D325" s="20" t="s">
        <v>1168</v>
      </c>
      <c r="E325" s="20" t="s">
        <v>1169</v>
      </c>
      <c r="F325" s="20" t="s">
        <v>22</v>
      </c>
      <c r="G325" s="20"/>
      <c r="H325" s="20"/>
      <c r="I325" s="20"/>
      <c r="J325" s="20"/>
      <c r="K325" s="20" t="str">
        <f t="shared" si="57"/>
        <v/>
      </c>
      <c r="L325" s="20" t="str">
        <f t="shared" si="58"/>
        <v/>
      </c>
      <c r="M325" s="20" t="str">
        <f t="shared" si="59"/>
        <v/>
      </c>
      <c r="N325" s="20"/>
      <c r="O325" s="24"/>
      <c r="P325" s="24"/>
      <c r="Q325" s="24"/>
      <c r="R325" s="24"/>
      <c r="S325" s="61"/>
      <c r="T325" s="61"/>
      <c r="U325" s="61"/>
      <c r="V325" s="61"/>
      <c r="W325" s="61"/>
      <c r="X325" s="61"/>
      <c r="Y325" s="61"/>
      <c r="Z325" s="61"/>
    </row>
    <row r="326" spans="1:26" ht="48">
      <c r="A326" s="20" t="str">
        <f>CONCATENATE("T",ROW(A326)-1)</f>
        <v>T325</v>
      </c>
      <c r="B326" s="20" t="s">
        <v>1151</v>
      </c>
      <c r="C326" s="20" t="s">
        <v>1170</v>
      </c>
      <c r="D326" s="20" t="s">
        <v>1294</v>
      </c>
      <c r="E326" s="20" t="s">
        <v>72</v>
      </c>
      <c r="F326" s="20" t="s">
        <v>22</v>
      </c>
      <c r="G326" s="20"/>
      <c r="H326" s="20"/>
      <c r="I326" s="20"/>
      <c r="J326" s="20"/>
      <c r="K326" s="20" t="str">
        <f t="shared" si="57"/>
        <v/>
      </c>
      <c r="L326" s="20" t="str">
        <f t="shared" si="58"/>
        <v/>
      </c>
      <c r="M326" s="20" t="str">
        <f t="shared" si="59"/>
        <v/>
      </c>
      <c r="N326" s="20"/>
      <c r="O326" s="24"/>
      <c r="P326" s="24"/>
      <c r="Q326" s="24"/>
      <c r="R326" s="24"/>
      <c r="S326" s="61"/>
      <c r="T326" s="61"/>
      <c r="U326" s="61"/>
      <c r="V326" s="61"/>
      <c r="W326" s="61"/>
      <c r="X326" s="61"/>
      <c r="Y326" s="61"/>
      <c r="Z326" s="61"/>
    </row>
    <row r="327" spans="1:26" ht="48">
      <c r="A327" s="20" t="str">
        <f t="shared" ref="A327:A332" si="60">CONCATENATE("T",ROW(A327)-1)</f>
        <v>T326</v>
      </c>
      <c r="B327" s="20" t="s">
        <v>1151</v>
      </c>
      <c r="C327" s="20" t="s">
        <v>1171</v>
      </c>
      <c r="D327" s="20" t="s">
        <v>1172</v>
      </c>
      <c r="E327" s="20" t="s">
        <v>116</v>
      </c>
      <c r="F327" s="20" t="s">
        <v>22</v>
      </c>
      <c r="G327" s="20"/>
      <c r="H327" s="20"/>
      <c r="I327" s="20"/>
      <c r="J327" s="20"/>
      <c r="K327" s="20" t="str">
        <f t="shared" si="57"/>
        <v/>
      </c>
      <c r="L327" s="20" t="str">
        <f t="shared" si="58"/>
        <v/>
      </c>
      <c r="M327" s="20" t="str">
        <f t="shared" si="59"/>
        <v/>
      </c>
      <c r="N327" s="20"/>
      <c r="O327" s="24"/>
      <c r="P327" s="24"/>
      <c r="Q327" s="24"/>
      <c r="R327" s="24"/>
      <c r="S327" s="61"/>
      <c r="T327" s="61"/>
      <c r="U327" s="61"/>
      <c r="V327" s="61"/>
      <c r="W327" s="61"/>
      <c r="X327" s="61"/>
      <c r="Y327" s="61"/>
      <c r="Z327" s="61"/>
    </row>
    <row r="328" spans="1:26" ht="48">
      <c r="A328" s="20" t="str">
        <f t="shared" si="60"/>
        <v>T327</v>
      </c>
      <c r="B328" s="20" t="s">
        <v>1151</v>
      </c>
      <c r="C328" s="20" t="s">
        <v>1173</v>
      </c>
      <c r="D328" s="20" t="s">
        <v>1174</v>
      </c>
      <c r="E328" s="20" t="s">
        <v>1175</v>
      </c>
      <c r="F328" s="20" t="s">
        <v>22</v>
      </c>
      <c r="G328" s="20"/>
      <c r="H328" s="20"/>
      <c r="I328" s="20"/>
      <c r="J328" s="20"/>
      <c r="K328" s="20" t="str">
        <f t="shared" si="57"/>
        <v/>
      </c>
      <c r="L328" s="20" t="str">
        <f t="shared" si="58"/>
        <v/>
      </c>
      <c r="M328" s="20" t="str">
        <f t="shared" si="59"/>
        <v/>
      </c>
      <c r="N328" s="20"/>
      <c r="O328" s="24"/>
      <c r="P328" s="24"/>
      <c r="Q328" s="24"/>
      <c r="R328" s="24"/>
      <c r="S328" s="61"/>
      <c r="T328" s="61"/>
      <c r="U328" s="61"/>
      <c r="V328" s="61"/>
      <c r="W328" s="61"/>
      <c r="X328" s="61"/>
      <c r="Y328" s="61"/>
      <c r="Z328" s="61"/>
    </row>
    <row r="329" spans="1:26" ht="48">
      <c r="A329" s="20" t="str">
        <f t="shared" si="60"/>
        <v>T328</v>
      </c>
      <c r="B329" s="20" t="s">
        <v>1151</v>
      </c>
      <c r="C329" s="20" t="s">
        <v>1176</v>
      </c>
      <c r="D329" s="20" t="s">
        <v>1177</v>
      </c>
      <c r="E329" s="20" t="s">
        <v>1178</v>
      </c>
      <c r="F329" s="20" t="s">
        <v>22</v>
      </c>
      <c r="G329" s="20"/>
      <c r="H329" s="20"/>
      <c r="I329" s="20"/>
      <c r="J329" s="20"/>
      <c r="K329" s="20" t="str">
        <f t="shared" si="57"/>
        <v/>
      </c>
      <c r="L329" s="20" t="str">
        <f t="shared" si="58"/>
        <v/>
      </c>
      <c r="M329" s="20" t="str">
        <f t="shared" si="59"/>
        <v/>
      </c>
      <c r="N329" s="20"/>
      <c r="O329" s="24"/>
      <c r="P329" s="24"/>
      <c r="Q329" s="24"/>
      <c r="R329" s="24"/>
      <c r="S329" s="61"/>
      <c r="T329" s="61"/>
      <c r="U329" s="61"/>
      <c r="V329" s="61"/>
      <c r="W329" s="61"/>
      <c r="X329" s="61"/>
      <c r="Y329" s="61"/>
      <c r="Z329" s="61"/>
    </row>
    <row r="330" spans="1:26" ht="48">
      <c r="A330" s="20" t="str">
        <f t="shared" si="60"/>
        <v>T329</v>
      </c>
      <c r="B330" s="20" t="s">
        <v>1151</v>
      </c>
      <c r="C330" s="20" t="s">
        <v>1179</v>
      </c>
      <c r="D330" s="20" t="s">
        <v>1180</v>
      </c>
      <c r="E330" s="20" t="s">
        <v>116</v>
      </c>
      <c r="F330" s="20" t="s">
        <v>22</v>
      </c>
      <c r="G330" s="20"/>
      <c r="H330" s="20"/>
      <c r="I330" s="20"/>
      <c r="J330" s="20"/>
      <c r="K330" s="20" t="str">
        <f t="shared" si="57"/>
        <v/>
      </c>
      <c r="L330" s="20" t="str">
        <f t="shared" si="58"/>
        <v/>
      </c>
      <c r="M330" s="20" t="str">
        <f t="shared" si="59"/>
        <v/>
      </c>
      <c r="N330" s="20"/>
      <c r="O330" s="24"/>
      <c r="P330" s="24"/>
      <c r="Q330" s="24"/>
      <c r="R330" s="24"/>
      <c r="S330" s="61"/>
      <c r="T330" s="61"/>
      <c r="U330" s="61"/>
      <c r="V330" s="61"/>
      <c r="W330" s="61"/>
      <c r="X330" s="61"/>
      <c r="Y330" s="61"/>
      <c r="Z330" s="61"/>
    </row>
    <row r="331" spans="1:26" ht="48">
      <c r="A331" s="20" t="str">
        <f t="shared" si="60"/>
        <v>T330</v>
      </c>
      <c r="B331" s="20" t="s">
        <v>1151</v>
      </c>
      <c r="C331" s="20" t="s">
        <v>1181</v>
      </c>
      <c r="D331" s="20" t="s">
        <v>1182</v>
      </c>
      <c r="E331" s="20" t="s">
        <v>72</v>
      </c>
      <c r="F331" s="20" t="s">
        <v>22</v>
      </c>
      <c r="G331" s="20"/>
      <c r="H331" s="20"/>
      <c r="I331" s="20"/>
      <c r="J331" s="20"/>
      <c r="K331" s="20" t="str">
        <f t="shared" si="57"/>
        <v/>
      </c>
      <c r="L331" s="20" t="str">
        <f t="shared" si="58"/>
        <v/>
      </c>
      <c r="M331" s="20" t="str">
        <f t="shared" si="59"/>
        <v/>
      </c>
      <c r="N331" s="20"/>
      <c r="O331" s="24"/>
      <c r="P331" s="24"/>
      <c r="Q331" s="24"/>
      <c r="R331" s="24"/>
      <c r="S331" s="61"/>
      <c r="T331" s="61"/>
      <c r="U331" s="61"/>
      <c r="V331" s="61"/>
      <c r="W331" s="61"/>
      <c r="X331" s="61"/>
      <c r="Y331" s="61"/>
      <c r="Z331" s="61"/>
    </row>
    <row r="332" spans="1:26" ht="48">
      <c r="A332" s="20" t="str">
        <f t="shared" si="60"/>
        <v>T331</v>
      </c>
      <c r="B332" s="20" t="s">
        <v>1151</v>
      </c>
      <c r="C332" s="20" t="s">
        <v>293</v>
      </c>
      <c r="D332" s="20" t="s">
        <v>1183</v>
      </c>
      <c r="E332" s="20" t="s">
        <v>27</v>
      </c>
      <c r="F332" s="20" t="s">
        <v>22</v>
      </c>
      <c r="G332" s="20"/>
      <c r="H332" s="20"/>
      <c r="I332" s="20"/>
      <c r="J332" s="20"/>
      <c r="K332" s="20" t="str">
        <f t="shared" si="57"/>
        <v/>
      </c>
      <c r="L332" s="20" t="str">
        <f t="shared" si="58"/>
        <v/>
      </c>
      <c r="M332" s="20" t="str">
        <f t="shared" si="59"/>
        <v/>
      </c>
      <c r="N332" s="20"/>
      <c r="O332" s="24"/>
      <c r="P332" s="24"/>
      <c r="Q332" s="24"/>
      <c r="R332" s="24"/>
      <c r="S332" s="61"/>
      <c r="T332" s="61"/>
      <c r="U332" s="61"/>
      <c r="V332" s="61"/>
      <c r="W332" s="61"/>
      <c r="X332" s="61"/>
      <c r="Y332" s="61"/>
      <c r="Z332" s="61"/>
    </row>
    <row r="333" spans="1:26" ht="32">
      <c r="A333" s="20" t="str">
        <f>CONCATENATE("T",ROW(A333)-1)</f>
        <v>T332</v>
      </c>
      <c r="B333" s="20" t="s">
        <v>1151</v>
      </c>
      <c r="C333" s="20" t="s">
        <v>1188</v>
      </c>
      <c r="D333" s="20" t="s">
        <v>1189</v>
      </c>
      <c r="E333" s="20" t="s">
        <v>116</v>
      </c>
      <c r="F333" s="20" t="s">
        <v>22</v>
      </c>
      <c r="G333" s="20"/>
      <c r="H333" s="20"/>
      <c r="I333" s="20"/>
      <c r="J333" s="20"/>
      <c r="K333" s="20" t="str">
        <f t="shared" si="57"/>
        <v/>
      </c>
      <c r="L333" s="20" t="str">
        <f t="shared" si="58"/>
        <v/>
      </c>
      <c r="M333" s="20" t="str">
        <f t="shared" si="59"/>
        <v/>
      </c>
      <c r="N333" s="20"/>
      <c r="O333" s="24"/>
      <c r="P333" s="24"/>
      <c r="Q333" s="24"/>
      <c r="R333" s="24"/>
      <c r="S333" s="61"/>
      <c r="T333" s="61"/>
      <c r="U333" s="61"/>
      <c r="V333" s="61"/>
      <c r="W333" s="61"/>
      <c r="X333" s="61"/>
      <c r="Y333" s="61"/>
      <c r="Z333" s="61"/>
    </row>
    <row r="334" spans="1:26" ht="48">
      <c r="A334" s="20" t="str">
        <f t="shared" ref="A334:A335" si="61">CONCATENATE("T",ROW(A334)-1)</f>
        <v>T333</v>
      </c>
      <c r="B334" s="20" t="s">
        <v>1151</v>
      </c>
      <c r="C334" s="20" t="s">
        <v>1192</v>
      </c>
      <c r="D334" s="20" t="s">
        <v>1193</v>
      </c>
      <c r="E334" s="20" t="s">
        <v>1194</v>
      </c>
      <c r="F334" s="20" t="s">
        <v>22</v>
      </c>
      <c r="G334" s="20"/>
      <c r="H334" s="20"/>
      <c r="I334" s="20"/>
      <c r="J334" s="20"/>
      <c r="K334" s="20" t="str">
        <f t="shared" si="57"/>
        <v/>
      </c>
      <c r="L334" s="20" t="str">
        <f t="shared" si="58"/>
        <v/>
      </c>
      <c r="M334" s="20" t="str">
        <f t="shared" si="59"/>
        <v/>
      </c>
      <c r="N334" s="20"/>
      <c r="O334" s="24"/>
      <c r="P334" s="24"/>
      <c r="Q334" s="24"/>
      <c r="R334" s="24"/>
      <c r="S334" s="61"/>
      <c r="T334" s="61"/>
      <c r="U334" s="61"/>
      <c r="V334" s="61"/>
      <c r="W334" s="61"/>
      <c r="X334" s="61"/>
      <c r="Y334" s="61"/>
      <c r="Z334" s="61"/>
    </row>
    <row r="335" spans="1:26" ht="58" customHeight="1">
      <c r="A335" s="20" t="str">
        <f t="shared" si="61"/>
        <v>T334</v>
      </c>
      <c r="B335" s="20" t="s">
        <v>1151</v>
      </c>
      <c r="C335" s="20" t="s">
        <v>279</v>
      </c>
      <c r="D335" s="20" t="s">
        <v>280</v>
      </c>
      <c r="E335" s="20" t="s">
        <v>43</v>
      </c>
      <c r="F335" s="20" t="s">
        <v>160</v>
      </c>
      <c r="G335" s="20" t="str">
        <f t="shared" ref="G335" si="62">MID(J335,2,1)</f>
        <v>p</v>
      </c>
      <c r="H335" s="20" t="str">
        <f t="shared" ref="H335" si="63">MID(J335,4,1)</f>
        <v>p</v>
      </c>
      <c r="I335" s="20" t="str">
        <f t="shared" ref="I335" si="64">MID(J335,6,1)</f>
        <v>n</v>
      </c>
      <c r="J335" s="20" t="s">
        <v>91</v>
      </c>
      <c r="K335" s="20" t="str">
        <f t="shared" si="57"/>
        <v>n</v>
      </c>
      <c r="L335" s="20" t="str">
        <f t="shared" si="58"/>
        <v>n</v>
      </c>
      <c r="M335" s="20" t="str">
        <f t="shared" si="59"/>
        <v>n</v>
      </c>
      <c r="N335" s="20" t="s">
        <v>181</v>
      </c>
      <c r="O335" s="24" t="s">
        <v>281</v>
      </c>
      <c r="P335" s="24" t="s">
        <v>282</v>
      </c>
      <c r="Q335" s="24" t="s">
        <v>283</v>
      </c>
      <c r="R335" s="24"/>
      <c r="S335" s="61"/>
      <c r="T335" s="61"/>
      <c r="U335" s="61"/>
      <c r="V335" s="61"/>
      <c r="W335" s="61"/>
      <c r="X335" s="61"/>
      <c r="Y335" s="61"/>
      <c r="Z335" s="61"/>
    </row>
    <row r="336" spans="1:26" ht="48">
      <c r="A336" s="20" t="str">
        <f>CONCATENATE("T",ROW(A336)-1)</f>
        <v>T335</v>
      </c>
      <c r="B336" s="20" t="s">
        <v>1151</v>
      </c>
      <c r="C336" s="20" t="s">
        <v>293</v>
      </c>
      <c r="D336" s="20" t="s">
        <v>671</v>
      </c>
      <c r="E336" s="20" t="s">
        <v>27</v>
      </c>
      <c r="F336" s="20" t="s">
        <v>160</v>
      </c>
      <c r="G336" s="20" t="s">
        <v>84</v>
      </c>
      <c r="H336" s="20" t="s">
        <v>84</v>
      </c>
      <c r="I336" s="20" t="s">
        <v>23</v>
      </c>
      <c r="J336" s="20" t="s">
        <v>265</v>
      </c>
      <c r="K336" s="20" t="s">
        <v>23</v>
      </c>
      <c r="L336" s="20" t="s">
        <v>23</v>
      </c>
      <c r="M336" s="20" t="s">
        <v>84</v>
      </c>
      <c r="N336" s="20" t="s">
        <v>85</v>
      </c>
      <c r="O336" s="24" t="s">
        <v>363</v>
      </c>
      <c r="P336" s="24" t="s">
        <v>672</v>
      </c>
      <c r="Q336" s="24" t="s">
        <v>673</v>
      </c>
      <c r="R336" s="24"/>
      <c r="S336" s="61"/>
      <c r="T336" s="61"/>
      <c r="U336" s="61"/>
      <c r="V336" s="61"/>
      <c r="W336" s="61"/>
      <c r="X336" s="61"/>
      <c r="Y336" s="61"/>
      <c r="Z336" s="61"/>
    </row>
    <row r="337" spans="1:26" ht="96">
      <c r="A337" s="20" t="str">
        <f>CONCATENATE("T",ROW(A337)-1)</f>
        <v>T336</v>
      </c>
      <c r="B337" s="20" t="s">
        <v>1151</v>
      </c>
      <c r="C337" s="20" t="s">
        <v>269</v>
      </c>
      <c r="D337" s="20" t="s">
        <v>270</v>
      </c>
      <c r="E337" s="20" t="s">
        <v>27</v>
      </c>
      <c r="F337" s="20" t="s">
        <v>160</v>
      </c>
      <c r="G337" s="20" t="s">
        <v>23</v>
      </c>
      <c r="H337" s="20" t="s">
        <v>23</v>
      </c>
      <c r="I337" s="20" t="s">
        <v>23</v>
      </c>
      <c r="J337" s="20" t="s">
        <v>181</v>
      </c>
      <c r="K337" s="20" t="s">
        <v>23</v>
      </c>
      <c r="L337" s="20" t="s">
        <v>84</v>
      </c>
      <c r="M337" s="20" t="s">
        <v>84</v>
      </c>
      <c r="N337" s="20" t="s">
        <v>38</v>
      </c>
      <c r="O337" s="25" t="s">
        <v>242</v>
      </c>
      <c r="P337" s="25" t="s">
        <v>674</v>
      </c>
      <c r="Q337" s="25" t="s">
        <v>675</v>
      </c>
      <c r="R337" s="24"/>
      <c r="S337" s="61"/>
      <c r="T337" s="61"/>
      <c r="U337" s="61"/>
      <c r="V337" s="61"/>
      <c r="W337" s="61"/>
      <c r="X337" s="61"/>
      <c r="Y337" s="61"/>
      <c r="Z337" s="61"/>
    </row>
    <row r="338" spans="1:26" ht="96">
      <c r="A338" s="20" t="str">
        <f>CONCATENATE("T",ROW(A338)-1)</f>
        <v>T337</v>
      </c>
      <c r="B338" s="20" t="s">
        <v>1151</v>
      </c>
      <c r="C338" s="20" t="s">
        <v>274</v>
      </c>
      <c r="D338" s="20" t="s">
        <v>275</v>
      </c>
      <c r="E338" s="20" t="s">
        <v>126</v>
      </c>
      <c r="F338" s="20" t="s">
        <v>160</v>
      </c>
      <c r="G338" s="20" t="s">
        <v>23</v>
      </c>
      <c r="H338" s="20" t="s">
        <v>23</v>
      </c>
      <c r="I338" s="20" t="s">
        <v>23</v>
      </c>
      <c r="J338" s="20" t="s">
        <v>181</v>
      </c>
      <c r="K338" s="20" t="s">
        <v>84</v>
      </c>
      <c r="L338" s="20" t="s">
        <v>84</v>
      </c>
      <c r="M338" s="20" t="s">
        <v>23</v>
      </c>
      <c r="N338" s="20" t="s">
        <v>91</v>
      </c>
      <c r="O338" s="24" t="s">
        <v>276</v>
      </c>
      <c r="P338" s="24" t="s">
        <v>277</v>
      </c>
      <c r="Q338" s="24" t="s">
        <v>278</v>
      </c>
      <c r="R338" s="24"/>
      <c r="S338" s="61"/>
      <c r="T338" s="61"/>
      <c r="U338" s="61"/>
      <c r="V338" s="61"/>
      <c r="W338" s="61"/>
      <c r="X338" s="61"/>
      <c r="Y338" s="61"/>
      <c r="Z338" s="61"/>
    </row>
    <row r="339" spans="1:26" ht="32">
      <c r="A339" s="20" t="str">
        <f t="shared" ref="A339:A341" si="65">CONCATENATE("T",ROW(A339)-1)</f>
        <v>T338</v>
      </c>
      <c r="B339" s="20" t="s">
        <v>1151</v>
      </c>
      <c r="C339" s="20" t="s">
        <v>665</v>
      </c>
      <c r="D339" s="20" t="s">
        <v>246</v>
      </c>
      <c r="E339" s="20" t="s">
        <v>72</v>
      </c>
      <c r="F339" s="20" t="s">
        <v>160</v>
      </c>
      <c r="G339" s="20" t="s">
        <v>23</v>
      </c>
      <c r="H339" s="20" t="s">
        <v>23</v>
      </c>
      <c r="I339" s="20" t="s">
        <v>23</v>
      </c>
      <c r="J339" s="20" t="s">
        <v>181</v>
      </c>
      <c r="K339" s="20" t="str">
        <f t="shared" ref="K339:K341" si="66">MID(N339,2,1)</f>
        <v>f</v>
      </c>
      <c r="L339" s="20" t="str">
        <f t="shared" ref="L339:L341" si="67">MID(N339,4,1)</f>
        <v>f</v>
      </c>
      <c r="M339" s="20" t="str">
        <f t="shared" ref="M339:M341" si="68">MID(N339,6,1)</f>
        <v>n</v>
      </c>
      <c r="N339" s="20" t="s">
        <v>247</v>
      </c>
      <c r="O339" s="24">
        <v>233</v>
      </c>
      <c r="P339" s="24" t="s">
        <v>249</v>
      </c>
      <c r="Q339" s="24" t="s">
        <v>250</v>
      </c>
      <c r="R339" s="24"/>
      <c r="S339" s="61"/>
      <c r="T339" s="61"/>
      <c r="U339" s="61"/>
      <c r="V339" s="61"/>
      <c r="W339" s="61"/>
      <c r="X339" s="61"/>
      <c r="Y339" s="61"/>
      <c r="Z339" s="61"/>
    </row>
    <row r="340" spans="1:26" ht="32">
      <c r="A340" s="20" t="str">
        <f>CONCATENATE("T",ROW(A340)-1)</f>
        <v>T339</v>
      </c>
      <c r="B340" s="20" t="s">
        <v>1151</v>
      </c>
      <c r="C340" s="56" t="s">
        <v>145</v>
      </c>
      <c r="D340" s="56" t="s">
        <v>146</v>
      </c>
      <c r="E340" s="56" t="s">
        <v>111</v>
      </c>
      <c r="F340" s="56" t="s">
        <v>22</v>
      </c>
      <c r="G340" s="56" t="s">
        <v>23</v>
      </c>
      <c r="H340" s="56" t="s">
        <v>23</v>
      </c>
      <c r="I340" s="56" t="s">
        <v>23</v>
      </c>
      <c r="J340" s="56" t="s">
        <v>181</v>
      </c>
      <c r="K340" s="56" t="s">
        <v>84</v>
      </c>
      <c r="L340" s="56" t="s">
        <v>84</v>
      </c>
      <c r="M340" s="56" t="s">
        <v>84</v>
      </c>
      <c r="N340" s="56" t="s">
        <v>73</v>
      </c>
      <c r="O340" s="57" t="s">
        <v>1297</v>
      </c>
      <c r="P340" s="57" t="s">
        <v>1295</v>
      </c>
      <c r="Q340" s="57" t="s">
        <v>1296</v>
      </c>
      <c r="R340" s="58"/>
      <c r="S340" s="61"/>
      <c r="T340" s="61"/>
      <c r="U340" s="61"/>
      <c r="V340" s="61"/>
      <c r="W340" s="61"/>
      <c r="X340" s="61"/>
      <c r="Y340" s="61"/>
      <c r="Z340" s="61"/>
    </row>
    <row r="341" spans="1:26" ht="96">
      <c r="A341" s="20" t="str">
        <f t="shared" si="65"/>
        <v>T340</v>
      </c>
      <c r="B341" s="20" t="s">
        <v>1151</v>
      </c>
      <c r="C341" s="20" t="s">
        <v>226</v>
      </c>
      <c r="D341" s="20" t="s">
        <v>1242</v>
      </c>
      <c r="E341" s="20" t="s">
        <v>43</v>
      </c>
      <c r="F341" s="20" t="s">
        <v>160</v>
      </c>
      <c r="G341" s="20" t="str">
        <f t="shared" ref="G341" si="69">MID(J341,2,1)</f>
        <v>n</v>
      </c>
      <c r="H341" s="20" t="str">
        <f t="shared" ref="H341" si="70">MID(J341,4,1)</f>
        <v>n</v>
      </c>
      <c r="I341" s="20" t="str">
        <f t="shared" ref="I341" si="71">MID(J341,6,1)</f>
        <v>n</v>
      </c>
      <c r="J341" s="20" t="s">
        <v>181</v>
      </c>
      <c r="K341" s="20" t="str">
        <f t="shared" si="66"/>
        <v>p</v>
      </c>
      <c r="L341" s="20" t="str">
        <f t="shared" si="67"/>
        <v>n</v>
      </c>
      <c r="M341" s="20" t="str">
        <f t="shared" si="68"/>
        <v>n</v>
      </c>
      <c r="N341" s="20" t="s">
        <v>80</v>
      </c>
      <c r="O341" s="25" t="s">
        <v>662</v>
      </c>
      <c r="P341" s="25" t="s">
        <v>663</v>
      </c>
      <c r="Q341" s="25" t="s">
        <v>664</v>
      </c>
      <c r="R341" s="24"/>
      <c r="S341" s="61"/>
      <c r="T341" s="61"/>
      <c r="U341" s="61"/>
      <c r="V341" s="61"/>
      <c r="W341" s="61"/>
      <c r="X341" s="61"/>
      <c r="Y341" s="61"/>
      <c r="Z341" s="61"/>
    </row>
    <row r="342" spans="1:26" ht="48">
      <c r="A342" s="20" t="str">
        <f>CONCATENATE("T",ROW(A342)-1)</f>
        <v>T341</v>
      </c>
      <c r="B342" s="20" t="s">
        <v>1197</v>
      </c>
      <c r="C342" s="20" t="s">
        <v>613</v>
      </c>
      <c r="D342" s="20" t="s">
        <v>1198</v>
      </c>
      <c r="E342" s="20" t="s">
        <v>1169</v>
      </c>
      <c r="F342" s="20" t="s">
        <v>22</v>
      </c>
      <c r="G342" s="20"/>
      <c r="H342" s="20"/>
      <c r="I342" s="20"/>
      <c r="J342" s="20"/>
      <c r="K342" s="20" t="str">
        <f>MID(N342,2,1)</f>
        <v/>
      </c>
      <c r="L342" s="20" t="str">
        <f>MID(N342,4,1)</f>
        <v/>
      </c>
      <c r="M342" s="20" t="str">
        <f>MID(N342,6,1)</f>
        <v/>
      </c>
      <c r="N342" s="20"/>
      <c r="O342" s="24"/>
      <c r="P342" s="24"/>
      <c r="Q342" s="24"/>
      <c r="R342" s="24"/>
      <c r="S342" s="61"/>
      <c r="T342" s="61"/>
      <c r="U342" s="61"/>
      <c r="V342" s="61"/>
      <c r="W342" s="61"/>
      <c r="X342" s="61"/>
      <c r="Y342" s="61"/>
      <c r="Z342" s="61"/>
    </row>
    <row r="343" spans="1:26" ht="48">
      <c r="A343" s="20" t="str">
        <f t="shared" ref="A343:A355" si="72">CONCATENATE("T",ROW(A343)-1)</f>
        <v>T342</v>
      </c>
      <c r="B343" s="20" t="s">
        <v>1197</v>
      </c>
      <c r="C343" s="20" t="s">
        <v>1199</v>
      </c>
      <c r="D343" s="20" t="s">
        <v>1200</v>
      </c>
      <c r="E343" s="20" t="s">
        <v>37</v>
      </c>
      <c r="F343" s="20" t="s">
        <v>22</v>
      </c>
      <c r="G343" s="20"/>
      <c r="H343" s="20"/>
      <c r="I343" s="20"/>
      <c r="J343" s="20"/>
      <c r="K343" s="20" t="str">
        <f t="shared" ref="K343:K350" si="73">MID(N343,2,1)</f>
        <v/>
      </c>
      <c r="L343" s="20" t="str">
        <f t="shared" ref="L343:L350" si="74">MID(N343,4,1)</f>
        <v/>
      </c>
      <c r="M343" s="20" t="str">
        <f t="shared" ref="M343:M350" si="75">MID(N343,6,1)</f>
        <v/>
      </c>
      <c r="N343" s="20"/>
      <c r="O343" s="24"/>
      <c r="P343" s="24"/>
      <c r="Q343" s="24"/>
      <c r="R343" s="24"/>
      <c r="S343" s="61"/>
      <c r="T343" s="61"/>
      <c r="U343" s="61"/>
      <c r="V343" s="61"/>
      <c r="W343" s="61"/>
      <c r="X343" s="61"/>
      <c r="Y343" s="61"/>
      <c r="Z343" s="61"/>
    </row>
    <row r="344" spans="1:26" ht="48">
      <c r="A344" s="20" t="str">
        <f t="shared" si="72"/>
        <v>T343</v>
      </c>
      <c r="B344" s="20" t="s">
        <v>1197</v>
      </c>
      <c r="C344" s="20" t="s">
        <v>382</v>
      </c>
      <c r="D344" s="20" t="s">
        <v>1201</v>
      </c>
      <c r="E344" s="20" t="s">
        <v>21</v>
      </c>
      <c r="F344" s="20" t="s">
        <v>22</v>
      </c>
      <c r="G344" s="20"/>
      <c r="H344" s="20"/>
      <c r="I344" s="20"/>
      <c r="J344" s="20"/>
      <c r="K344" s="20" t="str">
        <f t="shared" si="73"/>
        <v/>
      </c>
      <c r="L344" s="20" t="str">
        <f t="shared" si="74"/>
        <v/>
      </c>
      <c r="M344" s="20" t="str">
        <f t="shared" si="75"/>
        <v/>
      </c>
      <c r="N344" s="20"/>
      <c r="O344" s="24"/>
      <c r="P344" s="24"/>
      <c r="Q344" s="24"/>
      <c r="R344" s="24"/>
      <c r="S344" s="61"/>
      <c r="T344" s="61"/>
      <c r="U344" s="61"/>
      <c r="V344" s="61"/>
      <c r="W344" s="61"/>
      <c r="X344" s="61"/>
      <c r="Y344" s="61"/>
      <c r="Z344" s="61"/>
    </row>
    <row r="345" spans="1:26" ht="48">
      <c r="A345" s="20" t="str">
        <f t="shared" si="72"/>
        <v>T344</v>
      </c>
      <c r="B345" s="20" t="s">
        <v>1197</v>
      </c>
      <c r="C345" s="20" t="s">
        <v>499</v>
      </c>
      <c r="D345" s="20" t="s">
        <v>1202</v>
      </c>
      <c r="E345" s="20" t="s">
        <v>43</v>
      </c>
      <c r="F345" s="20" t="s">
        <v>22</v>
      </c>
      <c r="G345" s="20"/>
      <c r="H345" s="20"/>
      <c r="I345" s="20"/>
      <c r="J345" s="20"/>
      <c r="K345" s="20" t="str">
        <f t="shared" si="73"/>
        <v/>
      </c>
      <c r="L345" s="20" t="str">
        <f t="shared" si="74"/>
        <v/>
      </c>
      <c r="M345" s="20" t="str">
        <f t="shared" si="75"/>
        <v/>
      </c>
      <c r="N345" s="20"/>
      <c r="O345" s="24"/>
      <c r="P345" s="24"/>
      <c r="Q345" s="24"/>
      <c r="R345" s="24"/>
      <c r="S345" s="61"/>
      <c r="T345" s="61"/>
      <c r="U345" s="61"/>
      <c r="V345" s="61"/>
      <c r="W345" s="61"/>
      <c r="X345" s="61"/>
      <c r="Y345" s="61"/>
      <c r="Z345" s="61"/>
    </row>
    <row r="346" spans="1:26" ht="48">
      <c r="A346" s="20" t="str">
        <f t="shared" si="72"/>
        <v>T345</v>
      </c>
      <c r="B346" s="20" t="s">
        <v>1197</v>
      </c>
      <c r="C346" s="20" t="s">
        <v>293</v>
      </c>
      <c r="D346" s="20" t="s">
        <v>1203</v>
      </c>
      <c r="E346" s="20" t="s">
        <v>27</v>
      </c>
      <c r="F346" s="20" t="s">
        <v>22</v>
      </c>
      <c r="G346" s="20"/>
      <c r="H346" s="20"/>
      <c r="I346" s="20"/>
      <c r="J346" s="20"/>
      <c r="K346" s="20" t="str">
        <f t="shared" si="73"/>
        <v/>
      </c>
      <c r="L346" s="20" t="str">
        <f t="shared" si="74"/>
        <v/>
      </c>
      <c r="M346" s="20" t="str">
        <f t="shared" si="75"/>
        <v/>
      </c>
      <c r="N346" s="20"/>
      <c r="O346" s="24"/>
      <c r="P346" s="24"/>
      <c r="Q346" s="24"/>
      <c r="R346" s="24"/>
      <c r="S346" s="61"/>
      <c r="T346" s="61"/>
      <c r="U346" s="61"/>
      <c r="V346" s="61"/>
      <c r="W346" s="61"/>
      <c r="X346" s="61"/>
      <c r="Y346" s="61"/>
      <c r="Z346" s="61"/>
    </row>
    <row r="347" spans="1:26" ht="48">
      <c r="A347" s="20" t="str">
        <f t="shared" si="72"/>
        <v>T346</v>
      </c>
      <c r="B347" s="20" t="s">
        <v>1197</v>
      </c>
      <c r="C347" s="20" t="s">
        <v>1190</v>
      </c>
      <c r="D347" s="20" t="s">
        <v>1204</v>
      </c>
      <c r="E347" s="20" t="s">
        <v>43</v>
      </c>
      <c r="F347" s="20" t="s">
        <v>22</v>
      </c>
      <c r="G347" s="20"/>
      <c r="H347" s="20"/>
      <c r="I347" s="20"/>
      <c r="J347" s="20"/>
      <c r="K347" s="20" t="str">
        <f t="shared" si="73"/>
        <v/>
      </c>
      <c r="L347" s="20" t="str">
        <f t="shared" si="74"/>
        <v/>
      </c>
      <c r="M347" s="20" t="str">
        <f t="shared" si="75"/>
        <v/>
      </c>
      <c r="N347" s="20"/>
      <c r="O347" s="24"/>
      <c r="P347" s="24"/>
      <c r="Q347" s="24"/>
      <c r="R347" s="24"/>
      <c r="S347" s="61"/>
      <c r="T347" s="61"/>
      <c r="U347" s="61"/>
      <c r="V347" s="61"/>
      <c r="W347" s="61"/>
      <c r="X347" s="61"/>
      <c r="Y347" s="61"/>
      <c r="Z347" s="61"/>
    </row>
    <row r="348" spans="1:26" ht="64">
      <c r="A348" s="20" t="str">
        <f t="shared" si="72"/>
        <v>T347</v>
      </c>
      <c r="B348" s="20" t="s">
        <v>1197</v>
      </c>
      <c r="C348" s="20" t="s">
        <v>1192</v>
      </c>
      <c r="D348" s="20" t="s">
        <v>1205</v>
      </c>
      <c r="E348" s="20" t="s">
        <v>1194</v>
      </c>
      <c r="F348" s="20" t="s">
        <v>22</v>
      </c>
      <c r="G348" s="20"/>
      <c r="H348" s="20"/>
      <c r="I348" s="20"/>
      <c r="J348" s="20"/>
      <c r="K348" s="20" t="str">
        <f t="shared" si="73"/>
        <v/>
      </c>
      <c r="L348" s="20" t="str">
        <f t="shared" si="74"/>
        <v/>
      </c>
      <c r="M348" s="20" t="str">
        <f t="shared" si="75"/>
        <v/>
      </c>
      <c r="N348" s="20"/>
      <c r="O348" s="24"/>
      <c r="P348" s="24"/>
      <c r="Q348" s="24"/>
      <c r="R348" s="24"/>
      <c r="S348" s="61"/>
      <c r="T348" s="61"/>
      <c r="U348" s="61"/>
      <c r="V348" s="61"/>
      <c r="W348" s="61"/>
      <c r="X348" s="61"/>
      <c r="Y348" s="61"/>
      <c r="Z348" s="61"/>
    </row>
    <row r="349" spans="1:26" ht="48">
      <c r="A349" s="20" t="str">
        <f t="shared" si="72"/>
        <v>T348</v>
      </c>
      <c r="B349" s="20" t="s">
        <v>1197</v>
      </c>
      <c r="C349" s="20" t="s">
        <v>1195</v>
      </c>
      <c r="D349" s="20" t="s">
        <v>1206</v>
      </c>
      <c r="E349" s="20" t="s">
        <v>1169</v>
      </c>
      <c r="F349" s="20" t="s">
        <v>22</v>
      </c>
      <c r="G349" s="20"/>
      <c r="H349" s="20"/>
      <c r="I349" s="20"/>
      <c r="J349" s="20"/>
      <c r="K349" s="20" t="str">
        <f t="shared" si="73"/>
        <v/>
      </c>
      <c r="L349" s="20" t="str">
        <f t="shared" si="74"/>
        <v/>
      </c>
      <c r="M349" s="20" t="str">
        <f t="shared" si="75"/>
        <v/>
      </c>
      <c r="N349" s="20"/>
      <c r="O349" s="24"/>
      <c r="P349" s="24"/>
      <c r="Q349" s="24"/>
      <c r="R349" s="24"/>
      <c r="S349" s="61"/>
      <c r="T349" s="61"/>
      <c r="U349" s="61"/>
      <c r="V349" s="61"/>
      <c r="W349" s="61"/>
      <c r="X349" s="61"/>
      <c r="Y349" s="61"/>
      <c r="Z349" s="61"/>
    </row>
    <row r="350" spans="1:26" ht="48">
      <c r="A350" s="20" t="str">
        <f t="shared" si="72"/>
        <v>T349</v>
      </c>
      <c r="B350" s="20" t="s">
        <v>1197</v>
      </c>
      <c r="C350" s="20" t="s">
        <v>1207</v>
      </c>
      <c r="D350" s="20" t="s">
        <v>1208</v>
      </c>
      <c r="E350" s="20" t="s">
        <v>116</v>
      </c>
      <c r="F350" s="20" t="s">
        <v>22</v>
      </c>
      <c r="G350" s="20"/>
      <c r="H350" s="20"/>
      <c r="I350" s="20"/>
      <c r="J350" s="20"/>
      <c r="K350" s="20" t="str">
        <f t="shared" si="73"/>
        <v/>
      </c>
      <c r="L350" s="20" t="str">
        <f t="shared" si="74"/>
        <v/>
      </c>
      <c r="M350" s="20" t="str">
        <f t="shared" si="75"/>
        <v/>
      </c>
      <c r="N350" s="20"/>
      <c r="O350" s="24"/>
      <c r="P350" s="24"/>
      <c r="Q350" s="24"/>
      <c r="R350" s="24"/>
      <c r="S350" s="61"/>
      <c r="T350" s="61"/>
      <c r="U350" s="61"/>
      <c r="V350" s="61"/>
      <c r="W350" s="61"/>
      <c r="X350" s="61"/>
      <c r="Y350" s="61"/>
      <c r="Z350" s="61"/>
    </row>
    <row r="351" spans="1:26" ht="48">
      <c r="A351" s="20" t="str">
        <f t="shared" si="72"/>
        <v>T350</v>
      </c>
      <c r="B351" s="20" t="s">
        <v>1197</v>
      </c>
      <c r="C351" s="20" t="s">
        <v>1209</v>
      </c>
      <c r="D351" s="20" t="s">
        <v>1210</v>
      </c>
      <c r="E351" s="20" t="s">
        <v>1175</v>
      </c>
      <c r="F351" s="20" t="s">
        <v>22</v>
      </c>
      <c r="G351" s="20"/>
      <c r="H351" s="20"/>
      <c r="I351" s="20"/>
      <c r="J351" s="20"/>
      <c r="K351" s="20" t="str">
        <f>MID(N351,2,1)</f>
        <v/>
      </c>
      <c r="L351" s="20" t="str">
        <f>MID(N351,4,1)</f>
        <v/>
      </c>
      <c r="M351" s="20" t="str">
        <f>MID(N351,6,1)</f>
        <v/>
      </c>
      <c r="N351" s="20"/>
      <c r="O351" s="24"/>
      <c r="P351" s="24"/>
      <c r="Q351" s="24"/>
      <c r="R351" s="24"/>
      <c r="S351" s="61"/>
      <c r="T351" s="61"/>
      <c r="U351" s="61"/>
      <c r="V351" s="61"/>
      <c r="W351" s="61"/>
      <c r="X351" s="61"/>
      <c r="Y351" s="61"/>
      <c r="Z351" s="61"/>
    </row>
    <row r="352" spans="1:26" ht="48">
      <c r="A352" s="20" t="str">
        <f t="shared" si="72"/>
        <v>T351</v>
      </c>
      <c r="B352" s="20" t="s">
        <v>1197</v>
      </c>
      <c r="C352" s="20" t="s">
        <v>1211</v>
      </c>
      <c r="D352" s="20" t="s">
        <v>1212</v>
      </c>
      <c r="E352" s="20" t="s">
        <v>1213</v>
      </c>
      <c r="F352" s="20" t="s">
        <v>22</v>
      </c>
      <c r="G352" s="20"/>
      <c r="H352" s="20"/>
      <c r="I352" s="20"/>
      <c r="J352" s="20"/>
      <c r="K352" s="20" t="str">
        <f t="shared" ref="K352:K354" si="76">MID(N352,2,1)</f>
        <v/>
      </c>
      <c r="L352" s="20" t="str">
        <f t="shared" ref="L352:L354" si="77">MID(N352,4,1)</f>
        <v/>
      </c>
      <c r="M352" s="20" t="str">
        <f t="shared" ref="M352:M354" si="78">MID(N352,6,1)</f>
        <v/>
      </c>
      <c r="N352" s="20"/>
      <c r="O352" s="24"/>
      <c r="P352" s="24"/>
      <c r="Q352" s="24"/>
      <c r="R352" s="24"/>
      <c r="S352" s="61"/>
      <c r="T352" s="61"/>
      <c r="U352" s="61"/>
      <c r="V352" s="61"/>
      <c r="W352" s="61"/>
      <c r="X352" s="61"/>
      <c r="Y352" s="61"/>
      <c r="Z352" s="61"/>
    </row>
    <row r="353" spans="1:26" ht="48">
      <c r="A353" s="20" t="str">
        <f t="shared" si="72"/>
        <v>T352</v>
      </c>
      <c r="B353" s="20" t="s">
        <v>1197</v>
      </c>
      <c r="C353" s="20" t="s">
        <v>1214</v>
      </c>
      <c r="D353" s="20" t="s">
        <v>1215</v>
      </c>
      <c r="E353" s="20" t="s">
        <v>102</v>
      </c>
      <c r="F353" s="20" t="s">
        <v>22</v>
      </c>
      <c r="G353" s="20"/>
      <c r="H353" s="20"/>
      <c r="I353" s="20"/>
      <c r="J353" s="20"/>
      <c r="K353" s="20" t="str">
        <f t="shared" si="76"/>
        <v/>
      </c>
      <c r="L353" s="20" t="str">
        <f t="shared" si="77"/>
        <v/>
      </c>
      <c r="M353" s="20" t="str">
        <f t="shared" si="78"/>
        <v/>
      </c>
      <c r="N353" s="20"/>
      <c r="O353" s="24"/>
      <c r="P353" s="24"/>
      <c r="Q353" s="24"/>
      <c r="R353" s="24"/>
      <c r="S353" s="61"/>
      <c r="T353" s="61"/>
      <c r="U353" s="61"/>
      <c r="V353" s="61"/>
      <c r="W353" s="61"/>
      <c r="X353" s="61"/>
      <c r="Y353" s="61"/>
      <c r="Z353" s="61"/>
    </row>
    <row r="354" spans="1:26" ht="48">
      <c r="A354" s="20" t="str">
        <f t="shared" si="72"/>
        <v>T353</v>
      </c>
      <c r="B354" s="20" t="s">
        <v>1197</v>
      </c>
      <c r="C354" s="20" t="s">
        <v>1179</v>
      </c>
      <c r="D354" s="20" t="s">
        <v>1216</v>
      </c>
      <c r="E354" s="20" t="s">
        <v>116</v>
      </c>
      <c r="F354" s="20" t="s">
        <v>22</v>
      </c>
      <c r="G354" s="20"/>
      <c r="H354" s="20"/>
      <c r="I354" s="20"/>
      <c r="J354" s="20"/>
      <c r="K354" s="20" t="str">
        <f t="shared" si="76"/>
        <v/>
      </c>
      <c r="L354" s="20" t="str">
        <f t="shared" si="77"/>
        <v/>
      </c>
      <c r="M354" s="20" t="str">
        <f t="shared" si="78"/>
        <v/>
      </c>
      <c r="N354" s="20"/>
      <c r="O354" s="24"/>
      <c r="P354" s="24"/>
      <c r="Q354" s="24"/>
      <c r="R354" s="24"/>
      <c r="S354" s="61"/>
      <c r="T354" s="61"/>
      <c r="U354" s="61"/>
      <c r="V354" s="61"/>
      <c r="W354" s="61"/>
      <c r="X354" s="61"/>
      <c r="Y354" s="61"/>
      <c r="Z354" s="61"/>
    </row>
    <row r="355" spans="1:26" ht="48">
      <c r="A355" s="20" t="str">
        <f t="shared" si="72"/>
        <v>T354</v>
      </c>
      <c r="B355" s="20" t="s">
        <v>1197</v>
      </c>
      <c r="C355" s="20" t="s">
        <v>1181</v>
      </c>
      <c r="D355" s="20" t="s">
        <v>1217</v>
      </c>
      <c r="E355" s="20" t="s">
        <v>72</v>
      </c>
      <c r="F355" s="20" t="s">
        <v>22</v>
      </c>
      <c r="G355" s="20"/>
      <c r="H355" s="20"/>
      <c r="I355" s="20"/>
      <c r="J355" s="20"/>
      <c r="K355" s="20" t="str">
        <f t="shared" ref="K355:K375" si="79">MID(N355,2,1)</f>
        <v/>
      </c>
      <c r="L355" s="20" t="str">
        <f t="shared" ref="L355:L375" si="80">MID(N355,4,1)</f>
        <v/>
      </c>
      <c r="M355" s="20" t="str">
        <f t="shared" ref="M355:M375" si="81">MID(N355,6,1)</f>
        <v/>
      </c>
      <c r="N355" s="20"/>
      <c r="O355" s="24"/>
      <c r="P355" s="24"/>
      <c r="Q355" s="24"/>
      <c r="R355" s="24"/>
      <c r="S355" s="61"/>
      <c r="T355" s="61"/>
      <c r="U355" s="61"/>
      <c r="V355" s="61"/>
      <c r="W355" s="61"/>
      <c r="X355" s="61"/>
      <c r="Y355" s="61"/>
      <c r="Z355" s="61"/>
    </row>
    <row r="356" spans="1:26" ht="48">
      <c r="A356" s="20" t="str">
        <f t="shared" ref="A356:A382" si="82">CONCATENATE("T",ROW(A356)-1)</f>
        <v>T355</v>
      </c>
      <c r="B356" s="20" t="s">
        <v>1163</v>
      </c>
      <c r="C356" s="20" t="s">
        <v>1243</v>
      </c>
      <c r="D356" s="20" t="s">
        <v>1244</v>
      </c>
      <c r="E356" s="20" t="s">
        <v>37</v>
      </c>
      <c r="F356" s="20" t="s">
        <v>22</v>
      </c>
      <c r="G356" s="20"/>
      <c r="H356" s="20"/>
      <c r="I356" s="20"/>
      <c r="J356" s="20"/>
      <c r="K356" s="20" t="str">
        <f t="shared" si="79"/>
        <v/>
      </c>
      <c r="L356" s="20" t="str">
        <f t="shared" si="80"/>
        <v/>
      </c>
      <c r="M356" s="20" t="str">
        <f t="shared" si="81"/>
        <v/>
      </c>
      <c r="N356" s="20"/>
      <c r="O356" s="24"/>
      <c r="P356" s="24"/>
      <c r="Q356" s="24"/>
      <c r="R356" s="24"/>
      <c r="S356" s="61"/>
      <c r="T356" s="61"/>
      <c r="U356" s="61"/>
      <c r="V356" s="61"/>
      <c r="W356" s="61"/>
      <c r="X356" s="61"/>
      <c r="Y356" s="61"/>
      <c r="Z356" s="61"/>
    </row>
    <row r="357" spans="1:26" ht="48">
      <c r="A357" s="20" t="str">
        <f t="shared" si="82"/>
        <v>T356</v>
      </c>
      <c r="B357" s="20" t="s">
        <v>1163</v>
      </c>
      <c r="C357" s="20" t="s">
        <v>1190</v>
      </c>
      <c r="D357" s="20" t="s">
        <v>1245</v>
      </c>
      <c r="E357" s="20" t="s">
        <v>43</v>
      </c>
      <c r="F357" s="20" t="s">
        <v>22</v>
      </c>
      <c r="G357" s="20"/>
      <c r="H357" s="20"/>
      <c r="I357" s="20"/>
      <c r="J357" s="20"/>
      <c r="K357" s="20" t="str">
        <f t="shared" si="79"/>
        <v/>
      </c>
      <c r="L357" s="20" t="str">
        <f t="shared" si="80"/>
        <v/>
      </c>
      <c r="M357" s="20" t="str">
        <f t="shared" si="81"/>
        <v/>
      </c>
      <c r="N357" s="20"/>
      <c r="O357" s="24"/>
      <c r="P357" s="24"/>
      <c r="Q357" s="24"/>
      <c r="R357" s="24"/>
      <c r="S357" s="61"/>
      <c r="T357" s="61"/>
      <c r="U357" s="61"/>
      <c r="V357" s="61"/>
      <c r="W357" s="61"/>
      <c r="X357" s="61"/>
      <c r="Y357" s="61"/>
      <c r="Z357" s="61"/>
    </row>
    <row r="358" spans="1:26" ht="32">
      <c r="A358" s="20" t="str">
        <f t="shared" si="82"/>
        <v>T357</v>
      </c>
      <c r="B358" s="20" t="s">
        <v>1163</v>
      </c>
      <c r="C358" s="20" t="s">
        <v>1209</v>
      </c>
      <c r="D358" s="20" t="s">
        <v>1246</v>
      </c>
      <c r="E358" s="20" t="s">
        <v>1175</v>
      </c>
      <c r="F358" s="20" t="s">
        <v>22</v>
      </c>
      <c r="G358" s="20"/>
      <c r="H358" s="20"/>
      <c r="I358" s="20"/>
      <c r="J358" s="20"/>
      <c r="K358" s="20" t="str">
        <f t="shared" si="79"/>
        <v/>
      </c>
      <c r="L358" s="20" t="str">
        <f t="shared" si="80"/>
        <v/>
      </c>
      <c r="M358" s="20" t="str">
        <f t="shared" si="81"/>
        <v/>
      </c>
      <c r="N358" s="20"/>
      <c r="O358" s="24"/>
      <c r="P358" s="24"/>
      <c r="Q358" s="24"/>
      <c r="R358" s="24"/>
      <c r="S358" s="61"/>
      <c r="T358" s="61"/>
      <c r="U358" s="61"/>
      <c r="V358" s="61"/>
      <c r="W358" s="61"/>
      <c r="X358" s="61"/>
      <c r="Y358" s="61"/>
      <c r="Z358" s="61"/>
    </row>
    <row r="359" spans="1:26" ht="48">
      <c r="A359" s="20" t="str">
        <f t="shared" si="82"/>
        <v>T358</v>
      </c>
      <c r="B359" s="20" t="s">
        <v>1163</v>
      </c>
      <c r="C359" s="20" t="s">
        <v>1247</v>
      </c>
      <c r="D359" s="20" t="s">
        <v>1248</v>
      </c>
      <c r="E359" s="20" t="s">
        <v>1169</v>
      </c>
      <c r="F359" s="20" t="s">
        <v>22</v>
      </c>
      <c r="G359" s="20"/>
      <c r="H359" s="20"/>
      <c r="I359" s="20"/>
      <c r="J359" s="20"/>
      <c r="K359" s="20" t="str">
        <f t="shared" si="79"/>
        <v/>
      </c>
      <c r="L359" s="20" t="str">
        <f t="shared" si="80"/>
        <v/>
      </c>
      <c r="M359" s="20" t="str">
        <f t="shared" si="81"/>
        <v/>
      </c>
      <c r="N359" s="20"/>
      <c r="O359" s="24"/>
      <c r="P359" s="24"/>
      <c r="Q359" s="24"/>
      <c r="R359" s="24"/>
      <c r="S359" s="61"/>
      <c r="T359" s="61"/>
      <c r="U359" s="61"/>
      <c r="V359" s="61"/>
      <c r="W359" s="61"/>
      <c r="X359" s="61"/>
      <c r="Y359" s="61"/>
      <c r="Z359" s="61"/>
    </row>
    <row r="360" spans="1:26" ht="32">
      <c r="A360" s="20" t="str">
        <f t="shared" si="82"/>
        <v>T359</v>
      </c>
      <c r="B360" s="20" t="s">
        <v>1163</v>
      </c>
      <c r="C360" s="20" t="s">
        <v>1179</v>
      </c>
      <c r="D360" s="20" t="s">
        <v>1249</v>
      </c>
      <c r="E360" s="20" t="s">
        <v>116</v>
      </c>
      <c r="F360" s="20" t="s">
        <v>22</v>
      </c>
      <c r="G360" s="20"/>
      <c r="H360" s="20"/>
      <c r="I360" s="20"/>
      <c r="J360" s="20"/>
      <c r="K360" s="20" t="str">
        <f t="shared" si="79"/>
        <v/>
      </c>
      <c r="L360" s="20" t="str">
        <f t="shared" si="80"/>
        <v/>
      </c>
      <c r="M360" s="20" t="str">
        <f t="shared" si="81"/>
        <v/>
      </c>
      <c r="N360" s="20"/>
      <c r="O360" s="24"/>
      <c r="P360" s="24"/>
      <c r="Q360" s="24"/>
      <c r="R360" s="24"/>
      <c r="S360" s="61"/>
      <c r="T360" s="61"/>
      <c r="U360" s="61"/>
      <c r="V360" s="61"/>
      <c r="W360" s="61"/>
      <c r="X360" s="61"/>
      <c r="Y360" s="61"/>
      <c r="Z360" s="61"/>
    </row>
    <row r="361" spans="1:26" ht="32">
      <c r="A361" s="20" t="str">
        <f t="shared" si="82"/>
        <v>T360</v>
      </c>
      <c r="B361" s="20" t="s">
        <v>1163</v>
      </c>
      <c r="C361" s="20" t="s">
        <v>1181</v>
      </c>
      <c r="D361" s="20" t="s">
        <v>1250</v>
      </c>
      <c r="E361" s="20" t="s">
        <v>72</v>
      </c>
      <c r="F361" s="20" t="s">
        <v>22</v>
      </c>
      <c r="G361" s="20"/>
      <c r="H361" s="20"/>
      <c r="I361" s="20"/>
      <c r="J361" s="20"/>
      <c r="K361" s="20" t="str">
        <f t="shared" si="79"/>
        <v/>
      </c>
      <c r="L361" s="20" t="str">
        <f t="shared" si="80"/>
        <v/>
      </c>
      <c r="M361" s="20" t="str">
        <f t="shared" si="81"/>
        <v/>
      </c>
      <c r="N361" s="20"/>
      <c r="O361" s="24"/>
      <c r="P361" s="24"/>
      <c r="Q361" s="24"/>
      <c r="R361" s="24"/>
      <c r="S361" s="61"/>
      <c r="T361" s="61"/>
      <c r="U361" s="61"/>
      <c r="V361" s="61"/>
      <c r="W361" s="61"/>
      <c r="X361" s="61"/>
      <c r="Y361" s="61"/>
      <c r="Z361" s="61"/>
    </row>
    <row r="362" spans="1:26" ht="32">
      <c r="A362" s="20" t="str">
        <f t="shared" si="82"/>
        <v>T361</v>
      </c>
      <c r="B362" s="20" t="s">
        <v>1163</v>
      </c>
      <c r="C362" s="20" t="s">
        <v>1251</v>
      </c>
      <c r="D362" s="20" t="s">
        <v>1252</v>
      </c>
      <c r="E362" s="20" t="s">
        <v>43</v>
      </c>
      <c r="F362" s="20" t="s">
        <v>22</v>
      </c>
      <c r="G362" s="20"/>
      <c r="H362" s="20"/>
      <c r="I362" s="20"/>
      <c r="J362" s="20"/>
      <c r="K362" s="20" t="str">
        <f t="shared" si="79"/>
        <v/>
      </c>
      <c r="L362" s="20" t="str">
        <f t="shared" si="80"/>
        <v/>
      </c>
      <c r="M362" s="20" t="str">
        <f t="shared" si="81"/>
        <v/>
      </c>
      <c r="N362" s="20"/>
      <c r="O362" s="24"/>
      <c r="P362" s="24"/>
      <c r="Q362" s="24"/>
      <c r="R362" s="24"/>
      <c r="S362" s="61"/>
      <c r="T362" s="61"/>
      <c r="U362" s="61"/>
      <c r="V362" s="61"/>
      <c r="W362" s="61"/>
      <c r="X362" s="61"/>
      <c r="Y362" s="61"/>
      <c r="Z362" s="61"/>
    </row>
    <row r="363" spans="1:26" ht="32">
      <c r="A363" s="20" t="str">
        <f t="shared" si="82"/>
        <v>T362</v>
      </c>
      <c r="B363" s="20" t="s">
        <v>1163</v>
      </c>
      <c r="C363" s="20" t="s">
        <v>1253</v>
      </c>
      <c r="D363" s="20" t="s">
        <v>1254</v>
      </c>
      <c r="E363" s="20" t="s">
        <v>43</v>
      </c>
      <c r="F363" s="20" t="s">
        <v>22</v>
      </c>
      <c r="G363" s="20"/>
      <c r="H363" s="20"/>
      <c r="I363" s="20"/>
      <c r="J363" s="20"/>
      <c r="K363" s="20" t="str">
        <f t="shared" si="79"/>
        <v/>
      </c>
      <c r="L363" s="20" t="str">
        <f t="shared" si="80"/>
        <v/>
      </c>
      <c r="M363" s="20" t="str">
        <f t="shared" si="81"/>
        <v/>
      </c>
      <c r="N363" s="20"/>
      <c r="O363" s="24"/>
      <c r="P363" s="24"/>
      <c r="Q363" s="24"/>
      <c r="R363" s="24"/>
      <c r="S363" s="61"/>
      <c r="T363" s="61"/>
      <c r="U363" s="61"/>
      <c r="V363" s="61"/>
      <c r="W363" s="61"/>
      <c r="X363" s="61"/>
      <c r="Y363" s="61"/>
      <c r="Z363" s="61"/>
    </row>
    <row r="364" spans="1:26" ht="32">
      <c r="A364" s="20" t="str">
        <f t="shared" si="82"/>
        <v>T363</v>
      </c>
      <c r="B364" s="20" t="s">
        <v>1163</v>
      </c>
      <c r="C364" s="20" t="s">
        <v>1255</v>
      </c>
      <c r="D364" s="20" t="s">
        <v>1256</v>
      </c>
      <c r="E364" s="20" t="s">
        <v>43</v>
      </c>
      <c r="F364" s="20" t="s">
        <v>22</v>
      </c>
      <c r="G364" s="20"/>
      <c r="H364" s="20"/>
      <c r="I364" s="20"/>
      <c r="J364" s="20"/>
      <c r="K364" s="20" t="str">
        <f t="shared" si="79"/>
        <v/>
      </c>
      <c r="L364" s="20" t="str">
        <f t="shared" si="80"/>
        <v/>
      </c>
      <c r="M364" s="20" t="str">
        <f t="shared" si="81"/>
        <v/>
      </c>
      <c r="N364" s="20"/>
      <c r="O364" s="24"/>
      <c r="P364" s="24"/>
      <c r="Q364" s="24"/>
      <c r="R364" s="24"/>
      <c r="S364" s="61"/>
      <c r="T364" s="61"/>
      <c r="U364" s="61"/>
      <c r="V364" s="61"/>
      <c r="W364" s="61"/>
      <c r="X364" s="61"/>
      <c r="Y364" s="61"/>
      <c r="Z364" s="61"/>
    </row>
    <row r="365" spans="1:26" ht="32">
      <c r="A365" s="20" t="str">
        <f t="shared" si="82"/>
        <v>T364</v>
      </c>
      <c r="B365" s="20" t="s">
        <v>1163</v>
      </c>
      <c r="C365" s="20" t="s">
        <v>1257</v>
      </c>
      <c r="D365" s="20" t="s">
        <v>1258</v>
      </c>
      <c r="E365" s="20" t="s">
        <v>43</v>
      </c>
      <c r="F365" s="20" t="s">
        <v>22</v>
      </c>
      <c r="G365" s="20"/>
      <c r="H365" s="20"/>
      <c r="I365" s="20"/>
      <c r="J365" s="20"/>
      <c r="K365" s="20" t="str">
        <f t="shared" si="79"/>
        <v/>
      </c>
      <c r="L365" s="20" t="str">
        <f t="shared" si="80"/>
        <v/>
      </c>
      <c r="M365" s="20" t="str">
        <f t="shared" si="81"/>
        <v/>
      </c>
      <c r="N365" s="20"/>
      <c r="O365" s="24"/>
      <c r="P365" s="24"/>
      <c r="Q365" s="24"/>
      <c r="R365" s="24"/>
      <c r="S365" s="61"/>
      <c r="T365" s="61"/>
      <c r="U365" s="61"/>
      <c r="V365" s="61"/>
      <c r="W365" s="61"/>
      <c r="X365" s="61"/>
      <c r="Y365" s="61"/>
      <c r="Z365" s="61"/>
    </row>
    <row r="366" spans="1:26" ht="32">
      <c r="A366" s="20" t="str">
        <f t="shared" si="82"/>
        <v>T365</v>
      </c>
      <c r="B366" s="20" t="s">
        <v>1163</v>
      </c>
      <c r="C366" s="20" t="s">
        <v>1259</v>
      </c>
      <c r="D366" s="20" t="s">
        <v>1260</v>
      </c>
      <c r="E366" s="20" t="s">
        <v>43</v>
      </c>
      <c r="F366" s="20" t="s">
        <v>22</v>
      </c>
      <c r="G366" s="20"/>
      <c r="H366" s="20"/>
      <c r="I366" s="20"/>
      <c r="J366" s="20"/>
      <c r="K366" s="20" t="str">
        <f t="shared" si="79"/>
        <v/>
      </c>
      <c r="L366" s="20" t="str">
        <f t="shared" si="80"/>
        <v/>
      </c>
      <c r="M366" s="20" t="str">
        <f t="shared" si="81"/>
        <v/>
      </c>
      <c r="N366" s="20"/>
      <c r="O366" s="24"/>
      <c r="P366" s="24"/>
      <c r="Q366" s="24"/>
      <c r="R366" s="24"/>
      <c r="S366" s="61"/>
      <c r="T366" s="61"/>
      <c r="U366" s="61"/>
      <c r="V366" s="61"/>
      <c r="W366" s="61"/>
      <c r="X366" s="61"/>
      <c r="Y366" s="61"/>
      <c r="Z366" s="61"/>
    </row>
    <row r="367" spans="1:26" ht="32">
      <c r="A367" s="20" t="str">
        <f t="shared" si="82"/>
        <v>T366</v>
      </c>
      <c r="B367" s="20" t="s">
        <v>1163</v>
      </c>
      <c r="C367" s="20" t="s">
        <v>1261</v>
      </c>
      <c r="D367" s="20" t="s">
        <v>1262</v>
      </c>
      <c r="E367" s="20" t="s">
        <v>43</v>
      </c>
      <c r="F367" s="20" t="s">
        <v>22</v>
      </c>
      <c r="G367" s="20"/>
      <c r="H367" s="20"/>
      <c r="I367" s="20"/>
      <c r="J367" s="20"/>
      <c r="K367" s="20" t="str">
        <f t="shared" si="79"/>
        <v/>
      </c>
      <c r="L367" s="20" t="str">
        <f t="shared" si="80"/>
        <v/>
      </c>
      <c r="M367" s="20" t="str">
        <f t="shared" si="81"/>
        <v/>
      </c>
      <c r="N367" s="20"/>
      <c r="O367" s="24"/>
      <c r="P367" s="24"/>
      <c r="Q367" s="24"/>
      <c r="R367" s="24"/>
      <c r="S367" s="61"/>
      <c r="T367" s="61"/>
      <c r="U367" s="61"/>
      <c r="V367" s="61"/>
      <c r="W367" s="61"/>
      <c r="X367" s="61"/>
      <c r="Y367" s="61"/>
      <c r="Z367" s="61"/>
    </row>
    <row r="368" spans="1:26" ht="32">
      <c r="A368" s="20" t="str">
        <f t="shared" si="82"/>
        <v>T367</v>
      </c>
      <c r="B368" s="20" t="s">
        <v>1163</v>
      </c>
      <c r="C368" s="20" t="s">
        <v>1263</v>
      </c>
      <c r="D368" s="20" t="s">
        <v>1264</v>
      </c>
      <c r="E368" s="20" t="s">
        <v>116</v>
      </c>
      <c r="F368" s="20" t="s">
        <v>22</v>
      </c>
      <c r="G368" s="20"/>
      <c r="H368" s="20"/>
      <c r="I368" s="20"/>
      <c r="J368" s="20"/>
      <c r="K368" s="20" t="str">
        <f t="shared" si="79"/>
        <v/>
      </c>
      <c r="L368" s="20" t="str">
        <f t="shared" si="80"/>
        <v/>
      </c>
      <c r="M368" s="20" t="str">
        <f t="shared" si="81"/>
        <v/>
      </c>
      <c r="N368" s="20"/>
      <c r="O368" s="24"/>
      <c r="P368" s="24"/>
      <c r="Q368" s="24"/>
      <c r="R368" s="24"/>
      <c r="S368" s="61"/>
      <c r="T368" s="61"/>
      <c r="U368" s="61"/>
      <c r="V368" s="61"/>
      <c r="W368" s="61"/>
      <c r="X368" s="61"/>
      <c r="Y368" s="61"/>
      <c r="Z368" s="61"/>
    </row>
    <row r="369" spans="1:26" ht="48">
      <c r="A369" s="20" t="str">
        <f t="shared" si="82"/>
        <v>T368</v>
      </c>
      <c r="B369" s="20" t="s">
        <v>1163</v>
      </c>
      <c r="C369" s="20" t="s">
        <v>1153</v>
      </c>
      <c r="D369" s="20" t="s">
        <v>1265</v>
      </c>
      <c r="E369" s="20" t="s">
        <v>116</v>
      </c>
      <c r="F369" s="20" t="s">
        <v>22</v>
      </c>
      <c r="G369" s="20"/>
      <c r="H369" s="20"/>
      <c r="I369" s="20"/>
      <c r="J369" s="20"/>
      <c r="K369" s="20" t="str">
        <f t="shared" si="79"/>
        <v/>
      </c>
      <c r="L369" s="20" t="str">
        <f t="shared" si="80"/>
        <v/>
      </c>
      <c r="M369" s="20" t="str">
        <f t="shared" si="81"/>
        <v/>
      </c>
      <c r="N369" s="20"/>
      <c r="O369" s="24"/>
      <c r="P369" s="24"/>
      <c r="Q369" s="24"/>
      <c r="R369" s="24"/>
      <c r="S369" s="61"/>
      <c r="T369" s="61"/>
      <c r="U369" s="61"/>
      <c r="V369" s="61"/>
      <c r="W369" s="61"/>
      <c r="X369" s="61"/>
      <c r="Y369" s="61"/>
      <c r="Z369" s="61"/>
    </row>
    <row r="370" spans="1:26" ht="48">
      <c r="A370" s="20" t="str">
        <f t="shared" si="82"/>
        <v>T369</v>
      </c>
      <c r="B370" s="20" t="s">
        <v>1163</v>
      </c>
      <c r="C370" s="20" t="s">
        <v>1154</v>
      </c>
      <c r="D370" s="20" t="s">
        <v>1266</v>
      </c>
      <c r="E370" s="20" t="s">
        <v>43</v>
      </c>
      <c r="F370" s="20" t="s">
        <v>22</v>
      </c>
      <c r="G370" s="20"/>
      <c r="H370" s="20"/>
      <c r="I370" s="20"/>
      <c r="J370" s="20"/>
      <c r="K370" s="20" t="str">
        <f t="shared" si="79"/>
        <v/>
      </c>
      <c r="L370" s="20" t="str">
        <f t="shared" si="80"/>
        <v/>
      </c>
      <c r="M370" s="20" t="str">
        <f t="shared" si="81"/>
        <v/>
      </c>
      <c r="N370" s="20"/>
      <c r="O370" s="24"/>
      <c r="P370" s="24"/>
      <c r="Q370" s="24" t="s">
        <v>1267</v>
      </c>
      <c r="R370" s="24"/>
      <c r="S370" s="61"/>
      <c r="T370" s="61"/>
      <c r="U370" s="61"/>
      <c r="V370" s="61"/>
      <c r="W370" s="61"/>
      <c r="X370" s="61"/>
      <c r="Y370" s="61"/>
      <c r="Z370" s="61"/>
    </row>
    <row r="371" spans="1:26" ht="48">
      <c r="A371" s="20" t="str">
        <f t="shared" si="82"/>
        <v>T370</v>
      </c>
      <c r="B371" s="20" t="s">
        <v>1163</v>
      </c>
      <c r="C371" s="20" t="s">
        <v>1184</v>
      </c>
      <c r="D371" s="20" t="s">
        <v>1185</v>
      </c>
      <c r="E371" s="20" t="s">
        <v>1175</v>
      </c>
      <c r="F371" s="20" t="s">
        <v>22</v>
      </c>
      <c r="G371" s="20"/>
      <c r="H371" s="20"/>
      <c r="I371" s="20"/>
      <c r="J371" s="20"/>
      <c r="K371" s="20" t="str">
        <f t="shared" si="79"/>
        <v/>
      </c>
      <c r="L371" s="20" t="str">
        <f t="shared" si="80"/>
        <v/>
      </c>
      <c r="M371" s="20" t="str">
        <f t="shared" si="81"/>
        <v/>
      </c>
      <c r="N371" s="20"/>
      <c r="O371" s="24"/>
      <c r="P371" s="24"/>
      <c r="Q371" s="24"/>
      <c r="R371" s="24"/>
      <c r="S371" s="61"/>
      <c r="T371" s="61"/>
      <c r="U371" s="61"/>
      <c r="V371" s="61"/>
      <c r="W371" s="61"/>
      <c r="X371" s="61"/>
      <c r="Y371" s="61"/>
      <c r="Z371" s="61"/>
    </row>
    <row r="372" spans="1:26" ht="48">
      <c r="A372" s="20" t="str">
        <f t="shared" si="82"/>
        <v>T371</v>
      </c>
      <c r="B372" s="20" t="s">
        <v>1163</v>
      </c>
      <c r="C372" s="20" t="s">
        <v>1186</v>
      </c>
      <c r="D372" s="20" t="s">
        <v>1187</v>
      </c>
      <c r="E372" s="20" t="s">
        <v>116</v>
      </c>
      <c r="F372" s="20" t="s">
        <v>22</v>
      </c>
      <c r="G372" s="20"/>
      <c r="H372" s="20"/>
      <c r="I372" s="20"/>
      <c r="J372" s="20"/>
      <c r="K372" s="20" t="str">
        <f t="shared" si="79"/>
        <v/>
      </c>
      <c r="L372" s="20" t="str">
        <f t="shared" si="80"/>
        <v/>
      </c>
      <c r="M372" s="20" t="str">
        <f t="shared" si="81"/>
        <v/>
      </c>
      <c r="N372" s="20"/>
      <c r="O372" s="24"/>
      <c r="P372" s="24"/>
      <c r="Q372" s="24"/>
      <c r="R372" s="24"/>
      <c r="S372" s="61"/>
      <c r="T372" s="61"/>
      <c r="U372" s="61"/>
      <c r="V372" s="61"/>
      <c r="W372" s="61"/>
      <c r="X372" s="61"/>
      <c r="Y372" s="61"/>
      <c r="Z372" s="61"/>
    </row>
    <row r="373" spans="1:26" ht="48">
      <c r="A373" s="20" t="str">
        <f t="shared" si="82"/>
        <v>T372</v>
      </c>
      <c r="B373" s="20" t="s">
        <v>1163</v>
      </c>
      <c r="C373" s="20" t="s">
        <v>1190</v>
      </c>
      <c r="D373" s="20" t="s">
        <v>1191</v>
      </c>
      <c r="E373" s="20" t="s">
        <v>43</v>
      </c>
      <c r="F373" s="20" t="s">
        <v>22</v>
      </c>
      <c r="G373" s="20"/>
      <c r="H373" s="20"/>
      <c r="I373" s="20"/>
      <c r="J373" s="20"/>
      <c r="K373" s="20" t="str">
        <f t="shared" si="79"/>
        <v/>
      </c>
      <c r="L373" s="20" t="str">
        <f t="shared" si="80"/>
        <v/>
      </c>
      <c r="M373" s="20" t="str">
        <f t="shared" si="81"/>
        <v/>
      </c>
      <c r="N373" s="20"/>
      <c r="O373" s="24"/>
      <c r="P373" s="24"/>
      <c r="Q373" s="24"/>
      <c r="R373" s="24"/>
      <c r="S373" s="61"/>
      <c r="T373" s="61"/>
      <c r="U373" s="61"/>
      <c r="V373" s="61"/>
      <c r="W373" s="61"/>
      <c r="X373" s="61"/>
      <c r="Y373" s="61"/>
      <c r="Z373" s="61"/>
    </row>
    <row r="374" spans="1:26" ht="48">
      <c r="A374" s="20" t="str">
        <f t="shared" si="82"/>
        <v>T373</v>
      </c>
      <c r="B374" s="20" t="s">
        <v>1163</v>
      </c>
      <c r="C374" s="20" t="s">
        <v>1195</v>
      </c>
      <c r="D374" s="20" t="s">
        <v>1196</v>
      </c>
      <c r="E374" s="20" t="s">
        <v>1169</v>
      </c>
      <c r="F374" s="20" t="s">
        <v>22</v>
      </c>
      <c r="G374" s="20"/>
      <c r="H374" s="20"/>
      <c r="I374" s="20"/>
      <c r="J374" s="20"/>
      <c r="K374" s="20" t="str">
        <f t="shared" si="79"/>
        <v/>
      </c>
      <c r="L374" s="20" t="str">
        <f t="shared" si="80"/>
        <v/>
      </c>
      <c r="M374" s="20" t="str">
        <f t="shared" si="81"/>
        <v/>
      </c>
      <c r="N374" s="20"/>
      <c r="O374" s="24"/>
      <c r="P374" s="24"/>
      <c r="Q374" s="24"/>
      <c r="R374" s="24"/>
      <c r="S374" s="61"/>
      <c r="T374" s="61"/>
      <c r="U374" s="61"/>
      <c r="V374" s="61"/>
      <c r="W374" s="61"/>
      <c r="X374" s="61"/>
      <c r="Y374" s="61"/>
      <c r="Z374" s="61"/>
    </row>
    <row r="375" spans="1:26" ht="80">
      <c r="A375" s="20" t="str">
        <f t="shared" si="82"/>
        <v>T374</v>
      </c>
      <c r="B375" s="20" t="s">
        <v>1163</v>
      </c>
      <c r="C375" s="20" t="s">
        <v>251</v>
      </c>
      <c r="D375" s="20" t="s">
        <v>1268</v>
      </c>
      <c r="E375" s="20" t="s">
        <v>27</v>
      </c>
      <c r="F375" s="20" t="s">
        <v>160</v>
      </c>
      <c r="G375" s="20" t="s">
        <v>84</v>
      </c>
      <c r="H375" s="20" t="s">
        <v>84</v>
      </c>
      <c r="I375" s="20" t="s">
        <v>23</v>
      </c>
      <c r="J375" s="20" t="s">
        <v>91</v>
      </c>
      <c r="K375" s="20" t="str">
        <f t="shared" si="79"/>
        <v>,</v>
      </c>
      <c r="L375" s="20" t="str">
        <f t="shared" si="80"/>
        <v>,</v>
      </c>
      <c r="M375" s="20" t="str">
        <f t="shared" si="81"/>
        <v>]</v>
      </c>
      <c r="N375" s="20" t="s">
        <v>666</v>
      </c>
      <c r="O375" s="24" t="s">
        <v>253</v>
      </c>
      <c r="P375" s="24" t="s">
        <v>254</v>
      </c>
      <c r="Q375" s="24"/>
      <c r="R375" s="24"/>
      <c r="S375" s="61"/>
      <c r="T375" s="61"/>
      <c r="U375" s="61"/>
      <c r="V375" s="61"/>
      <c r="W375" s="61"/>
      <c r="X375" s="61"/>
      <c r="Y375" s="61"/>
      <c r="Z375" s="61"/>
    </row>
    <row r="376" spans="1:26" ht="32">
      <c r="A376" s="20" t="str">
        <f t="shared" si="82"/>
        <v>T375</v>
      </c>
      <c r="B376" s="20" t="s">
        <v>1275</v>
      </c>
      <c r="C376" s="20" t="s">
        <v>1276</v>
      </c>
      <c r="D376" s="20" t="s">
        <v>1283</v>
      </c>
      <c r="E376" s="20" t="s">
        <v>116</v>
      </c>
      <c r="F376" s="20"/>
      <c r="G376" s="20"/>
      <c r="H376" s="20"/>
      <c r="I376" s="20"/>
      <c r="J376" s="20"/>
      <c r="K376" s="20" t="str">
        <f>MID(N376,2,1)</f>
        <v/>
      </c>
      <c r="L376" s="20" t="str">
        <f>MID(N376,4,1)</f>
        <v/>
      </c>
      <c r="M376" s="20" t="str">
        <f>MID(N376,6,1)</f>
        <v/>
      </c>
      <c r="N376" s="20"/>
      <c r="O376" s="24" t="s">
        <v>1290</v>
      </c>
      <c r="P376" s="24" t="s">
        <v>1273</v>
      </c>
      <c r="Q376" s="24" t="s">
        <v>1291</v>
      </c>
      <c r="R376" s="24"/>
      <c r="S376" s="61"/>
      <c r="T376" s="61"/>
      <c r="U376" s="61"/>
      <c r="V376" s="61"/>
      <c r="W376" s="61"/>
      <c r="X376" s="61"/>
      <c r="Y376" s="61"/>
      <c r="Z376" s="61"/>
    </row>
    <row r="377" spans="1:26" ht="32">
      <c r="A377" s="20" t="str">
        <f t="shared" si="82"/>
        <v>T376</v>
      </c>
      <c r="B377" s="20" t="s">
        <v>1275</v>
      </c>
      <c r="C377" s="55" t="s">
        <v>1277</v>
      </c>
      <c r="D377" s="20" t="s">
        <v>1284</v>
      </c>
      <c r="E377" s="20" t="s">
        <v>43</v>
      </c>
      <c r="F377" s="20"/>
      <c r="G377" s="20"/>
      <c r="H377" s="20"/>
      <c r="I377" s="20"/>
      <c r="J377" s="20"/>
      <c r="K377" s="20" t="str">
        <f>MID(N377,2,1)</f>
        <v/>
      </c>
      <c r="L377" s="20" t="str">
        <f>MID(N377,4,1)</f>
        <v/>
      </c>
      <c r="M377" s="20" t="str">
        <f>MID(N377,6,1)</f>
        <v/>
      </c>
      <c r="N377" s="20"/>
      <c r="O377" s="24" t="s">
        <v>1290</v>
      </c>
      <c r="P377" s="24" t="s">
        <v>1273</v>
      </c>
      <c r="Q377" s="24" t="s">
        <v>1292</v>
      </c>
      <c r="R377" s="24"/>
      <c r="S377" s="61"/>
      <c r="T377" s="61"/>
      <c r="U377" s="61"/>
      <c r="V377" s="61"/>
      <c r="W377" s="61"/>
      <c r="X377" s="61"/>
      <c r="Y377" s="61"/>
      <c r="Z377" s="61"/>
    </row>
    <row r="378" spans="1:26" ht="32">
      <c r="A378" s="20" t="str">
        <f t="shared" si="82"/>
        <v>T377</v>
      </c>
      <c r="B378" s="20" t="s">
        <v>1275</v>
      </c>
      <c r="C378" s="20" t="s">
        <v>1278</v>
      </c>
      <c r="D378" s="20" t="s">
        <v>1285</v>
      </c>
      <c r="E378" s="20" t="s">
        <v>43</v>
      </c>
      <c r="F378" s="20"/>
      <c r="G378" s="20"/>
      <c r="H378" s="20"/>
      <c r="I378" s="20"/>
      <c r="J378" s="20"/>
      <c r="K378" s="20" t="str">
        <f t="shared" ref="K378:K382" si="83">MID(N378,2,1)</f>
        <v/>
      </c>
      <c r="L378" s="20" t="str">
        <f t="shared" ref="L378:L382" si="84">MID(N378,4,1)</f>
        <v/>
      </c>
      <c r="M378" s="20" t="str">
        <f t="shared" ref="M378:M382" si="85">MID(N378,6,1)</f>
        <v/>
      </c>
      <c r="N378" s="20"/>
      <c r="O378" s="24" t="s">
        <v>1290</v>
      </c>
      <c r="P378" s="24" t="s">
        <v>1273</v>
      </c>
      <c r="Q378" s="24" t="s">
        <v>1293</v>
      </c>
      <c r="R378" s="24"/>
      <c r="S378" s="61"/>
      <c r="T378" s="61"/>
      <c r="U378" s="61"/>
      <c r="V378" s="61"/>
      <c r="W378" s="61"/>
      <c r="X378" s="61"/>
      <c r="Y378" s="61"/>
      <c r="Z378" s="61"/>
    </row>
    <row r="379" spans="1:26" ht="32">
      <c r="A379" s="20" t="str">
        <f t="shared" si="82"/>
        <v>T378</v>
      </c>
      <c r="B379" s="20" t="s">
        <v>1275</v>
      </c>
      <c r="C379" s="20" t="s">
        <v>1279</v>
      </c>
      <c r="D379" s="20" t="s">
        <v>1286</v>
      </c>
      <c r="E379" s="20" t="s">
        <v>116</v>
      </c>
      <c r="F379" s="20"/>
      <c r="G379" s="20"/>
      <c r="H379" s="20"/>
      <c r="I379" s="20"/>
      <c r="J379" s="20"/>
      <c r="K379" s="20" t="str">
        <f t="shared" si="83"/>
        <v/>
      </c>
      <c r="L379" s="20" t="str">
        <f t="shared" si="84"/>
        <v/>
      </c>
      <c r="M379" s="20" t="str">
        <f t="shared" si="85"/>
        <v/>
      </c>
      <c r="N379" s="20"/>
      <c r="O379" s="24" t="s">
        <v>1290</v>
      </c>
      <c r="P379" s="24" t="s">
        <v>1273</v>
      </c>
      <c r="Q379" s="24"/>
      <c r="R379" s="24"/>
      <c r="S379" s="61"/>
      <c r="T379" s="61"/>
      <c r="U379" s="61"/>
      <c r="V379" s="61"/>
      <c r="W379" s="61"/>
      <c r="X379" s="61"/>
      <c r="Y379" s="61"/>
      <c r="Z379" s="61"/>
    </row>
    <row r="380" spans="1:26" ht="32">
      <c r="A380" s="20" t="str">
        <f t="shared" si="82"/>
        <v>T379</v>
      </c>
      <c r="B380" s="20" t="s">
        <v>1275</v>
      </c>
      <c r="C380" s="20" t="s">
        <v>1280</v>
      </c>
      <c r="D380" s="20" t="s">
        <v>1287</v>
      </c>
      <c r="E380" s="20" t="s">
        <v>116</v>
      </c>
      <c r="F380" s="20"/>
      <c r="G380" s="20"/>
      <c r="H380" s="20"/>
      <c r="I380" s="20"/>
      <c r="J380" s="20"/>
      <c r="K380" s="20" t="str">
        <f t="shared" si="83"/>
        <v/>
      </c>
      <c r="L380" s="20" t="str">
        <f t="shared" si="84"/>
        <v/>
      </c>
      <c r="M380" s="20" t="str">
        <f t="shared" si="85"/>
        <v/>
      </c>
      <c r="N380" s="20"/>
      <c r="O380" s="24" t="s">
        <v>1290</v>
      </c>
      <c r="P380" s="24" t="s">
        <v>1273</v>
      </c>
      <c r="Q380" s="24"/>
      <c r="R380" s="24"/>
      <c r="S380" s="61"/>
      <c r="T380" s="61"/>
      <c r="U380" s="61"/>
      <c r="V380" s="61"/>
      <c r="W380" s="61"/>
      <c r="X380" s="61"/>
      <c r="Y380" s="61"/>
      <c r="Z380" s="61"/>
    </row>
    <row r="381" spans="1:26" ht="32">
      <c r="A381" s="20" t="str">
        <f t="shared" si="82"/>
        <v>T380</v>
      </c>
      <c r="B381" s="20" t="s">
        <v>1275</v>
      </c>
      <c r="C381" s="20" t="s">
        <v>1281</v>
      </c>
      <c r="D381" s="20" t="s">
        <v>1288</v>
      </c>
      <c r="E381" s="20" t="s">
        <v>116</v>
      </c>
      <c r="F381" s="20"/>
      <c r="G381" s="20"/>
      <c r="H381" s="20"/>
      <c r="I381" s="20"/>
      <c r="J381" s="20"/>
      <c r="K381" s="20" t="str">
        <f t="shared" si="83"/>
        <v/>
      </c>
      <c r="L381" s="20" t="str">
        <f t="shared" si="84"/>
        <v/>
      </c>
      <c r="M381" s="20" t="str">
        <f t="shared" si="85"/>
        <v/>
      </c>
      <c r="N381" s="20"/>
      <c r="O381" s="24" t="s">
        <v>1290</v>
      </c>
      <c r="P381" s="24" t="s">
        <v>1273</v>
      </c>
      <c r="Q381" s="24"/>
      <c r="R381" s="24"/>
      <c r="S381" s="61"/>
      <c r="T381" s="61"/>
      <c r="U381" s="61"/>
      <c r="V381" s="61"/>
      <c r="W381" s="61"/>
      <c r="X381" s="61"/>
      <c r="Y381" s="61"/>
      <c r="Z381" s="61"/>
    </row>
    <row r="382" spans="1:26" ht="32">
      <c r="A382" s="20" t="str">
        <f t="shared" si="82"/>
        <v>T381</v>
      </c>
      <c r="B382" s="20" t="s">
        <v>1275</v>
      </c>
      <c r="C382" s="20" t="s">
        <v>1282</v>
      </c>
      <c r="D382" s="20" t="s">
        <v>1289</v>
      </c>
      <c r="E382" s="20" t="s">
        <v>116</v>
      </c>
      <c r="F382" s="20"/>
      <c r="G382" s="20"/>
      <c r="H382" s="20"/>
      <c r="I382" s="20"/>
      <c r="J382" s="20"/>
      <c r="K382" s="20" t="str">
        <f t="shared" si="83"/>
        <v/>
      </c>
      <c r="L382" s="20" t="str">
        <f t="shared" si="84"/>
        <v/>
      </c>
      <c r="M382" s="20" t="str">
        <f t="shared" si="85"/>
        <v/>
      </c>
      <c r="N382" s="20"/>
      <c r="O382" s="24" t="s">
        <v>1290</v>
      </c>
      <c r="P382" s="24" t="s">
        <v>1273</v>
      </c>
      <c r="Q382" s="24"/>
      <c r="R382" s="24"/>
      <c r="S382" s="61"/>
      <c r="T382" s="61"/>
      <c r="U382" s="61"/>
      <c r="V382" s="61"/>
      <c r="W382" s="61"/>
      <c r="X382" s="61"/>
      <c r="Y382" s="61"/>
      <c r="Z382" s="61"/>
    </row>
    <row r="383" spans="1:26" ht="32">
      <c r="A383" s="20" t="str">
        <f>CONCATENATE("T",ROW(A383)-1)</f>
        <v>T382</v>
      </c>
      <c r="B383" s="20" t="s">
        <v>1298</v>
      </c>
      <c r="C383" s="20" t="s">
        <v>145</v>
      </c>
      <c r="D383" s="20" t="s">
        <v>146</v>
      </c>
      <c r="E383" s="20" t="s">
        <v>111</v>
      </c>
      <c r="F383" s="20" t="s">
        <v>22</v>
      </c>
      <c r="G383" s="20" t="s">
        <v>23</v>
      </c>
      <c r="H383" s="20" t="s">
        <v>23</v>
      </c>
      <c r="I383" s="20" t="s">
        <v>23</v>
      </c>
      <c r="J383" s="20" t="str">
        <f t="shared" ref="J383" si="86">CONCATENATE("[",G383,",",H383,",",I383,"]")</f>
        <v>[n,n,n]</v>
      </c>
      <c r="K383" s="20" t="s">
        <v>84</v>
      </c>
      <c r="L383" s="20" t="s">
        <v>84</v>
      </c>
      <c r="M383" s="20" t="s">
        <v>84</v>
      </c>
      <c r="N383" s="20" t="s">
        <v>73</v>
      </c>
      <c r="O383" s="57" t="s">
        <v>1297</v>
      </c>
      <c r="P383" s="57" t="s">
        <v>1295</v>
      </c>
      <c r="Q383" s="57" t="s">
        <v>1296</v>
      </c>
      <c r="R383" s="24"/>
      <c r="S383" s="61"/>
      <c r="T383" s="61"/>
      <c r="U383" s="61"/>
      <c r="V383" s="61"/>
      <c r="W383" s="61"/>
      <c r="X383" s="61"/>
      <c r="Y383" s="61"/>
      <c r="Z383" s="61"/>
    </row>
    <row r="384" spans="1:26" ht="96">
      <c r="A384" s="20" t="str">
        <f>CONCATENATE("T",ROW(A384)-1)</f>
        <v>T383</v>
      </c>
      <c r="B384" s="20" t="s">
        <v>1298</v>
      </c>
      <c r="C384" s="20" t="s">
        <v>226</v>
      </c>
      <c r="D384" s="20" t="s">
        <v>227</v>
      </c>
      <c r="E384" s="20" t="s">
        <v>43</v>
      </c>
      <c r="F384" s="20" t="s">
        <v>160</v>
      </c>
      <c r="G384" s="20" t="str">
        <f t="shared" ref="G384:G393" si="87">MID(J384,2,1)</f>
        <v>n</v>
      </c>
      <c r="H384" s="20" t="str">
        <f t="shared" ref="H384:H393" si="88">MID(J384,4,1)</f>
        <v>n</v>
      </c>
      <c r="I384" s="20" t="str">
        <f t="shared" ref="I384:I393" si="89">MID(J384,6,1)</f>
        <v>n</v>
      </c>
      <c r="J384" s="20" t="s">
        <v>181</v>
      </c>
      <c r="K384" s="20" t="str">
        <f t="shared" ref="K384:K393" si="90">MID(N384,2,1)</f>
        <v>,</v>
      </c>
      <c r="L384" s="20" t="str">
        <f t="shared" ref="L384:L393" si="91">MID(N384,4,1)</f>
        <v>,</v>
      </c>
      <c r="M384" s="20" t="str">
        <f t="shared" ref="M384:M393" si="92">MID(N384,6,1)</f>
        <v>]</v>
      </c>
      <c r="N384" s="20" t="s">
        <v>661</v>
      </c>
      <c r="O384" s="25" t="s">
        <v>662</v>
      </c>
      <c r="P384" s="25" t="s">
        <v>663</v>
      </c>
      <c r="Q384" s="25" t="s">
        <v>664</v>
      </c>
      <c r="R384" s="24"/>
      <c r="S384" s="61"/>
      <c r="T384" s="61"/>
      <c r="U384" s="61"/>
      <c r="V384" s="61"/>
      <c r="W384" s="61"/>
      <c r="X384" s="61"/>
      <c r="Y384" s="61"/>
      <c r="Z384" s="61"/>
    </row>
    <row r="385" spans="1:26" ht="48">
      <c r="A385" s="20" t="str">
        <f t="shared" ref="A385:A388" si="93">CONCATENATE("T",ROW(A385)-1)</f>
        <v>T384</v>
      </c>
      <c r="B385" s="20" t="s">
        <v>1298</v>
      </c>
      <c r="C385" s="20" t="s">
        <v>231</v>
      </c>
      <c r="D385" s="20" t="s">
        <v>1299</v>
      </c>
      <c r="E385" s="20" t="s">
        <v>27</v>
      </c>
      <c r="F385" s="20" t="s">
        <v>160</v>
      </c>
      <c r="G385" s="20" t="str">
        <f t="shared" si="87"/>
        <v>n</v>
      </c>
      <c r="H385" s="20" t="str">
        <f t="shared" si="88"/>
        <v>n</v>
      </c>
      <c r="I385" s="20" t="str">
        <f t="shared" si="89"/>
        <v>n</v>
      </c>
      <c r="J385" s="20" t="s">
        <v>181</v>
      </c>
      <c r="K385" s="20" t="str">
        <f t="shared" si="90"/>
        <v>n</v>
      </c>
      <c r="L385" s="20" t="str">
        <f t="shared" si="91"/>
        <v>p</v>
      </c>
      <c r="M385" s="20" t="str">
        <f t="shared" si="92"/>
        <v>f</v>
      </c>
      <c r="N385" s="20" t="s">
        <v>233</v>
      </c>
      <c r="O385" s="25"/>
      <c r="P385" s="25"/>
      <c r="Q385" s="25"/>
      <c r="R385" s="24" t="s">
        <v>234</v>
      </c>
      <c r="S385" s="61"/>
      <c r="T385" s="61"/>
      <c r="U385" s="61"/>
      <c r="V385" s="61"/>
      <c r="W385" s="61"/>
      <c r="X385" s="61"/>
      <c r="Y385" s="61"/>
      <c r="Z385" s="61"/>
    </row>
    <row r="386" spans="1:26" ht="48">
      <c r="A386" s="20" t="str">
        <f t="shared" si="93"/>
        <v>T385</v>
      </c>
      <c r="B386" s="20" t="s">
        <v>1298</v>
      </c>
      <c r="C386" s="20" t="s">
        <v>235</v>
      </c>
      <c r="D386" s="20" t="s">
        <v>1300</v>
      </c>
      <c r="E386" s="20" t="s">
        <v>21</v>
      </c>
      <c r="F386" s="20" t="s">
        <v>160</v>
      </c>
      <c r="G386" s="20" t="str">
        <f t="shared" si="87"/>
        <v>n</v>
      </c>
      <c r="H386" s="20" t="str">
        <f t="shared" si="88"/>
        <v>n</v>
      </c>
      <c r="I386" s="20" t="str">
        <f t="shared" si="89"/>
        <v>n</v>
      </c>
      <c r="J386" s="20" t="s">
        <v>181</v>
      </c>
      <c r="K386" s="20" t="str">
        <f t="shared" si="90"/>
        <v>p</v>
      </c>
      <c r="L386" s="20" t="str">
        <f t="shared" si="91"/>
        <v>p</v>
      </c>
      <c r="M386" s="20" t="str">
        <f t="shared" si="92"/>
        <v>n</v>
      </c>
      <c r="N386" s="20" t="s">
        <v>91</v>
      </c>
      <c r="O386" s="24" t="s">
        <v>237</v>
      </c>
      <c r="P386" s="24" t="s">
        <v>238</v>
      </c>
      <c r="Q386" s="24" t="s">
        <v>239</v>
      </c>
      <c r="R386" s="24"/>
      <c r="S386" s="61"/>
      <c r="T386" s="61"/>
      <c r="U386" s="61"/>
      <c r="V386" s="61"/>
      <c r="W386" s="61"/>
      <c r="X386" s="61"/>
      <c r="Y386" s="61"/>
      <c r="Z386" s="61"/>
    </row>
    <row r="387" spans="1:26" ht="48">
      <c r="A387" s="20" t="str">
        <f t="shared" si="93"/>
        <v>T386</v>
      </c>
      <c r="B387" s="20" t="s">
        <v>1298</v>
      </c>
      <c r="C387" s="20" t="s">
        <v>240</v>
      </c>
      <c r="D387" s="20" t="s">
        <v>1302</v>
      </c>
      <c r="E387" s="20" t="s">
        <v>21</v>
      </c>
      <c r="F387" s="20" t="s">
        <v>160</v>
      </c>
      <c r="G387" s="20" t="str">
        <f t="shared" si="87"/>
        <v>n</v>
      </c>
      <c r="H387" s="20" t="str">
        <f t="shared" si="88"/>
        <v>n</v>
      </c>
      <c r="I387" s="20" t="str">
        <f t="shared" si="89"/>
        <v>n</v>
      </c>
      <c r="J387" s="20" t="s">
        <v>181</v>
      </c>
      <c r="K387" s="20" t="str">
        <f t="shared" si="90"/>
        <v>p</v>
      </c>
      <c r="L387" s="20" t="str">
        <f t="shared" si="91"/>
        <v>p</v>
      </c>
      <c r="M387" s="20" t="str">
        <f t="shared" si="92"/>
        <v>n</v>
      </c>
      <c r="N387" s="20" t="s">
        <v>91</v>
      </c>
      <c r="O387" s="24">
        <v>122</v>
      </c>
      <c r="P387" s="24" t="s">
        <v>243</v>
      </c>
      <c r="Q387" s="24" t="s">
        <v>244</v>
      </c>
      <c r="R387" s="24"/>
      <c r="S387" s="61"/>
      <c r="T387" s="61"/>
      <c r="U387" s="61"/>
      <c r="V387" s="61"/>
      <c r="W387" s="61"/>
      <c r="X387" s="61"/>
      <c r="Y387" s="61"/>
      <c r="Z387" s="61"/>
    </row>
    <row r="388" spans="1:26" ht="32">
      <c r="A388" s="20" t="str">
        <f t="shared" si="93"/>
        <v>T387</v>
      </c>
      <c r="B388" s="20" t="s">
        <v>1298</v>
      </c>
      <c r="C388" s="20" t="s">
        <v>665</v>
      </c>
      <c r="D388" s="20" t="s">
        <v>246</v>
      </c>
      <c r="E388" s="20" t="s">
        <v>72</v>
      </c>
      <c r="F388" s="20" t="s">
        <v>160</v>
      </c>
      <c r="G388" s="20" t="str">
        <f t="shared" si="87"/>
        <v>n</v>
      </c>
      <c r="H388" s="20" t="str">
        <f t="shared" si="88"/>
        <v>n</v>
      </c>
      <c r="I388" s="20" t="str">
        <f t="shared" si="89"/>
        <v>n</v>
      </c>
      <c r="J388" s="20" t="s">
        <v>181</v>
      </c>
      <c r="K388" s="20" t="str">
        <f t="shared" si="90"/>
        <v>f</v>
      </c>
      <c r="L388" s="20" t="str">
        <f t="shared" si="91"/>
        <v>f</v>
      </c>
      <c r="M388" s="20" t="str">
        <f t="shared" si="92"/>
        <v>n</v>
      </c>
      <c r="N388" s="20" t="s">
        <v>247</v>
      </c>
      <c r="O388" s="24">
        <v>233</v>
      </c>
      <c r="P388" s="24" t="s">
        <v>249</v>
      </c>
      <c r="Q388" s="24" t="s">
        <v>250</v>
      </c>
      <c r="R388" s="24"/>
      <c r="S388" s="61"/>
      <c r="T388" s="61"/>
      <c r="U388" s="61"/>
      <c r="V388" s="61"/>
      <c r="W388" s="61"/>
      <c r="X388" s="61"/>
      <c r="Y388" s="61"/>
      <c r="Z388" s="61"/>
    </row>
    <row r="389" spans="1:26" ht="160">
      <c r="A389" s="20" t="str">
        <f t="shared" ref="A389:A393" si="94">CONCATENATE("T",ROW(A389)-1)</f>
        <v>T388</v>
      </c>
      <c r="B389" s="20" t="s">
        <v>1298</v>
      </c>
      <c r="C389" s="20" t="s">
        <v>255</v>
      </c>
      <c r="D389" s="20" t="s">
        <v>256</v>
      </c>
      <c r="E389" s="20" t="s">
        <v>21</v>
      </c>
      <c r="F389" s="20" t="s">
        <v>160</v>
      </c>
      <c r="G389" s="20" t="str">
        <f t="shared" si="87"/>
        <v>n</v>
      </c>
      <c r="H389" s="20" t="str">
        <f t="shared" si="88"/>
        <v>n</v>
      </c>
      <c r="I389" s="20" t="str">
        <f t="shared" si="89"/>
        <v>n</v>
      </c>
      <c r="J389" s="20" t="s">
        <v>181</v>
      </c>
      <c r="K389" s="20" t="str">
        <f t="shared" si="90"/>
        <v>p</v>
      </c>
      <c r="L389" s="20" t="str">
        <f t="shared" si="91"/>
        <v>p</v>
      </c>
      <c r="M389" s="20" t="str">
        <f t="shared" si="92"/>
        <v>n</v>
      </c>
      <c r="N389" s="20" t="s">
        <v>91</v>
      </c>
      <c r="O389" s="24" t="s">
        <v>257</v>
      </c>
      <c r="P389" s="24" t="s">
        <v>258</v>
      </c>
      <c r="Q389" s="24" t="s">
        <v>259</v>
      </c>
      <c r="R389" s="24"/>
      <c r="S389" s="61"/>
      <c r="T389" s="61"/>
      <c r="U389" s="61"/>
      <c r="V389" s="61"/>
      <c r="W389" s="61"/>
      <c r="X389" s="61"/>
      <c r="Y389" s="61"/>
      <c r="Z389" s="61"/>
    </row>
    <row r="390" spans="1:26" ht="128">
      <c r="A390" s="20" t="str">
        <f t="shared" si="94"/>
        <v>T389</v>
      </c>
      <c r="B390" s="20" t="s">
        <v>1298</v>
      </c>
      <c r="C390" s="20" t="s">
        <v>260</v>
      </c>
      <c r="D390" s="20" t="s">
        <v>261</v>
      </c>
      <c r="E390" s="20" t="s">
        <v>21</v>
      </c>
      <c r="F390" s="20" t="s">
        <v>160</v>
      </c>
      <c r="G390" s="20" t="str">
        <f t="shared" si="87"/>
        <v>,</v>
      </c>
      <c r="H390" s="20" t="str">
        <f t="shared" si="88"/>
        <v>,</v>
      </c>
      <c r="I390" s="20" t="str">
        <f t="shared" si="89"/>
        <v>]</v>
      </c>
      <c r="J390" s="20" t="s">
        <v>667</v>
      </c>
      <c r="K390" s="20" t="str">
        <f t="shared" si="90"/>
        <v>p</v>
      </c>
      <c r="L390" s="20" t="str">
        <f t="shared" si="91"/>
        <v>p</v>
      </c>
      <c r="M390" s="20" t="str">
        <f t="shared" si="92"/>
        <v>n</v>
      </c>
      <c r="N390" s="20" t="s">
        <v>91</v>
      </c>
      <c r="O390" s="25" t="s">
        <v>668</v>
      </c>
      <c r="P390" s="25" t="s">
        <v>669</v>
      </c>
      <c r="Q390" s="25" t="s">
        <v>670</v>
      </c>
      <c r="R390" s="24"/>
      <c r="S390" s="61"/>
      <c r="T390" s="61"/>
      <c r="U390" s="61"/>
      <c r="V390" s="61"/>
      <c r="W390" s="61"/>
      <c r="X390" s="61"/>
      <c r="Y390" s="61"/>
      <c r="Z390" s="61"/>
    </row>
    <row r="391" spans="1:26" ht="96">
      <c r="A391" s="20" t="str">
        <f t="shared" si="94"/>
        <v>T390</v>
      </c>
      <c r="B391" s="20" t="s">
        <v>1298</v>
      </c>
      <c r="C391" s="20" t="s">
        <v>269</v>
      </c>
      <c r="D391" s="20" t="s">
        <v>270</v>
      </c>
      <c r="E391" s="20" t="s">
        <v>27</v>
      </c>
      <c r="F391" s="20" t="s">
        <v>160</v>
      </c>
      <c r="G391" s="20" t="str">
        <f t="shared" si="87"/>
        <v>n</v>
      </c>
      <c r="H391" s="20" t="str">
        <f t="shared" si="88"/>
        <v>n</v>
      </c>
      <c r="I391" s="20" t="str">
        <f t="shared" si="89"/>
        <v>n</v>
      </c>
      <c r="J391" s="20" t="s">
        <v>181</v>
      </c>
      <c r="K391" s="20" t="str">
        <f t="shared" si="90"/>
        <v>n</v>
      </c>
      <c r="L391" s="20" t="str">
        <f t="shared" si="91"/>
        <v>p</v>
      </c>
      <c r="M391" s="20" t="str">
        <f t="shared" si="92"/>
        <v>p</v>
      </c>
      <c r="N391" s="20" t="s">
        <v>38</v>
      </c>
      <c r="O391" s="25" t="s">
        <v>242</v>
      </c>
      <c r="P391" s="25" t="s">
        <v>674</v>
      </c>
      <c r="Q391" s="25" t="s">
        <v>675</v>
      </c>
      <c r="R391" s="24"/>
      <c r="S391" s="61"/>
      <c r="T391" s="61"/>
      <c r="U391" s="61"/>
      <c r="V391" s="61"/>
      <c r="W391" s="61"/>
      <c r="X391" s="61"/>
      <c r="Y391" s="61"/>
      <c r="Z391" s="61"/>
    </row>
    <row r="392" spans="1:26" ht="96">
      <c r="A392" s="20" t="str">
        <f t="shared" si="94"/>
        <v>T391</v>
      </c>
      <c r="B392" s="20" t="s">
        <v>1298</v>
      </c>
      <c r="C392" s="20" t="s">
        <v>274</v>
      </c>
      <c r="D392" s="20" t="s">
        <v>275</v>
      </c>
      <c r="E392" s="20" t="s">
        <v>126</v>
      </c>
      <c r="F392" s="20" t="s">
        <v>160</v>
      </c>
      <c r="G392" s="20" t="str">
        <f t="shared" si="87"/>
        <v>n</v>
      </c>
      <c r="H392" s="20" t="str">
        <f t="shared" si="88"/>
        <v>n</v>
      </c>
      <c r="I392" s="20" t="str">
        <f t="shared" si="89"/>
        <v>n</v>
      </c>
      <c r="J392" s="20" t="s">
        <v>181</v>
      </c>
      <c r="K392" s="20" t="str">
        <f t="shared" si="90"/>
        <v>p</v>
      </c>
      <c r="L392" s="20" t="str">
        <f t="shared" si="91"/>
        <v>p</v>
      </c>
      <c r="M392" s="20" t="str">
        <f t="shared" si="92"/>
        <v>n</v>
      </c>
      <c r="N392" s="20" t="s">
        <v>91</v>
      </c>
      <c r="O392" s="24" t="s">
        <v>276</v>
      </c>
      <c r="P392" s="24" t="s">
        <v>277</v>
      </c>
      <c r="Q392" s="24" t="s">
        <v>278</v>
      </c>
      <c r="R392" s="24"/>
      <c r="S392" s="61"/>
      <c r="T392" s="61"/>
      <c r="U392" s="61"/>
      <c r="V392" s="61"/>
      <c r="W392" s="61"/>
      <c r="X392" s="61"/>
      <c r="Y392" s="61"/>
      <c r="Z392" s="61"/>
    </row>
    <row r="393" spans="1:26" ht="240">
      <c r="A393" s="20" t="str">
        <f t="shared" si="94"/>
        <v>T392</v>
      </c>
      <c r="B393" s="20" t="s">
        <v>1298</v>
      </c>
      <c r="C393" s="20" t="s">
        <v>279</v>
      </c>
      <c r="D393" s="20" t="s">
        <v>280</v>
      </c>
      <c r="E393" s="20" t="s">
        <v>43</v>
      </c>
      <c r="F393" s="20" t="s">
        <v>160</v>
      </c>
      <c r="G393" s="20" t="str">
        <f t="shared" si="87"/>
        <v>p</v>
      </c>
      <c r="H393" s="20" t="str">
        <f t="shared" si="88"/>
        <v>p</v>
      </c>
      <c r="I393" s="20" t="str">
        <f t="shared" si="89"/>
        <v>n</v>
      </c>
      <c r="J393" s="20" t="s">
        <v>91</v>
      </c>
      <c r="K393" s="20" t="str">
        <f t="shared" si="90"/>
        <v>n</v>
      </c>
      <c r="L393" s="20" t="str">
        <f t="shared" si="91"/>
        <v>n</v>
      </c>
      <c r="M393" s="20" t="str">
        <f t="shared" si="92"/>
        <v>n</v>
      </c>
      <c r="N393" s="20" t="s">
        <v>181</v>
      </c>
      <c r="O393" s="24" t="s">
        <v>281</v>
      </c>
      <c r="P393" s="24" t="s">
        <v>282</v>
      </c>
      <c r="Q393" s="24" t="s">
        <v>283</v>
      </c>
      <c r="R393" s="24"/>
      <c r="S393" s="61"/>
      <c r="T393" s="61"/>
      <c r="U393" s="61"/>
      <c r="V393" s="61"/>
      <c r="W393" s="61"/>
      <c r="X393" s="61"/>
      <c r="Y393" s="61"/>
      <c r="Z393" s="61"/>
    </row>
  </sheetData>
  <phoneticPr fontId="11" type="noConversion"/>
  <conditionalFormatting sqref="O1:Q46 O48:Q339 O341:Q382">
    <cfRule type="containsBlanks" dxfId="1" priority="11" stopIfTrue="1">
      <formula>LEN(TRIM(O1))=0</formula>
    </cfRule>
  </conditionalFormatting>
  <conditionalFormatting sqref="O384:Q393">
    <cfRule type="containsBlanks" dxfId="0" priority="1" stopIfTrue="1">
      <formula>LEN(TRIM(O384))=0</formula>
    </cfRule>
  </conditionalFormatting>
  <pageMargins left="0.7" right="0.7" top="0.75" bottom="0.75" header="0.3" footer="0.3"/>
  <pageSetup paperSize="9" orientation="portrait" horizontalDpi="0" verticalDpi="0"/>
  <ignoredErrors>
    <ignoredError sqref="O376" numberStoredAsText="1"/>
  </ignoredErrors>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F4181-4BF6-4FB2-875D-8C65281B7663}">
  <sheetPr>
    <tabColor rgb="FFFF0000"/>
  </sheetPr>
  <dimension ref="A1:F22"/>
  <sheetViews>
    <sheetView workbookViewId="0">
      <selection activeCell="F2" sqref="F2"/>
    </sheetView>
  </sheetViews>
  <sheetFormatPr baseColWidth="10" defaultColWidth="9.1640625" defaultRowHeight="15"/>
  <cols>
    <col min="1" max="1" width="9.1640625" style="32"/>
    <col min="2" max="2" width="26.5" style="32" customWidth="1"/>
    <col min="3" max="3" width="39.5" style="32" customWidth="1"/>
    <col min="4" max="4" width="38.5" style="35" customWidth="1"/>
    <col min="5" max="5" width="31.5" style="32" customWidth="1"/>
    <col min="6" max="6" width="30.33203125" style="32" customWidth="1"/>
    <col min="7" max="16384" width="9.1640625" style="32"/>
  </cols>
  <sheetData>
    <row r="1" spans="1:6" ht="16">
      <c r="A1" s="29" t="s">
        <v>986</v>
      </c>
      <c r="B1" s="29" t="s">
        <v>1003</v>
      </c>
      <c r="C1" s="29" t="s">
        <v>3</v>
      </c>
      <c r="D1" s="37" t="s">
        <v>1004</v>
      </c>
      <c r="E1" s="40" t="s">
        <v>987</v>
      </c>
      <c r="F1" s="29" t="s">
        <v>1005</v>
      </c>
    </row>
    <row r="2" spans="1:6" ht="29">
      <c r="A2" s="30">
        <v>1</v>
      </c>
      <c r="B2" s="30" t="s">
        <v>1006</v>
      </c>
      <c r="C2" s="30" t="s">
        <v>1007</v>
      </c>
      <c r="D2" s="38" t="s">
        <v>1008</v>
      </c>
      <c r="E2" s="41" t="s">
        <v>1321</v>
      </c>
      <c r="F2" s="36" t="s">
        <v>1322</v>
      </c>
    </row>
    <row r="3" spans="1:6" ht="29">
      <c r="A3" s="30">
        <v>2</v>
      </c>
      <c r="B3" s="30" t="s">
        <v>1009</v>
      </c>
      <c r="C3" s="30" t="s">
        <v>1010</v>
      </c>
      <c r="D3" s="38" t="s">
        <v>1011</v>
      </c>
      <c r="E3" s="41" t="s">
        <v>1321</v>
      </c>
      <c r="F3" s="36" t="s">
        <v>1323</v>
      </c>
    </row>
    <row r="4" spans="1:6" ht="29">
      <c r="A4" s="30">
        <v>3</v>
      </c>
      <c r="B4" s="30" t="s">
        <v>1012</v>
      </c>
      <c r="C4" s="30" t="s">
        <v>1013</v>
      </c>
      <c r="D4" s="38" t="s">
        <v>1014</v>
      </c>
      <c r="E4" s="41" t="s">
        <v>1321</v>
      </c>
      <c r="F4" s="36" t="s">
        <v>1324</v>
      </c>
    </row>
    <row r="5" spans="1:6" ht="29">
      <c r="A5" s="30">
        <v>4</v>
      </c>
      <c r="B5" s="30" t="s">
        <v>1015</v>
      </c>
      <c r="C5" s="30" t="s">
        <v>1016</v>
      </c>
      <c r="D5" s="38" t="s">
        <v>1017</v>
      </c>
      <c r="E5" s="41" t="s">
        <v>1325</v>
      </c>
      <c r="F5" s="36" t="s">
        <v>1326</v>
      </c>
    </row>
    <row r="6" spans="1:6" ht="29">
      <c r="A6" s="30">
        <v>5</v>
      </c>
      <c r="B6" s="30" t="s">
        <v>1018</v>
      </c>
      <c r="C6" s="30" t="s">
        <v>1019</v>
      </c>
      <c r="D6" s="38" t="s">
        <v>1020</v>
      </c>
      <c r="E6" s="41" t="s">
        <v>1327</v>
      </c>
      <c r="F6" s="36" t="s">
        <v>1328</v>
      </c>
    </row>
    <row r="7" spans="1:6">
      <c r="A7" s="30">
        <v>6</v>
      </c>
      <c r="B7" s="30" t="s">
        <v>1021</v>
      </c>
      <c r="C7" s="30" t="s">
        <v>1022</v>
      </c>
      <c r="D7" s="38" t="s">
        <v>1023</v>
      </c>
      <c r="E7" s="41" t="s">
        <v>1329</v>
      </c>
      <c r="F7" s="36" t="s">
        <v>1330</v>
      </c>
    </row>
    <row r="8" spans="1:6" ht="29">
      <c r="A8" s="30">
        <v>7</v>
      </c>
      <c r="B8" s="30" t="s">
        <v>1024</v>
      </c>
      <c r="C8" s="30" t="s">
        <v>1025</v>
      </c>
      <c r="D8" s="38" t="s">
        <v>1026</v>
      </c>
      <c r="E8" s="41" t="s">
        <v>1331</v>
      </c>
      <c r="F8" s="36" t="s">
        <v>1332</v>
      </c>
    </row>
    <row r="9" spans="1:6">
      <c r="A9" s="30">
        <v>8</v>
      </c>
      <c r="B9" s="30" t="s">
        <v>1027</v>
      </c>
      <c r="C9" s="30" t="s">
        <v>1028</v>
      </c>
      <c r="D9" s="38" t="s">
        <v>1029</v>
      </c>
      <c r="E9" s="41" t="s">
        <v>1333</v>
      </c>
      <c r="F9" s="36" t="s">
        <v>1334</v>
      </c>
    </row>
    <row r="10" spans="1:6" ht="29">
      <c r="A10" s="30">
        <v>9</v>
      </c>
      <c r="B10" s="30" t="s">
        <v>1030</v>
      </c>
      <c r="C10" s="30" t="s">
        <v>1031</v>
      </c>
      <c r="D10" s="38" t="s">
        <v>1032</v>
      </c>
      <c r="E10" s="41" t="s">
        <v>1335</v>
      </c>
      <c r="F10" s="36" t="s">
        <v>1336</v>
      </c>
    </row>
    <row r="11" spans="1:6" ht="57">
      <c r="A11" s="30">
        <v>10</v>
      </c>
      <c r="B11" s="30" t="s">
        <v>1033</v>
      </c>
      <c r="C11" s="30" t="s">
        <v>1034</v>
      </c>
      <c r="D11" s="38" t="s">
        <v>1035</v>
      </c>
      <c r="E11" s="41" t="s">
        <v>1337</v>
      </c>
      <c r="F11" s="36" t="s">
        <v>1338</v>
      </c>
    </row>
    <row r="12" spans="1:6">
      <c r="A12" s="30">
        <v>11</v>
      </c>
      <c r="B12" s="30" t="s">
        <v>1036</v>
      </c>
      <c r="C12" s="30" t="s">
        <v>1037</v>
      </c>
      <c r="D12" s="38" t="s">
        <v>1023</v>
      </c>
      <c r="E12" s="41" t="s">
        <v>1339</v>
      </c>
      <c r="F12" s="36" t="s">
        <v>1340</v>
      </c>
    </row>
    <row r="13" spans="1:6">
      <c r="A13" s="30">
        <v>12</v>
      </c>
      <c r="B13" s="30" t="s">
        <v>1038</v>
      </c>
      <c r="C13" s="30" t="s">
        <v>1039</v>
      </c>
      <c r="D13" s="38" t="s">
        <v>1029</v>
      </c>
      <c r="E13" s="41" t="s">
        <v>1341</v>
      </c>
      <c r="F13" s="36" t="s">
        <v>1342</v>
      </c>
    </row>
    <row r="14" spans="1:6" ht="29">
      <c r="A14" s="30">
        <v>13</v>
      </c>
      <c r="B14" s="30" t="s">
        <v>1040</v>
      </c>
      <c r="C14" s="30" t="s">
        <v>1041</v>
      </c>
      <c r="D14" s="38" t="s">
        <v>1042</v>
      </c>
      <c r="E14" s="41" t="s">
        <v>1343</v>
      </c>
      <c r="F14" s="36" t="s">
        <v>1344</v>
      </c>
    </row>
    <row r="15" spans="1:6" ht="29">
      <c r="A15" s="30">
        <v>14</v>
      </c>
      <c r="B15" s="30" t="s">
        <v>1043</v>
      </c>
      <c r="C15" s="30" t="s">
        <v>1044</v>
      </c>
      <c r="D15" s="38" t="s">
        <v>1045</v>
      </c>
      <c r="E15" s="41" t="s">
        <v>1345</v>
      </c>
      <c r="F15" s="36" t="s">
        <v>1346</v>
      </c>
    </row>
    <row r="16" spans="1:6">
      <c r="A16" s="30">
        <v>15</v>
      </c>
      <c r="B16" s="30" t="s">
        <v>1046</v>
      </c>
      <c r="C16" s="30" t="s">
        <v>1047</v>
      </c>
      <c r="D16" s="38" t="s">
        <v>1048</v>
      </c>
      <c r="E16" s="41" t="s">
        <v>1347</v>
      </c>
      <c r="F16" s="36" t="s">
        <v>1348</v>
      </c>
    </row>
    <row r="17" spans="1:6" ht="29">
      <c r="A17" s="30">
        <v>16</v>
      </c>
      <c r="B17" s="30" t="s">
        <v>1049</v>
      </c>
      <c r="C17" s="30" t="s">
        <v>1050</v>
      </c>
      <c r="D17" s="38" t="s">
        <v>1051</v>
      </c>
      <c r="E17" s="41" t="s">
        <v>1349</v>
      </c>
      <c r="F17" s="36" t="s">
        <v>1350</v>
      </c>
    </row>
    <row r="18" spans="1:6" ht="29">
      <c r="A18" s="30">
        <v>17</v>
      </c>
      <c r="B18" s="30" t="s">
        <v>1052</v>
      </c>
      <c r="C18" s="30" t="s">
        <v>1053</v>
      </c>
      <c r="D18" s="38" t="s">
        <v>1054</v>
      </c>
      <c r="E18" s="41" t="s">
        <v>1343</v>
      </c>
      <c r="F18" s="36" t="s">
        <v>1351</v>
      </c>
    </row>
    <row r="19" spans="1:6" ht="29">
      <c r="A19" s="30">
        <v>18</v>
      </c>
      <c r="B19" s="30" t="s">
        <v>1055</v>
      </c>
      <c r="C19" s="30" t="s">
        <v>1056</v>
      </c>
      <c r="D19" s="38" t="s">
        <v>1057</v>
      </c>
      <c r="E19" s="41" t="s">
        <v>1352</v>
      </c>
      <c r="F19" s="36" t="s">
        <v>1058</v>
      </c>
    </row>
    <row r="20" spans="1:6" ht="29">
      <c r="A20" s="30">
        <v>19</v>
      </c>
      <c r="B20" s="30" t="s">
        <v>1059</v>
      </c>
      <c r="C20" s="30" t="s">
        <v>1060</v>
      </c>
      <c r="D20" s="38" t="s">
        <v>1353</v>
      </c>
      <c r="E20" s="41" t="s">
        <v>1354</v>
      </c>
      <c r="F20" s="36" t="s">
        <v>1355</v>
      </c>
    </row>
    <row r="21" spans="1:6" ht="29">
      <c r="A21" s="30">
        <v>20</v>
      </c>
      <c r="B21" s="30" t="s">
        <v>1061</v>
      </c>
      <c r="C21" s="30" t="s">
        <v>1062</v>
      </c>
      <c r="D21" s="38" t="s">
        <v>1063</v>
      </c>
      <c r="E21" s="41" t="s">
        <v>1343</v>
      </c>
      <c r="F21" s="36" t="s">
        <v>1356</v>
      </c>
    </row>
    <row r="22" spans="1:6">
      <c r="A22" s="30">
        <v>21</v>
      </c>
      <c r="B22" s="30" t="s">
        <v>1064</v>
      </c>
      <c r="C22" s="30" t="s">
        <v>1065</v>
      </c>
      <c r="D22" s="38" t="s">
        <v>1023</v>
      </c>
      <c r="E22" s="41" t="s">
        <v>1357</v>
      </c>
      <c r="F22" s="36" t="s">
        <v>1358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05981-D162-4E30-B88F-BB8439796E51}">
  <sheetPr>
    <tabColor rgb="FFFF0000"/>
  </sheetPr>
  <dimension ref="A1:E34"/>
  <sheetViews>
    <sheetView workbookViewId="0">
      <selection activeCell="D2" sqref="D2"/>
    </sheetView>
  </sheetViews>
  <sheetFormatPr baseColWidth="10" defaultColWidth="8.83203125" defaultRowHeight="15"/>
  <cols>
    <col min="2" max="2" width="14" customWidth="1"/>
    <col min="3" max="3" width="13.6640625" customWidth="1"/>
    <col min="4" max="4" width="67.1640625" style="39" customWidth="1"/>
  </cols>
  <sheetData>
    <row r="1" spans="1:5" ht="16">
      <c r="A1" s="29" t="s">
        <v>986</v>
      </c>
      <c r="B1" s="29" t="s">
        <v>1005</v>
      </c>
      <c r="C1" s="29" t="s">
        <v>1066</v>
      </c>
      <c r="D1" s="33" t="s">
        <v>3</v>
      </c>
      <c r="E1" s="29" t="s">
        <v>1067</v>
      </c>
    </row>
    <row r="2" spans="1:5" ht="29">
      <c r="A2" s="30">
        <v>1</v>
      </c>
      <c r="B2" s="30" t="s">
        <v>1068</v>
      </c>
      <c r="C2" s="30" t="s">
        <v>1069</v>
      </c>
      <c r="D2" s="34" t="s">
        <v>1070</v>
      </c>
      <c r="E2" s="30">
        <v>1</v>
      </c>
    </row>
    <row r="3" spans="1:5" ht="29">
      <c r="A3" s="30">
        <v>2</v>
      </c>
      <c r="B3" s="30" t="s">
        <v>1068</v>
      </c>
      <c r="C3" s="30" t="s">
        <v>1071</v>
      </c>
      <c r="D3" s="34" t="s">
        <v>1072</v>
      </c>
      <c r="E3" s="30">
        <v>2</v>
      </c>
    </row>
    <row r="4" spans="1:5">
      <c r="A4" s="30">
        <v>3</v>
      </c>
      <c r="B4" s="30" t="s">
        <v>1073</v>
      </c>
      <c r="C4" s="30" t="s">
        <v>1074</v>
      </c>
      <c r="D4" s="34" t="s">
        <v>1075</v>
      </c>
      <c r="E4" s="30">
        <v>1</v>
      </c>
    </row>
    <row r="5" spans="1:5">
      <c r="A5" s="30">
        <v>4</v>
      </c>
      <c r="B5" s="30" t="s">
        <v>1073</v>
      </c>
      <c r="C5" s="30" t="s">
        <v>1076</v>
      </c>
      <c r="D5" s="34" t="s">
        <v>1077</v>
      </c>
      <c r="E5" s="30">
        <v>2</v>
      </c>
    </row>
    <row r="6" spans="1:5">
      <c r="A6" s="30">
        <v>5</v>
      </c>
      <c r="B6" s="30" t="s">
        <v>1078</v>
      </c>
      <c r="C6" s="30" t="s">
        <v>1079</v>
      </c>
      <c r="D6" s="34" t="s">
        <v>1080</v>
      </c>
      <c r="E6" s="30">
        <v>1</v>
      </c>
    </row>
    <row r="7" spans="1:5" ht="29">
      <c r="A7" s="30">
        <v>6</v>
      </c>
      <c r="B7" s="30" t="s">
        <v>1078</v>
      </c>
      <c r="C7" s="30" t="s">
        <v>1081</v>
      </c>
      <c r="D7" s="34" t="s">
        <v>1082</v>
      </c>
      <c r="E7" s="30">
        <v>2</v>
      </c>
    </row>
    <row r="8" spans="1:5" ht="29">
      <c r="A8" s="30">
        <v>7</v>
      </c>
      <c r="B8" s="30" t="s">
        <v>1078</v>
      </c>
      <c r="C8" s="30" t="s">
        <v>1083</v>
      </c>
      <c r="D8" s="34" t="s">
        <v>1084</v>
      </c>
      <c r="E8" s="30">
        <v>3</v>
      </c>
    </row>
    <row r="9" spans="1:5" ht="29">
      <c r="A9" s="30">
        <v>8</v>
      </c>
      <c r="B9" s="30" t="s">
        <v>1078</v>
      </c>
      <c r="C9" s="30" t="s">
        <v>988</v>
      </c>
      <c r="D9" s="34" t="s">
        <v>1085</v>
      </c>
      <c r="E9" s="30">
        <v>4</v>
      </c>
    </row>
    <row r="10" spans="1:5" ht="29">
      <c r="A10" s="30">
        <v>9</v>
      </c>
      <c r="B10" s="30" t="s">
        <v>1086</v>
      </c>
      <c r="C10" s="30" t="s">
        <v>1087</v>
      </c>
      <c r="D10" s="34" t="s">
        <v>1088</v>
      </c>
      <c r="E10" s="30">
        <v>1</v>
      </c>
    </row>
    <row r="11" spans="1:5" ht="29">
      <c r="A11" s="30">
        <v>10</v>
      </c>
      <c r="B11" s="30" t="s">
        <v>1086</v>
      </c>
      <c r="C11" s="30" t="s">
        <v>1089</v>
      </c>
      <c r="D11" s="34" t="s">
        <v>1090</v>
      </c>
      <c r="E11" s="30">
        <v>2</v>
      </c>
    </row>
    <row r="12" spans="1:5" ht="29">
      <c r="A12" s="30">
        <v>11</v>
      </c>
      <c r="B12" s="30" t="s">
        <v>1086</v>
      </c>
      <c r="C12" s="30" t="s">
        <v>1091</v>
      </c>
      <c r="D12" s="34" t="s">
        <v>1092</v>
      </c>
      <c r="E12" s="30">
        <v>3</v>
      </c>
    </row>
    <row r="13" spans="1:5" ht="43">
      <c r="A13" s="30">
        <v>12</v>
      </c>
      <c r="B13" s="30" t="s">
        <v>1086</v>
      </c>
      <c r="C13" s="30" t="s">
        <v>1093</v>
      </c>
      <c r="D13" s="34" t="s">
        <v>1094</v>
      </c>
      <c r="E13" s="30">
        <v>4</v>
      </c>
    </row>
    <row r="14" spans="1:5" ht="43">
      <c r="A14" s="30">
        <v>13</v>
      </c>
      <c r="B14" s="30" t="s">
        <v>1086</v>
      </c>
      <c r="C14" s="30" t="s">
        <v>1095</v>
      </c>
      <c r="D14" s="34" t="s">
        <v>1096</v>
      </c>
      <c r="E14" s="30">
        <v>5</v>
      </c>
    </row>
    <row r="15" spans="1:5" ht="29">
      <c r="A15" s="30">
        <v>14</v>
      </c>
      <c r="B15" s="30" t="s">
        <v>1086</v>
      </c>
      <c r="C15" s="30" t="s">
        <v>1097</v>
      </c>
      <c r="D15" s="34" t="s">
        <v>1098</v>
      </c>
      <c r="E15" s="30">
        <v>6</v>
      </c>
    </row>
    <row r="16" spans="1:5" ht="29">
      <c r="A16" s="30">
        <v>15</v>
      </c>
      <c r="B16" s="30" t="s">
        <v>1099</v>
      </c>
      <c r="C16" s="30" t="s">
        <v>1100</v>
      </c>
      <c r="D16" s="34" t="s">
        <v>1101</v>
      </c>
      <c r="E16" s="30">
        <v>1</v>
      </c>
    </row>
    <row r="17" spans="1:5">
      <c r="A17" s="30">
        <v>16</v>
      </c>
      <c r="B17" s="30" t="s">
        <v>1099</v>
      </c>
      <c r="C17" s="30" t="s">
        <v>1102</v>
      </c>
      <c r="D17" s="34" t="s">
        <v>1103</v>
      </c>
      <c r="E17" s="30">
        <v>2</v>
      </c>
    </row>
    <row r="18" spans="1:5" ht="29">
      <c r="A18" s="30">
        <v>17</v>
      </c>
      <c r="B18" s="30" t="s">
        <v>1099</v>
      </c>
      <c r="C18" s="30" t="s">
        <v>1104</v>
      </c>
      <c r="D18" s="34" t="s">
        <v>1105</v>
      </c>
      <c r="E18" s="30">
        <v>3</v>
      </c>
    </row>
    <row r="19" spans="1:5" ht="29">
      <c r="A19" s="30">
        <v>18</v>
      </c>
      <c r="B19" s="30" t="s">
        <v>1099</v>
      </c>
      <c r="C19" s="30" t="s">
        <v>1106</v>
      </c>
      <c r="D19" s="34" t="s">
        <v>1107</v>
      </c>
      <c r="E19" s="30">
        <v>4</v>
      </c>
    </row>
    <row r="20" spans="1:5" ht="29">
      <c r="A20" s="30">
        <v>19</v>
      </c>
      <c r="B20" s="30" t="s">
        <v>1108</v>
      </c>
      <c r="C20" s="30" t="s">
        <v>1109</v>
      </c>
      <c r="D20" s="34" t="s">
        <v>1110</v>
      </c>
      <c r="E20" s="30">
        <v>1</v>
      </c>
    </row>
    <row r="21" spans="1:5">
      <c r="A21" s="30">
        <v>20</v>
      </c>
      <c r="B21" s="30" t="s">
        <v>1108</v>
      </c>
      <c r="C21" s="30" t="s">
        <v>1111</v>
      </c>
      <c r="D21" s="34" t="s">
        <v>1112</v>
      </c>
      <c r="E21" s="30">
        <v>2</v>
      </c>
    </row>
    <row r="22" spans="1:5" ht="29">
      <c r="A22" s="30">
        <v>21</v>
      </c>
      <c r="B22" s="30" t="s">
        <v>1108</v>
      </c>
      <c r="C22" s="30" t="s">
        <v>1113</v>
      </c>
      <c r="D22" s="34" t="s">
        <v>1114</v>
      </c>
      <c r="E22" s="30">
        <v>3</v>
      </c>
    </row>
    <row r="23" spans="1:5" ht="29">
      <c r="A23" s="30">
        <v>22</v>
      </c>
      <c r="B23" s="30" t="s">
        <v>1108</v>
      </c>
      <c r="C23" s="30" t="s">
        <v>1115</v>
      </c>
      <c r="D23" s="34" t="s">
        <v>1116</v>
      </c>
      <c r="E23" s="30">
        <v>4</v>
      </c>
    </row>
    <row r="24" spans="1:5">
      <c r="A24" s="30">
        <v>23</v>
      </c>
      <c r="B24" s="30" t="s">
        <v>1117</v>
      </c>
      <c r="C24" s="30" t="s">
        <v>993</v>
      </c>
      <c r="D24" s="34" t="s">
        <v>1118</v>
      </c>
      <c r="E24" s="30">
        <v>1</v>
      </c>
    </row>
    <row r="25" spans="1:5">
      <c r="A25" s="30">
        <v>24</v>
      </c>
      <c r="B25" s="30" t="s">
        <v>1117</v>
      </c>
      <c r="C25" s="30" t="s">
        <v>994</v>
      </c>
      <c r="D25" s="34" t="s">
        <v>1119</v>
      </c>
      <c r="E25" s="30">
        <v>2</v>
      </c>
    </row>
    <row r="26" spans="1:5">
      <c r="A26" s="30">
        <v>25</v>
      </c>
      <c r="B26" s="30" t="s">
        <v>1117</v>
      </c>
      <c r="C26" s="30" t="s">
        <v>996</v>
      </c>
      <c r="D26" s="34" t="s">
        <v>1120</v>
      </c>
      <c r="E26" s="30">
        <v>3</v>
      </c>
    </row>
    <row r="27" spans="1:5" ht="29">
      <c r="A27" s="30">
        <v>26</v>
      </c>
      <c r="B27" s="30" t="s">
        <v>1117</v>
      </c>
      <c r="C27" s="30" t="s">
        <v>140</v>
      </c>
      <c r="D27" s="34" t="s">
        <v>1121</v>
      </c>
      <c r="E27" s="30">
        <v>4</v>
      </c>
    </row>
    <row r="28" spans="1:5">
      <c r="A28" s="30">
        <v>27</v>
      </c>
      <c r="B28" s="30" t="s">
        <v>1117</v>
      </c>
      <c r="C28" s="30" t="s">
        <v>997</v>
      </c>
      <c r="D28" s="34" t="s">
        <v>1122</v>
      </c>
      <c r="E28" s="30">
        <v>5</v>
      </c>
    </row>
    <row r="29" spans="1:5" ht="29">
      <c r="A29" s="30">
        <v>28</v>
      </c>
      <c r="B29" s="30" t="s">
        <v>1117</v>
      </c>
      <c r="C29" s="30" t="s">
        <v>995</v>
      </c>
      <c r="D29" s="34" t="s">
        <v>1123</v>
      </c>
      <c r="E29" s="30">
        <v>6</v>
      </c>
    </row>
    <row r="30" spans="1:5" ht="29">
      <c r="A30" s="30">
        <v>29</v>
      </c>
      <c r="B30" s="30" t="s">
        <v>1124</v>
      </c>
      <c r="C30" s="30" t="s">
        <v>1125</v>
      </c>
      <c r="D30" s="34" t="s">
        <v>1126</v>
      </c>
      <c r="E30" s="30">
        <v>1</v>
      </c>
    </row>
    <row r="31" spans="1:5" ht="29">
      <c r="A31" s="30">
        <v>30</v>
      </c>
      <c r="B31" s="30" t="s">
        <v>1124</v>
      </c>
      <c r="C31" s="30" t="s">
        <v>1002</v>
      </c>
      <c r="D31" s="34" t="s">
        <v>1127</v>
      </c>
      <c r="E31" s="30">
        <v>2</v>
      </c>
    </row>
    <row r="32" spans="1:5">
      <c r="A32" s="30">
        <v>31</v>
      </c>
      <c r="B32" s="30" t="s">
        <v>1124</v>
      </c>
      <c r="C32" s="30" t="s">
        <v>1128</v>
      </c>
      <c r="D32" s="34" t="s">
        <v>1129</v>
      </c>
      <c r="E32" s="30">
        <v>3</v>
      </c>
    </row>
    <row r="33" spans="1:5" ht="29">
      <c r="A33" s="30">
        <v>32</v>
      </c>
      <c r="B33" s="30" t="s">
        <v>1124</v>
      </c>
      <c r="C33" s="30" t="s">
        <v>1000</v>
      </c>
      <c r="D33" s="34" t="s">
        <v>1130</v>
      </c>
      <c r="E33" s="30">
        <v>4</v>
      </c>
    </row>
    <row r="34" spans="1:5" ht="43">
      <c r="A34" s="30">
        <v>33</v>
      </c>
      <c r="B34" s="30" t="s">
        <v>1124</v>
      </c>
      <c r="C34" s="30" t="s">
        <v>1001</v>
      </c>
      <c r="D34" s="34" t="s">
        <v>1131</v>
      </c>
      <c r="E34" s="30">
        <v>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D7861-F32F-3D4B-826A-283A347DA542}">
  <sheetPr>
    <tabColor theme="5" tint="-0.249977111117893"/>
  </sheetPr>
  <dimension ref="A1:F34"/>
  <sheetViews>
    <sheetView tabSelected="1" workbookViewId="0">
      <selection activeCell="I10" sqref="I10"/>
    </sheetView>
  </sheetViews>
  <sheetFormatPr baseColWidth="10" defaultRowHeight="15"/>
  <cols>
    <col min="2" max="2" width="13.83203125" customWidth="1"/>
    <col min="3" max="3" width="15.6640625" customWidth="1"/>
    <col min="4" max="4" width="16.83203125" bestFit="1" customWidth="1"/>
    <col min="5" max="5" width="17.5" bestFit="1" customWidth="1"/>
  </cols>
  <sheetData>
    <row r="1" spans="1:6">
      <c r="A1" t="s">
        <v>986</v>
      </c>
      <c r="B1" t="s">
        <v>1367</v>
      </c>
      <c r="C1" t="s">
        <v>1368</v>
      </c>
      <c r="D1" t="s">
        <v>932</v>
      </c>
      <c r="E1" t="s">
        <v>3</v>
      </c>
      <c r="F1" t="s">
        <v>1369</v>
      </c>
    </row>
    <row r="2" spans="1:6">
      <c r="A2">
        <f>ROW()-1</f>
        <v>1</v>
      </c>
      <c r="D2" t="s">
        <v>1373</v>
      </c>
      <c r="F2" t="s">
        <v>1374</v>
      </c>
    </row>
    <row r="3" spans="1:6">
      <c r="A3">
        <f>ROW()-1</f>
        <v>2</v>
      </c>
      <c r="D3" t="s">
        <v>1406</v>
      </c>
      <c r="F3" t="s">
        <v>1407</v>
      </c>
    </row>
    <row r="4" spans="1:6">
      <c r="A4">
        <f t="shared" ref="A4:A34" si="0">ROW()-1</f>
        <v>3</v>
      </c>
      <c r="D4" s="22" t="s">
        <v>18</v>
      </c>
      <c r="F4" t="s">
        <v>1375</v>
      </c>
    </row>
    <row r="5" spans="1:6">
      <c r="A5">
        <f t="shared" si="0"/>
        <v>4</v>
      </c>
      <c r="D5" s="22" t="s">
        <v>81</v>
      </c>
      <c r="F5" t="s">
        <v>1376</v>
      </c>
    </row>
    <row r="6" spans="1:6">
      <c r="A6">
        <f t="shared" si="0"/>
        <v>5</v>
      </c>
      <c r="D6" s="22" t="s">
        <v>158</v>
      </c>
      <c r="F6" t="s">
        <v>1377</v>
      </c>
    </row>
    <row r="7" spans="1:6">
      <c r="A7">
        <f t="shared" si="0"/>
        <v>6</v>
      </c>
      <c r="D7" s="22" t="s">
        <v>173</v>
      </c>
      <c r="F7" t="s">
        <v>1378</v>
      </c>
    </row>
    <row r="8" spans="1:6">
      <c r="A8">
        <f>ROW()-1</f>
        <v>7</v>
      </c>
      <c r="D8" s="22" t="s">
        <v>1372</v>
      </c>
      <c r="F8" t="s">
        <v>1379</v>
      </c>
    </row>
    <row r="9" spans="1:6">
      <c r="A9">
        <f t="shared" si="0"/>
        <v>8</v>
      </c>
      <c r="D9" s="22" t="s">
        <v>220</v>
      </c>
      <c r="F9" t="s">
        <v>1380</v>
      </c>
    </row>
    <row r="10" spans="1:6">
      <c r="A10">
        <f>ROW()-1</f>
        <v>9</v>
      </c>
      <c r="D10" s="22" t="s">
        <v>1370</v>
      </c>
      <c r="F10" t="s">
        <v>1381</v>
      </c>
    </row>
    <row r="11" spans="1:6">
      <c r="A11">
        <f t="shared" si="0"/>
        <v>10</v>
      </c>
      <c r="D11" s="22" t="s">
        <v>284</v>
      </c>
      <c r="F11" t="s">
        <v>1382</v>
      </c>
    </row>
    <row r="12" spans="1:6">
      <c r="A12">
        <f t="shared" si="0"/>
        <v>11</v>
      </c>
      <c r="D12" s="22" t="s">
        <v>330</v>
      </c>
      <c r="F12" t="s">
        <v>1393</v>
      </c>
    </row>
    <row r="13" spans="1:6">
      <c r="A13">
        <f t="shared" si="0"/>
        <v>12</v>
      </c>
      <c r="D13" s="22" t="s">
        <v>369</v>
      </c>
      <c r="F13" t="s">
        <v>1394</v>
      </c>
    </row>
    <row r="14" spans="1:6">
      <c r="A14">
        <f>ROW()-1</f>
        <v>13</v>
      </c>
      <c r="D14" s="22" t="s">
        <v>1371</v>
      </c>
      <c r="F14" t="s">
        <v>1396</v>
      </c>
    </row>
    <row r="15" spans="1:6">
      <c r="A15">
        <f t="shared" si="0"/>
        <v>14</v>
      </c>
      <c r="D15" s="22" t="s">
        <v>426</v>
      </c>
      <c r="F15" t="s">
        <v>1395</v>
      </c>
    </row>
    <row r="16" spans="1:6">
      <c r="A16">
        <f t="shared" si="0"/>
        <v>15</v>
      </c>
      <c r="D16" s="22" t="s">
        <v>430</v>
      </c>
      <c r="F16" t="s">
        <v>1383</v>
      </c>
    </row>
    <row r="17" spans="1:6">
      <c r="A17">
        <f t="shared" si="0"/>
        <v>16</v>
      </c>
      <c r="D17" s="22" t="s">
        <v>509</v>
      </c>
      <c r="F17" t="s">
        <v>1385</v>
      </c>
    </row>
    <row r="18" spans="1:6">
      <c r="A18">
        <f t="shared" si="0"/>
        <v>17</v>
      </c>
      <c r="D18" s="22" t="s">
        <v>510</v>
      </c>
      <c r="F18" t="s">
        <v>1386</v>
      </c>
    </row>
    <row r="19" spans="1:6">
      <c r="A19">
        <f t="shared" si="0"/>
        <v>18</v>
      </c>
      <c r="D19" s="22" t="s">
        <v>517</v>
      </c>
      <c r="F19" t="s">
        <v>1387</v>
      </c>
    </row>
    <row r="20" spans="1:6">
      <c r="A20">
        <f t="shared" si="0"/>
        <v>19</v>
      </c>
      <c r="D20" s="22" t="s">
        <v>524</v>
      </c>
      <c r="F20" t="s">
        <v>1388</v>
      </c>
    </row>
    <row r="21" spans="1:6">
      <c r="A21">
        <f t="shared" si="0"/>
        <v>20</v>
      </c>
      <c r="D21" s="22" t="s">
        <v>529</v>
      </c>
      <c r="F21" t="s">
        <v>1389</v>
      </c>
    </row>
    <row r="22" spans="1:6">
      <c r="A22">
        <f t="shared" si="0"/>
        <v>21</v>
      </c>
      <c r="D22" s="22" t="s">
        <v>553</v>
      </c>
      <c r="F22" t="s">
        <v>1390</v>
      </c>
    </row>
    <row r="23" spans="1:6">
      <c r="A23">
        <f t="shared" si="0"/>
        <v>22</v>
      </c>
      <c r="D23" s="22" t="s">
        <v>554</v>
      </c>
      <c r="F23" t="s">
        <v>1397</v>
      </c>
    </row>
    <row r="24" spans="1:6">
      <c r="A24">
        <f t="shared" si="0"/>
        <v>23</v>
      </c>
      <c r="D24" s="22" t="s">
        <v>561</v>
      </c>
      <c r="F24" t="s">
        <v>1398</v>
      </c>
    </row>
    <row r="25" spans="1:6">
      <c r="A25">
        <f t="shared" si="0"/>
        <v>24</v>
      </c>
      <c r="D25" s="22" t="s">
        <v>567</v>
      </c>
      <c r="F25" t="s">
        <v>1384</v>
      </c>
    </row>
    <row r="26" spans="1:6">
      <c r="A26">
        <f t="shared" si="0"/>
        <v>25</v>
      </c>
      <c r="D26" s="22" t="s">
        <v>618</v>
      </c>
      <c r="F26" t="s">
        <v>1391</v>
      </c>
    </row>
    <row r="27" spans="1:6">
      <c r="A27">
        <f t="shared" si="0"/>
        <v>26</v>
      </c>
      <c r="D27" s="22" t="s">
        <v>644</v>
      </c>
      <c r="F27" t="s">
        <v>1400</v>
      </c>
    </row>
    <row r="28" spans="1:6">
      <c r="A28">
        <f t="shared" si="0"/>
        <v>27</v>
      </c>
      <c r="D28" s="22" t="s">
        <v>676</v>
      </c>
      <c r="F28" t="s">
        <v>1399</v>
      </c>
    </row>
    <row r="29" spans="1:6">
      <c r="A29">
        <f t="shared" si="0"/>
        <v>28</v>
      </c>
      <c r="D29" s="22" t="s">
        <v>722</v>
      </c>
      <c r="F29" t="s">
        <v>1402</v>
      </c>
    </row>
    <row r="30" spans="1:6">
      <c r="A30">
        <f t="shared" si="0"/>
        <v>29</v>
      </c>
      <c r="D30" s="22" t="s">
        <v>1151</v>
      </c>
      <c r="F30" t="s">
        <v>1403</v>
      </c>
    </row>
    <row r="31" spans="1:6">
      <c r="A31">
        <f t="shared" si="0"/>
        <v>30</v>
      </c>
      <c r="D31" s="22" t="s">
        <v>1197</v>
      </c>
      <c r="F31" t="s">
        <v>1392</v>
      </c>
    </row>
    <row r="32" spans="1:6">
      <c r="A32">
        <f t="shared" si="0"/>
        <v>31</v>
      </c>
      <c r="D32" s="22" t="s">
        <v>1163</v>
      </c>
      <c r="F32" t="s">
        <v>1404</v>
      </c>
    </row>
    <row r="33" spans="1:6">
      <c r="A33">
        <f t="shared" si="0"/>
        <v>32</v>
      </c>
      <c r="D33" s="22" t="s">
        <v>1275</v>
      </c>
      <c r="F33" t="s">
        <v>1405</v>
      </c>
    </row>
    <row r="34" spans="1:6">
      <c r="A34">
        <f t="shared" si="0"/>
        <v>33</v>
      </c>
      <c r="D34" s="22" t="s">
        <v>1298</v>
      </c>
      <c r="F34" t="s">
        <v>1401</v>
      </c>
    </row>
  </sheetData>
  <phoneticPr fontId="1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1B9EE-67F1-4840-BF11-417278E68DBE}">
  <dimension ref="A1:E2"/>
  <sheetViews>
    <sheetView workbookViewId="0">
      <selection activeCell="C2" sqref="C2"/>
    </sheetView>
  </sheetViews>
  <sheetFormatPr baseColWidth="10" defaultRowHeight="15"/>
  <cols>
    <col min="2" max="2" width="37.83203125" bestFit="1" customWidth="1"/>
    <col min="3" max="3" width="14.5" bestFit="1" customWidth="1"/>
    <col min="4" max="5" width="35.33203125" bestFit="1" customWidth="1"/>
  </cols>
  <sheetData>
    <row r="1" spans="1:5">
      <c r="A1" t="s">
        <v>1156</v>
      </c>
      <c r="B1" t="s">
        <v>932</v>
      </c>
      <c r="C1" t="s">
        <v>1308</v>
      </c>
      <c r="D1" t="s">
        <v>3</v>
      </c>
      <c r="E1" t="s">
        <v>1157</v>
      </c>
    </row>
    <row r="2" spans="1:5">
      <c r="A2">
        <v>1</v>
      </c>
      <c r="B2" t="s">
        <v>1159</v>
      </c>
      <c r="C2" t="s">
        <v>1151</v>
      </c>
      <c r="E2" t="s">
        <v>1158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75F71-5844-7C49-BFFB-A74BF781DB6E}">
  <dimension ref="A1:O86"/>
  <sheetViews>
    <sheetView zoomScale="114" workbookViewId="0">
      <selection activeCell="C70" sqref="C70"/>
    </sheetView>
  </sheetViews>
  <sheetFormatPr baseColWidth="10" defaultColWidth="10.83203125" defaultRowHeight="15"/>
  <cols>
    <col min="1" max="1" width="16.1640625" style="1" customWidth="1"/>
    <col min="2" max="2" width="29" style="1" customWidth="1"/>
    <col min="3" max="3" width="55.6640625" style="1" customWidth="1"/>
    <col min="4" max="4" width="23" style="1" customWidth="1"/>
    <col min="5" max="5" width="29.5" style="1" customWidth="1"/>
    <col min="6" max="7" width="7.5" style="1" customWidth="1"/>
    <col min="8" max="8" width="6.6640625" style="1" customWidth="1"/>
    <col min="9" max="9" width="14.6640625" style="1" customWidth="1"/>
    <col min="10" max="10" width="7.6640625" style="1" customWidth="1"/>
    <col min="11" max="12" width="6" style="1" customWidth="1"/>
    <col min="13" max="13" width="14.83203125" style="1" customWidth="1"/>
    <col min="14" max="16384" width="10.83203125" style="1"/>
  </cols>
  <sheetData>
    <row r="1" spans="1:15" ht="19">
      <c r="A1" s="9" t="s">
        <v>744</v>
      </c>
      <c r="B1" s="9" t="s">
        <v>2</v>
      </c>
      <c r="C1" s="9" t="s">
        <v>3</v>
      </c>
      <c r="D1" s="9" t="s">
        <v>4</v>
      </c>
      <c r="E1" s="9" t="s">
        <v>5</v>
      </c>
      <c r="F1" s="9" t="s">
        <v>6</v>
      </c>
      <c r="G1" s="9" t="s">
        <v>7</v>
      </c>
      <c r="H1" s="9" t="s">
        <v>8</v>
      </c>
      <c r="I1" s="9" t="s">
        <v>9</v>
      </c>
      <c r="J1" s="10" t="s">
        <v>10</v>
      </c>
      <c r="K1" s="10" t="s">
        <v>11</v>
      </c>
      <c r="L1" s="10" t="s">
        <v>12</v>
      </c>
      <c r="M1" s="10" t="s">
        <v>13</v>
      </c>
      <c r="O1" s="1" t="s">
        <v>745</v>
      </c>
    </row>
    <row r="2" spans="1:15" ht="90" customHeight="1">
      <c r="A2" s="62" t="s">
        <v>746</v>
      </c>
      <c r="B2" s="5" t="s">
        <v>747</v>
      </c>
      <c r="C2" s="11" t="s">
        <v>748</v>
      </c>
      <c r="D2" s="7" t="s">
        <v>307</v>
      </c>
      <c r="E2" s="5" t="s">
        <v>475</v>
      </c>
      <c r="F2" s="5" t="s">
        <v>23</v>
      </c>
      <c r="G2" s="5" t="s">
        <v>23</v>
      </c>
      <c r="H2" s="5" t="s">
        <v>23</v>
      </c>
      <c r="I2" s="5" t="str">
        <f>CONCATENATE("[",F2,",",G2,",",H2,"]")</f>
        <v>[n,n,n]</v>
      </c>
      <c r="J2" s="5" t="s">
        <v>84</v>
      </c>
      <c r="K2" s="5" t="s">
        <v>23</v>
      </c>
      <c r="L2" s="5" t="s">
        <v>23</v>
      </c>
      <c r="M2" s="5" t="str">
        <f t="shared" ref="M2:M36" si="0">CONCATENATE("[",J2,",",K2,",",L2,"]")</f>
        <v>[p,n,n]</v>
      </c>
      <c r="O2" s="2" t="s">
        <v>749</v>
      </c>
    </row>
    <row r="3" spans="1:15" ht="65" customHeight="1">
      <c r="A3" s="62"/>
      <c r="B3" s="5" t="s">
        <v>750</v>
      </c>
      <c r="C3" s="11" t="s">
        <v>751</v>
      </c>
      <c r="D3" s="7" t="s">
        <v>323</v>
      </c>
      <c r="E3" s="5" t="s">
        <v>475</v>
      </c>
      <c r="F3" s="5" t="s">
        <v>23</v>
      </c>
      <c r="G3" s="5" t="s">
        <v>23</v>
      </c>
      <c r="H3" s="5" t="s">
        <v>23</v>
      </c>
      <c r="I3" s="5" t="str">
        <f t="shared" ref="I3:I56" si="1">CONCATENATE("[",F3,",",G3,",",H3,"]")</f>
        <v>[n,n,n]</v>
      </c>
      <c r="J3" s="5" t="s">
        <v>84</v>
      </c>
      <c r="K3" s="5" t="s">
        <v>23</v>
      </c>
      <c r="L3" s="5" t="s">
        <v>23</v>
      </c>
      <c r="M3" s="5" t="str">
        <f t="shared" si="0"/>
        <v>[p,n,n]</v>
      </c>
      <c r="O3" s="2" t="s">
        <v>752</v>
      </c>
    </row>
    <row r="4" spans="1:15" ht="64">
      <c r="A4" s="62"/>
      <c r="B4" s="5" t="s">
        <v>753</v>
      </c>
      <c r="C4" s="11" t="s">
        <v>754</v>
      </c>
      <c r="D4" s="7" t="s">
        <v>323</v>
      </c>
      <c r="E4" s="5" t="s">
        <v>755</v>
      </c>
      <c r="F4" s="5" t="s">
        <v>23</v>
      </c>
      <c r="G4" s="5" t="s">
        <v>23</v>
      </c>
      <c r="H4" s="5" t="s">
        <v>23</v>
      </c>
      <c r="I4" s="5" t="str">
        <f t="shared" si="1"/>
        <v>[n,n,n]</v>
      </c>
      <c r="J4" s="5" t="s">
        <v>84</v>
      </c>
      <c r="K4" s="5" t="s">
        <v>23</v>
      </c>
      <c r="L4" s="5" t="s">
        <v>23</v>
      </c>
      <c r="M4" s="5" t="str">
        <f t="shared" si="0"/>
        <v>[p,n,n]</v>
      </c>
    </row>
    <row r="5" spans="1:15" ht="80">
      <c r="A5" s="62"/>
      <c r="B5" s="5" t="s">
        <v>756</v>
      </c>
      <c r="C5" s="11" t="s">
        <v>757</v>
      </c>
      <c r="D5" s="7" t="s">
        <v>323</v>
      </c>
      <c r="E5" s="5" t="s">
        <v>297</v>
      </c>
      <c r="F5" s="5" t="s">
        <v>23</v>
      </c>
      <c r="G5" s="5" t="s">
        <v>23</v>
      </c>
      <c r="H5" s="5" t="s">
        <v>23</v>
      </c>
      <c r="I5" s="5" t="str">
        <f t="shared" si="1"/>
        <v>[n,n,n]</v>
      </c>
      <c r="J5" s="5" t="s">
        <v>84</v>
      </c>
      <c r="K5" s="5" t="s">
        <v>23</v>
      </c>
      <c r="L5" s="5" t="s">
        <v>23</v>
      </c>
      <c r="M5" s="5" t="str">
        <f t="shared" si="0"/>
        <v>[p,n,n]</v>
      </c>
    </row>
    <row r="6" spans="1:15" ht="48">
      <c r="A6" s="62"/>
      <c r="B6" s="5" t="s">
        <v>758</v>
      </c>
      <c r="C6" s="11" t="s">
        <v>759</v>
      </c>
      <c r="D6" s="7" t="s">
        <v>307</v>
      </c>
      <c r="E6" s="11" t="s">
        <v>760</v>
      </c>
      <c r="F6" s="11" t="s">
        <v>23</v>
      </c>
      <c r="G6" s="11" t="s">
        <v>23</v>
      </c>
      <c r="H6" s="11" t="s">
        <v>23</v>
      </c>
      <c r="I6" s="5" t="str">
        <f t="shared" si="1"/>
        <v>[n,n,n]</v>
      </c>
      <c r="J6" s="5" t="s">
        <v>107</v>
      </c>
      <c r="K6" s="5" t="s">
        <v>23</v>
      </c>
      <c r="L6" s="5" t="s">
        <v>23</v>
      </c>
      <c r="M6" s="5" t="str">
        <f t="shared" si="0"/>
        <v>[f,n,n]</v>
      </c>
    </row>
    <row r="7" spans="1:15" ht="48">
      <c r="A7" s="62"/>
      <c r="B7" s="5" t="s">
        <v>478</v>
      </c>
      <c r="C7" s="11" t="s">
        <v>761</v>
      </c>
      <c r="D7" s="6" t="s">
        <v>307</v>
      </c>
      <c r="E7" s="11" t="s">
        <v>475</v>
      </c>
      <c r="F7" s="11" t="s">
        <v>23</v>
      </c>
      <c r="G7" s="11" t="s">
        <v>23</v>
      </c>
      <c r="H7" s="11" t="s">
        <v>23</v>
      </c>
      <c r="I7" s="5" t="str">
        <f t="shared" si="1"/>
        <v>[n,n,n]</v>
      </c>
      <c r="J7" s="5" t="s">
        <v>84</v>
      </c>
      <c r="K7" s="5" t="s">
        <v>23</v>
      </c>
      <c r="L7" s="5" t="s">
        <v>23</v>
      </c>
      <c r="M7" s="5" t="str">
        <f t="shared" si="0"/>
        <v>[p,n,n]</v>
      </c>
    </row>
    <row r="8" spans="1:15" ht="32">
      <c r="A8" s="62" t="s">
        <v>762</v>
      </c>
      <c r="B8" s="5" t="s">
        <v>763</v>
      </c>
      <c r="C8" s="11" t="s">
        <v>764</v>
      </c>
      <c r="D8" s="7" t="s">
        <v>323</v>
      </c>
      <c r="E8" s="5" t="s">
        <v>475</v>
      </c>
      <c r="F8" s="5" t="s">
        <v>23</v>
      </c>
      <c r="G8" s="5" t="s">
        <v>23</v>
      </c>
      <c r="H8" s="5" t="s">
        <v>23</v>
      </c>
      <c r="I8" s="5" t="str">
        <f t="shared" si="1"/>
        <v>[n,n,n]</v>
      </c>
      <c r="J8" s="5" t="s">
        <v>84</v>
      </c>
      <c r="K8" s="5" t="s">
        <v>23</v>
      </c>
      <c r="L8" s="5" t="s">
        <v>23</v>
      </c>
      <c r="M8" s="5" t="str">
        <f t="shared" si="0"/>
        <v>[p,n,n]</v>
      </c>
    </row>
    <row r="9" spans="1:15" ht="88" customHeight="1">
      <c r="A9" s="62"/>
      <c r="B9" s="5" t="s">
        <v>201</v>
      </c>
      <c r="C9" s="6" t="s">
        <v>438</v>
      </c>
      <c r="D9" s="7" t="s">
        <v>394</v>
      </c>
      <c r="E9" s="5" t="s">
        <v>765</v>
      </c>
      <c r="F9" s="5" t="s">
        <v>23</v>
      </c>
      <c r="G9" s="5" t="s">
        <v>23</v>
      </c>
      <c r="H9" s="5" t="s">
        <v>23</v>
      </c>
      <c r="I9" s="5" t="str">
        <f t="shared" si="1"/>
        <v>[n,n,n]</v>
      </c>
      <c r="J9" s="5" t="s">
        <v>84</v>
      </c>
      <c r="K9" s="5" t="s">
        <v>23</v>
      </c>
      <c r="L9" s="5" t="s">
        <v>23</v>
      </c>
      <c r="M9" s="5" t="str">
        <f t="shared" si="0"/>
        <v>[p,n,n]</v>
      </c>
    </row>
    <row r="10" spans="1:15" ht="26" customHeight="1">
      <c r="A10" s="62"/>
      <c r="B10" s="5" t="s">
        <v>82</v>
      </c>
      <c r="C10" s="11" t="s">
        <v>321</v>
      </c>
      <c r="D10" s="7" t="s">
        <v>394</v>
      </c>
      <c r="E10" s="5" t="s">
        <v>766</v>
      </c>
      <c r="F10" s="5" t="s">
        <v>84</v>
      </c>
      <c r="G10" s="5" t="s">
        <v>23</v>
      </c>
      <c r="H10" s="5" t="s">
        <v>23</v>
      </c>
      <c r="I10" s="5" t="str">
        <f t="shared" si="1"/>
        <v>[p,n,n]</v>
      </c>
      <c r="J10" s="5" t="s">
        <v>84</v>
      </c>
      <c r="K10" s="5" t="s">
        <v>23</v>
      </c>
      <c r="L10" s="5" t="s">
        <v>84</v>
      </c>
      <c r="M10" s="5" t="str">
        <f t="shared" si="0"/>
        <v>[p,n,p]</v>
      </c>
    </row>
    <row r="11" spans="1:15" ht="211" customHeight="1">
      <c r="A11" s="62"/>
      <c r="B11" s="5" t="s">
        <v>767</v>
      </c>
      <c r="C11" s="11" t="s">
        <v>768</v>
      </c>
      <c r="D11" s="7" t="s">
        <v>307</v>
      </c>
      <c r="E11" s="5" t="s">
        <v>475</v>
      </c>
      <c r="F11" s="5" t="s">
        <v>23</v>
      </c>
      <c r="G11" s="5" t="s">
        <v>23</v>
      </c>
      <c r="H11" s="5" t="s">
        <v>23</v>
      </c>
      <c r="I11" s="5" t="str">
        <f t="shared" si="1"/>
        <v>[n,n,n]</v>
      </c>
      <c r="J11" s="5" t="s">
        <v>84</v>
      </c>
      <c r="K11" s="5" t="s">
        <v>23</v>
      </c>
      <c r="L11" s="5" t="s">
        <v>23</v>
      </c>
      <c r="M11" s="5" t="str">
        <f t="shared" si="0"/>
        <v>[p,n,n]</v>
      </c>
    </row>
    <row r="12" spans="1:15" ht="130" customHeight="1">
      <c r="A12" s="62"/>
      <c r="B12" s="5" t="s">
        <v>769</v>
      </c>
      <c r="C12" s="11" t="s">
        <v>770</v>
      </c>
      <c r="D12" s="7" t="s">
        <v>394</v>
      </c>
      <c r="E12" s="5" t="s">
        <v>771</v>
      </c>
      <c r="F12" s="5" t="s">
        <v>23</v>
      </c>
      <c r="G12" s="5" t="s">
        <v>23</v>
      </c>
      <c r="H12" s="5" t="s">
        <v>23</v>
      </c>
      <c r="I12" s="5" t="str">
        <f t="shared" si="1"/>
        <v>[n,n,n]</v>
      </c>
      <c r="J12" s="5" t="s">
        <v>23</v>
      </c>
      <c r="K12" s="5" t="s">
        <v>23</v>
      </c>
      <c r="L12" s="5" t="s">
        <v>84</v>
      </c>
      <c r="M12" s="5" t="str">
        <f t="shared" si="0"/>
        <v>[n,n,p]</v>
      </c>
    </row>
    <row r="13" spans="1:15" ht="64">
      <c r="A13" s="62"/>
      <c r="B13" s="5" t="s">
        <v>772</v>
      </c>
      <c r="C13" s="11" t="s">
        <v>773</v>
      </c>
      <c r="D13" s="7" t="s">
        <v>307</v>
      </c>
      <c r="E13" s="5" t="s">
        <v>475</v>
      </c>
      <c r="F13" s="5" t="s">
        <v>84</v>
      </c>
      <c r="G13" s="5" t="s">
        <v>23</v>
      </c>
      <c r="H13" s="5" t="s">
        <v>23</v>
      </c>
      <c r="I13" s="5" t="str">
        <f t="shared" si="1"/>
        <v>[p,n,n]</v>
      </c>
      <c r="J13" s="5" t="s">
        <v>107</v>
      </c>
      <c r="K13" s="5" t="s">
        <v>23</v>
      </c>
      <c r="L13" s="5" t="s">
        <v>23</v>
      </c>
      <c r="M13" s="5" t="str">
        <f t="shared" si="0"/>
        <v>[f,n,n]</v>
      </c>
    </row>
    <row r="14" spans="1:15" ht="32">
      <c r="A14" s="62"/>
      <c r="B14" s="5" t="s">
        <v>774</v>
      </c>
      <c r="C14" s="11" t="s">
        <v>775</v>
      </c>
      <c r="D14" s="7" t="s">
        <v>323</v>
      </c>
      <c r="E14" s="5" t="s">
        <v>776</v>
      </c>
      <c r="F14" s="5" t="s">
        <v>23</v>
      </c>
      <c r="G14" s="5" t="s">
        <v>23</v>
      </c>
      <c r="H14" s="5" t="s">
        <v>23</v>
      </c>
      <c r="I14" s="5" t="str">
        <f t="shared" si="1"/>
        <v>[n,n,n]</v>
      </c>
      <c r="J14" s="5" t="s">
        <v>84</v>
      </c>
      <c r="K14" s="5" t="s">
        <v>23</v>
      </c>
      <c r="L14" s="5" t="s">
        <v>23</v>
      </c>
      <c r="M14" s="5" t="str">
        <f t="shared" si="0"/>
        <v>[p,n,n]</v>
      </c>
    </row>
    <row r="15" spans="1:15" ht="176">
      <c r="A15" s="62" t="s">
        <v>777</v>
      </c>
      <c r="B15" s="5" t="s">
        <v>778</v>
      </c>
      <c r="C15" s="11" t="s">
        <v>779</v>
      </c>
      <c r="D15" s="7" t="s">
        <v>433</v>
      </c>
      <c r="E15" s="5" t="s">
        <v>475</v>
      </c>
      <c r="F15" s="5" t="s">
        <v>23</v>
      </c>
      <c r="G15" s="5" t="s">
        <v>23</v>
      </c>
      <c r="H15" s="5" t="s">
        <v>23</v>
      </c>
      <c r="I15" s="5" t="str">
        <f t="shared" si="1"/>
        <v>[n,n,n]</v>
      </c>
      <c r="J15" s="5" t="s">
        <v>23</v>
      </c>
      <c r="K15" s="5" t="s">
        <v>84</v>
      </c>
      <c r="L15" s="5" t="s">
        <v>23</v>
      </c>
      <c r="M15" s="5" t="str">
        <f t="shared" si="0"/>
        <v>[n,p,n]</v>
      </c>
    </row>
    <row r="16" spans="1:15" ht="32">
      <c r="A16" s="62"/>
      <c r="B16" s="5" t="s">
        <v>780</v>
      </c>
      <c r="C16" s="11" t="s">
        <v>781</v>
      </c>
      <c r="D16" s="7" t="s">
        <v>383</v>
      </c>
      <c r="E16" s="5" t="s">
        <v>475</v>
      </c>
      <c r="F16" s="5" t="s">
        <v>23</v>
      </c>
      <c r="G16" s="5" t="s">
        <v>23</v>
      </c>
      <c r="H16" s="5" t="s">
        <v>23</v>
      </c>
      <c r="I16" s="5" t="str">
        <f t="shared" si="1"/>
        <v>[n,n,n]</v>
      </c>
      <c r="J16" s="5" t="s">
        <v>23</v>
      </c>
      <c r="K16" s="5" t="s">
        <v>84</v>
      </c>
      <c r="L16" s="5" t="s">
        <v>23</v>
      </c>
      <c r="M16" s="5" t="str">
        <f t="shared" si="0"/>
        <v>[n,p,n]</v>
      </c>
    </row>
    <row r="17" spans="1:13" ht="48">
      <c r="A17" s="62"/>
      <c r="B17" s="5" t="s">
        <v>100</v>
      </c>
      <c r="C17" s="11" t="s">
        <v>782</v>
      </c>
      <c r="D17" s="7" t="s">
        <v>383</v>
      </c>
      <c r="E17" s="11" t="s">
        <v>760</v>
      </c>
      <c r="F17" s="11" t="s">
        <v>23</v>
      </c>
      <c r="G17" s="11" t="s">
        <v>23</v>
      </c>
      <c r="H17" s="11" t="s">
        <v>23</v>
      </c>
      <c r="I17" s="5" t="str">
        <f t="shared" si="1"/>
        <v>[n,n,n]</v>
      </c>
      <c r="J17" s="5" t="s">
        <v>84</v>
      </c>
      <c r="K17" s="5" t="s">
        <v>23</v>
      </c>
      <c r="L17" s="5" t="s">
        <v>23</v>
      </c>
      <c r="M17" s="5" t="str">
        <f t="shared" si="0"/>
        <v>[p,n,n]</v>
      </c>
    </row>
    <row r="18" spans="1:13" ht="64">
      <c r="A18" s="62"/>
      <c r="B18" s="5" t="s">
        <v>783</v>
      </c>
      <c r="C18" s="11" t="s">
        <v>784</v>
      </c>
      <c r="D18" s="7" t="s">
        <v>323</v>
      </c>
      <c r="E18" s="5" t="s">
        <v>776</v>
      </c>
      <c r="F18" s="5" t="s">
        <v>23</v>
      </c>
      <c r="G18" s="5" t="s">
        <v>23</v>
      </c>
      <c r="H18" s="5" t="s">
        <v>23</v>
      </c>
      <c r="I18" s="5" t="str">
        <f t="shared" si="1"/>
        <v>[n,n,n]</v>
      </c>
      <c r="J18" s="5" t="s">
        <v>84</v>
      </c>
      <c r="K18" s="5" t="s">
        <v>23</v>
      </c>
      <c r="L18" s="5" t="s">
        <v>23</v>
      </c>
      <c r="M18" s="5" t="str">
        <f t="shared" si="0"/>
        <v>[p,n,n]</v>
      </c>
    </row>
    <row r="19" spans="1:13" ht="64">
      <c r="A19" s="62"/>
      <c r="B19" s="5" t="s">
        <v>785</v>
      </c>
      <c r="C19" s="11" t="s">
        <v>786</v>
      </c>
      <c r="D19" s="7" t="s">
        <v>323</v>
      </c>
      <c r="E19" s="5" t="s">
        <v>776</v>
      </c>
      <c r="F19" s="5" t="s">
        <v>23</v>
      </c>
      <c r="G19" s="5" t="s">
        <v>23</v>
      </c>
      <c r="H19" s="5" t="s">
        <v>23</v>
      </c>
      <c r="I19" s="5" t="str">
        <f t="shared" si="1"/>
        <v>[n,n,n]</v>
      </c>
      <c r="J19" s="5" t="s">
        <v>84</v>
      </c>
      <c r="K19" s="5" t="s">
        <v>23</v>
      </c>
      <c r="L19" s="5" t="s">
        <v>23</v>
      </c>
      <c r="M19" s="5" t="str">
        <f t="shared" si="0"/>
        <v>[p,n,n]</v>
      </c>
    </row>
    <row r="20" spans="1:13" ht="48">
      <c r="A20" s="62"/>
      <c r="B20" s="5" t="s">
        <v>787</v>
      </c>
      <c r="C20" s="11" t="s">
        <v>788</v>
      </c>
      <c r="D20" s="7" t="s">
        <v>4</v>
      </c>
      <c r="E20" s="5" t="s">
        <v>475</v>
      </c>
      <c r="F20" s="5" t="s">
        <v>23</v>
      </c>
      <c r="G20" s="5" t="s">
        <v>23</v>
      </c>
      <c r="H20" s="5" t="s">
        <v>23</v>
      </c>
      <c r="I20" s="5" t="str">
        <f t="shared" si="1"/>
        <v>[n,n,n]</v>
      </c>
      <c r="J20" s="5" t="s">
        <v>23</v>
      </c>
      <c r="K20" s="5" t="s">
        <v>84</v>
      </c>
      <c r="L20" s="5" t="s">
        <v>23</v>
      </c>
      <c r="M20" s="5" t="str">
        <f t="shared" si="0"/>
        <v>[n,p,n]</v>
      </c>
    </row>
    <row r="21" spans="1:13" ht="48">
      <c r="A21" s="62"/>
      <c r="B21" s="5" t="s">
        <v>201</v>
      </c>
      <c r="C21" s="11" t="s">
        <v>789</v>
      </c>
      <c r="D21" s="7" t="s">
        <v>394</v>
      </c>
      <c r="E21" s="5" t="s">
        <v>790</v>
      </c>
      <c r="F21" s="5" t="s">
        <v>23</v>
      </c>
      <c r="G21" s="5" t="s">
        <v>23</v>
      </c>
      <c r="H21" s="5" t="s">
        <v>23</v>
      </c>
      <c r="I21" s="5" t="str">
        <f t="shared" si="1"/>
        <v>[n,n,n]</v>
      </c>
      <c r="J21" s="5" t="s">
        <v>23</v>
      </c>
      <c r="K21" s="5" t="s">
        <v>23</v>
      </c>
      <c r="L21" s="5" t="s">
        <v>84</v>
      </c>
      <c r="M21" s="5" t="str">
        <f t="shared" si="0"/>
        <v>[n,n,p]</v>
      </c>
    </row>
    <row r="22" spans="1:13">
      <c r="A22" s="62"/>
      <c r="B22" s="5" t="s">
        <v>791</v>
      </c>
      <c r="C22" s="5" t="s">
        <v>792</v>
      </c>
      <c r="D22" s="7" t="s">
        <v>394</v>
      </c>
      <c r="E22" s="5" t="s">
        <v>790</v>
      </c>
      <c r="F22" s="5" t="s">
        <v>23</v>
      </c>
      <c r="G22" s="5" t="s">
        <v>23</v>
      </c>
      <c r="H22" s="5" t="s">
        <v>23</v>
      </c>
      <c r="I22" s="5" t="str">
        <f t="shared" si="1"/>
        <v>[n,n,n]</v>
      </c>
      <c r="J22" s="5" t="s">
        <v>23</v>
      </c>
      <c r="K22" s="5" t="s">
        <v>23</v>
      </c>
      <c r="L22" s="5" t="s">
        <v>84</v>
      </c>
      <c r="M22" s="5" t="str">
        <f t="shared" si="0"/>
        <v>[n,n,p]</v>
      </c>
    </row>
    <row r="23" spans="1:13" ht="48">
      <c r="A23" s="62"/>
      <c r="B23" s="5" t="s">
        <v>793</v>
      </c>
      <c r="C23" s="11" t="s">
        <v>794</v>
      </c>
      <c r="D23" s="7" t="s">
        <v>416</v>
      </c>
      <c r="E23" s="5" t="s">
        <v>790</v>
      </c>
      <c r="F23" s="5" t="s">
        <v>23</v>
      </c>
      <c r="G23" s="5" t="s">
        <v>23</v>
      </c>
      <c r="H23" s="5" t="s">
        <v>23</v>
      </c>
      <c r="I23" s="5" t="str">
        <f t="shared" si="1"/>
        <v>[n,n,n]</v>
      </c>
      <c r="J23" s="5" t="s">
        <v>23</v>
      </c>
      <c r="K23" s="5" t="s">
        <v>84</v>
      </c>
      <c r="L23" s="5" t="s">
        <v>23</v>
      </c>
      <c r="M23" s="5" t="str">
        <f t="shared" si="0"/>
        <v>[n,p,n]</v>
      </c>
    </row>
    <row r="24" spans="1:13" ht="64">
      <c r="A24" s="62"/>
      <c r="B24" s="3" t="s">
        <v>795</v>
      </c>
      <c r="C24" s="11" t="s">
        <v>796</v>
      </c>
      <c r="D24" s="6" t="s">
        <v>797</v>
      </c>
      <c r="E24" s="5" t="s">
        <v>798</v>
      </c>
      <c r="F24" s="5" t="s">
        <v>23</v>
      </c>
      <c r="G24" s="5" t="s">
        <v>23</v>
      </c>
      <c r="H24" s="5" t="s">
        <v>23</v>
      </c>
      <c r="I24" s="5" t="str">
        <f t="shared" si="1"/>
        <v>[n,n,n]</v>
      </c>
      <c r="J24" s="5" t="s">
        <v>23</v>
      </c>
      <c r="K24" s="5" t="s">
        <v>84</v>
      </c>
      <c r="L24" s="5" t="s">
        <v>84</v>
      </c>
      <c r="M24" s="5" t="str">
        <f t="shared" si="0"/>
        <v>[n,p,p]</v>
      </c>
    </row>
    <row r="25" spans="1:13" ht="48">
      <c r="A25" s="62" t="s">
        <v>799</v>
      </c>
      <c r="B25" s="5" t="s">
        <v>800</v>
      </c>
      <c r="C25" s="11" t="s">
        <v>801</v>
      </c>
      <c r="D25" s="7" t="s">
        <v>394</v>
      </c>
      <c r="E25" s="5" t="s">
        <v>790</v>
      </c>
      <c r="F25" s="5" t="s">
        <v>23</v>
      </c>
      <c r="G25" s="5" t="s">
        <v>23</v>
      </c>
      <c r="H25" s="5" t="s">
        <v>23</v>
      </c>
      <c r="I25" s="5" t="str">
        <f t="shared" si="1"/>
        <v>[n,n,n]</v>
      </c>
      <c r="J25" s="5" t="s">
        <v>23</v>
      </c>
      <c r="K25" s="5" t="s">
        <v>23</v>
      </c>
      <c r="L25" s="5" t="s">
        <v>84</v>
      </c>
      <c r="M25" s="5" t="str">
        <f t="shared" si="0"/>
        <v>[n,n,p]</v>
      </c>
    </row>
    <row r="26" spans="1:13" ht="80">
      <c r="A26" s="62"/>
      <c r="B26" s="5" t="s">
        <v>802</v>
      </c>
      <c r="C26" s="11" t="s">
        <v>803</v>
      </c>
      <c r="D26" s="7" t="s">
        <v>323</v>
      </c>
      <c r="E26" s="5" t="s">
        <v>765</v>
      </c>
      <c r="F26" s="5" t="s">
        <v>23</v>
      </c>
      <c r="G26" s="5" t="s">
        <v>23</v>
      </c>
      <c r="H26" s="5" t="s">
        <v>23</v>
      </c>
      <c r="I26" s="5" t="str">
        <f t="shared" si="1"/>
        <v>[n,n,n]</v>
      </c>
      <c r="J26" s="5" t="s">
        <v>84</v>
      </c>
      <c r="K26" s="5" t="s">
        <v>23</v>
      </c>
      <c r="L26" s="5" t="s">
        <v>23</v>
      </c>
      <c r="M26" s="5" t="str">
        <f t="shared" si="0"/>
        <v>[p,n,n]</v>
      </c>
    </row>
    <row r="27" spans="1:13" ht="32">
      <c r="A27" s="62"/>
      <c r="B27" s="5" t="s">
        <v>804</v>
      </c>
      <c r="C27" s="12" t="s">
        <v>805</v>
      </c>
      <c r="D27" s="7" t="s">
        <v>323</v>
      </c>
      <c r="E27" s="5" t="s">
        <v>790</v>
      </c>
      <c r="F27" s="5" t="s">
        <v>23</v>
      </c>
      <c r="G27" s="5" t="s">
        <v>23</v>
      </c>
      <c r="H27" s="5" t="s">
        <v>23</v>
      </c>
      <c r="I27" s="5" t="str">
        <f t="shared" si="1"/>
        <v>[n,n,n]</v>
      </c>
      <c r="J27" s="5" t="s">
        <v>84</v>
      </c>
      <c r="K27" s="5" t="s">
        <v>23</v>
      </c>
      <c r="L27" s="5" t="s">
        <v>23</v>
      </c>
      <c r="M27" s="5" t="str">
        <f t="shared" si="0"/>
        <v>[p,n,n]</v>
      </c>
    </row>
    <row r="28" spans="1:13">
      <c r="A28" s="62"/>
      <c r="B28" s="5" t="s">
        <v>806</v>
      </c>
      <c r="C28" s="5" t="s">
        <v>807</v>
      </c>
      <c r="D28" s="7" t="s">
        <v>307</v>
      </c>
      <c r="E28" s="5" t="s">
        <v>475</v>
      </c>
      <c r="F28" s="5" t="s">
        <v>23</v>
      </c>
      <c r="G28" s="5" t="s">
        <v>23</v>
      </c>
      <c r="H28" s="5" t="s">
        <v>23</v>
      </c>
      <c r="I28" s="5" t="str">
        <f t="shared" si="1"/>
        <v>[n,n,n]</v>
      </c>
      <c r="J28" s="5" t="s">
        <v>84</v>
      </c>
      <c r="K28" s="5" t="s">
        <v>23</v>
      </c>
      <c r="L28" s="5" t="s">
        <v>23</v>
      </c>
      <c r="M28" s="5" t="str">
        <f t="shared" si="0"/>
        <v>[p,n,n]</v>
      </c>
    </row>
    <row r="29" spans="1:13" ht="96">
      <c r="A29" s="62"/>
      <c r="B29" s="5" t="s">
        <v>808</v>
      </c>
      <c r="C29" s="12" t="s">
        <v>809</v>
      </c>
      <c r="D29" s="7" t="s">
        <v>394</v>
      </c>
      <c r="E29" s="5" t="s">
        <v>810</v>
      </c>
      <c r="F29" s="5" t="s">
        <v>84</v>
      </c>
      <c r="G29" s="5" t="s">
        <v>23</v>
      </c>
      <c r="H29" s="5" t="s">
        <v>23</v>
      </c>
      <c r="I29" s="5" t="str">
        <f t="shared" si="1"/>
        <v>[p,n,n]</v>
      </c>
      <c r="J29" s="5" t="s">
        <v>84</v>
      </c>
      <c r="K29" s="5" t="s">
        <v>23</v>
      </c>
      <c r="L29" s="5" t="s">
        <v>84</v>
      </c>
      <c r="M29" s="5" t="str">
        <f t="shared" si="0"/>
        <v>[p,n,p]</v>
      </c>
    </row>
    <row r="30" spans="1:13" ht="48">
      <c r="A30" s="63" t="s">
        <v>811</v>
      </c>
      <c r="B30" s="5" t="s">
        <v>812</v>
      </c>
      <c r="C30" s="11" t="s">
        <v>813</v>
      </c>
      <c r="D30" s="7" t="s">
        <v>394</v>
      </c>
      <c r="E30" s="7" t="s">
        <v>475</v>
      </c>
      <c r="F30" s="7" t="s">
        <v>23</v>
      </c>
      <c r="G30" s="7" t="s">
        <v>23</v>
      </c>
      <c r="H30" s="7" t="s">
        <v>23</v>
      </c>
      <c r="I30" s="7" t="str">
        <f t="shared" si="1"/>
        <v>[n,n,n]</v>
      </c>
      <c r="J30" s="5" t="s">
        <v>23</v>
      </c>
      <c r="K30" s="5" t="s">
        <v>23</v>
      </c>
      <c r="L30" s="5" t="s">
        <v>84</v>
      </c>
      <c r="M30" s="5" t="str">
        <f t="shared" si="0"/>
        <v>[n,n,p]</v>
      </c>
    </row>
    <row r="31" spans="1:13" ht="48">
      <c r="A31" s="63"/>
      <c r="B31" s="5" t="s">
        <v>814</v>
      </c>
      <c r="C31" s="11" t="s">
        <v>815</v>
      </c>
      <c r="D31" s="7" t="s">
        <v>394</v>
      </c>
      <c r="E31" s="7" t="s">
        <v>475</v>
      </c>
      <c r="F31" s="7" t="s">
        <v>23</v>
      </c>
      <c r="G31" s="7" t="s">
        <v>23</v>
      </c>
      <c r="H31" s="7" t="s">
        <v>23</v>
      </c>
      <c r="I31" s="7" t="str">
        <f t="shared" si="1"/>
        <v>[n,n,n]</v>
      </c>
      <c r="J31" s="5" t="s">
        <v>23</v>
      </c>
      <c r="K31" s="5" t="s">
        <v>23</v>
      </c>
      <c r="L31" s="5" t="s">
        <v>84</v>
      </c>
      <c r="M31" s="5" t="str">
        <f t="shared" si="0"/>
        <v>[n,n,p]</v>
      </c>
    </row>
    <row r="32" spans="1:13" ht="32">
      <c r="A32" s="63"/>
      <c r="B32" s="5" t="s">
        <v>816</v>
      </c>
      <c r="C32" s="11" t="s">
        <v>817</v>
      </c>
      <c r="D32" s="7" t="s">
        <v>307</v>
      </c>
      <c r="E32" s="7" t="s">
        <v>475</v>
      </c>
      <c r="F32" s="7" t="s">
        <v>23</v>
      </c>
      <c r="G32" s="7" t="s">
        <v>23</v>
      </c>
      <c r="H32" s="7" t="s">
        <v>23</v>
      </c>
      <c r="I32" s="5" t="str">
        <f t="shared" si="1"/>
        <v>[n,n,n]</v>
      </c>
      <c r="J32" s="5" t="s">
        <v>84</v>
      </c>
      <c r="K32" s="5" t="s">
        <v>23</v>
      </c>
      <c r="L32" s="5" t="s">
        <v>84</v>
      </c>
      <c r="M32" s="5" t="str">
        <f t="shared" si="0"/>
        <v>[p,n,p]</v>
      </c>
    </row>
    <row r="33" spans="1:13" ht="96">
      <c r="A33" s="63"/>
      <c r="B33" s="5" t="s">
        <v>100</v>
      </c>
      <c r="C33" s="11" t="s">
        <v>818</v>
      </c>
      <c r="D33" s="7" t="s">
        <v>307</v>
      </c>
      <c r="E33" s="11" t="s">
        <v>760</v>
      </c>
      <c r="F33" s="11" t="s">
        <v>23</v>
      </c>
      <c r="G33" s="11" t="s">
        <v>23</v>
      </c>
      <c r="H33" s="11" t="s">
        <v>23</v>
      </c>
      <c r="I33" s="5" t="str">
        <f t="shared" si="1"/>
        <v>[n,n,n]</v>
      </c>
      <c r="J33" s="5" t="s">
        <v>84</v>
      </c>
      <c r="K33" s="5" t="s">
        <v>23</v>
      </c>
      <c r="L33" s="5" t="s">
        <v>23</v>
      </c>
      <c r="M33" s="5" t="str">
        <f t="shared" si="0"/>
        <v>[p,n,n]</v>
      </c>
    </row>
    <row r="34" spans="1:13" ht="32">
      <c r="A34" s="63"/>
      <c r="B34" s="5" t="s">
        <v>819</v>
      </c>
      <c r="C34" s="11" t="s">
        <v>820</v>
      </c>
      <c r="D34" s="7" t="s">
        <v>307</v>
      </c>
      <c r="E34" s="5" t="s">
        <v>475</v>
      </c>
      <c r="F34" s="5" t="s">
        <v>23</v>
      </c>
      <c r="G34" s="5" t="s">
        <v>23</v>
      </c>
      <c r="H34" s="5" t="s">
        <v>23</v>
      </c>
      <c r="I34" s="5" t="str">
        <f t="shared" si="1"/>
        <v>[n,n,n]</v>
      </c>
      <c r="J34" s="5" t="s">
        <v>84</v>
      </c>
      <c r="K34" s="5" t="s">
        <v>23</v>
      </c>
      <c r="L34" s="5" t="s">
        <v>23</v>
      </c>
      <c r="M34" s="5" t="str">
        <f t="shared" si="0"/>
        <v>[p,n,n]</v>
      </c>
    </row>
    <row r="35" spans="1:13" ht="32">
      <c r="A35" s="63"/>
      <c r="B35" s="5" t="s">
        <v>201</v>
      </c>
      <c r="C35" s="11" t="s">
        <v>821</v>
      </c>
      <c r="D35" s="7" t="s">
        <v>394</v>
      </c>
      <c r="E35" s="5" t="s">
        <v>790</v>
      </c>
      <c r="F35" s="5" t="s">
        <v>23</v>
      </c>
      <c r="G35" s="5" t="s">
        <v>23</v>
      </c>
      <c r="H35" s="5" t="s">
        <v>23</v>
      </c>
      <c r="I35" s="5" t="str">
        <f t="shared" si="1"/>
        <v>[n,n,n]</v>
      </c>
      <c r="J35" s="5" t="s">
        <v>23</v>
      </c>
      <c r="K35" s="5" t="s">
        <v>23</v>
      </c>
      <c r="L35" s="5" t="s">
        <v>84</v>
      </c>
      <c r="M35" s="5" t="str">
        <f t="shared" si="0"/>
        <v>[n,n,p]</v>
      </c>
    </row>
    <row r="36" spans="1:13" ht="80">
      <c r="A36" s="63"/>
      <c r="B36" s="5" t="s">
        <v>822</v>
      </c>
      <c r="C36" s="12" t="s">
        <v>823</v>
      </c>
      <c r="D36" s="7" t="s">
        <v>323</v>
      </c>
      <c r="E36" s="5" t="s">
        <v>765</v>
      </c>
      <c r="F36" s="5" t="s">
        <v>23</v>
      </c>
      <c r="G36" s="5" t="s">
        <v>23</v>
      </c>
      <c r="H36" s="5" t="s">
        <v>23</v>
      </c>
      <c r="I36" s="5" t="str">
        <f>CONCATENATE("[",F37,",",G37,",",H37,"]")</f>
        <v>[n,n,n]</v>
      </c>
      <c r="J36" s="5" t="s">
        <v>84</v>
      </c>
      <c r="K36" s="5" t="s">
        <v>23</v>
      </c>
      <c r="L36" s="5" t="s">
        <v>23</v>
      </c>
      <c r="M36" s="5" t="str">
        <f t="shared" si="0"/>
        <v>[p,n,n]</v>
      </c>
    </row>
    <row r="37" spans="1:13" ht="32">
      <c r="A37" s="62" t="s">
        <v>824</v>
      </c>
      <c r="B37" s="5" t="s">
        <v>201</v>
      </c>
      <c r="C37" s="11" t="s">
        <v>821</v>
      </c>
      <c r="D37" s="7" t="s">
        <v>394</v>
      </c>
      <c r="E37" s="5" t="s">
        <v>790</v>
      </c>
      <c r="F37" s="5" t="s">
        <v>23</v>
      </c>
      <c r="G37" s="5" t="s">
        <v>23</v>
      </c>
      <c r="H37" s="5" t="s">
        <v>23</v>
      </c>
      <c r="I37" s="5" t="str">
        <f>CONCATENATE("[",F37,",",G37,",",H37,"]")</f>
        <v>[n,n,n]</v>
      </c>
      <c r="J37" s="5" t="s">
        <v>23</v>
      </c>
      <c r="K37" s="5" t="s">
        <v>23</v>
      </c>
      <c r="L37" s="5" t="s">
        <v>84</v>
      </c>
      <c r="M37" s="5" t="str">
        <f t="shared" ref="M37:M68" si="2">CONCATENATE("[",J37,",",K37,",",L37,"]")</f>
        <v>[n,n,p]</v>
      </c>
    </row>
    <row r="38" spans="1:13" ht="96">
      <c r="A38" s="62"/>
      <c r="B38" s="5" t="s">
        <v>808</v>
      </c>
      <c r="C38" s="12" t="s">
        <v>809</v>
      </c>
      <c r="D38" s="13" t="s">
        <v>323</v>
      </c>
      <c r="E38" s="5" t="s">
        <v>810</v>
      </c>
      <c r="F38" s="5" t="s">
        <v>23</v>
      </c>
      <c r="G38" s="5" t="s">
        <v>23</v>
      </c>
      <c r="H38" s="5" t="s">
        <v>23</v>
      </c>
      <c r="I38" s="5" t="str">
        <f t="shared" si="1"/>
        <v>[n,n,n]</v>
      </c>
      <c r="J38" s="5" t="s">
        <v>84</v>
      </c>
      <c r="K38" s="5" t="s">
        <v>23</v>
      </c>
      <c r="L38" s="5" t="s">
        <v>23</v>
      </c>
      <c r="M38" s="5" t="str">
        <f t="shared" si="2"/>
        <v>[p,n,n]</v>
      </c>
    </row>
    <row r="39" spans="1:13" ht="192">
      <c r="A39" s="62"/>
      <c r="B39" s="5" t="s">
        <v>499</v>
      </c>
      <c r="C39" s="11" t="s">
        <v>825</v>
      </c>
      <c r="D39" s="7" t="s">
        <v>307</v>
      </c>
      <c r="E39" s="5" t="s">
        <v>475</v>
      </c>
      <c r="F39" s="5" t="s">
        <v>23</v>
      </c>
      <c r="G39" s="5" t="s">
        <v>23</v>
      </c>
      <c r="H39" s="5" t="s">
        <v>23</v>
      </c>
      <c r="I39" s="5" t="str">
        <f t="shared" si="1"/>
        <v>[n,n,n]</v>
      </c>
      <c r="J39" s="5" t="s">
        <v>84</v>
      </c>
      <c r="K39" s="5" t="s">
        <v>23</v>
      </c>
      <c r="L39" s="5" t="s">
        <v>23</v>
      </c>
      <c r="M39" s="5" t="str">
        <f t="shared" si="2"/>
        <v>[p,n,n]</v>
      </c>
    </row>
    <row r="40" spans="1:13" ht="32">
      <c r="A40" s="62"/>
      <c r="B40" s="5" t="s">
        <v>774</v>
      </c>
      <c r="C40" s="11" t="s">
        <v>775</v>
      </c>
      <c r="D40" s="7" t="s">
        <v>323</v>
      </c>
      <c r="E40" s="5" t="s">
        <v>765</v>
      </c>
      <c r="F40" s="5" t="s">
        <v>23</v>
      </c>
      <c r="G40" s="5" t="s">
        <v>23</v>
      </c>
      <c r="H40" s="5" t="s">
        <v>23</v>
      </c>
      <c r="I40" s="5" t="str">
        <f t="shared" si="1"/>
        <v>[n,n,n]</v>
      </c>
      <c r="J40" s="5" t="s">
        <v>84</v>
      </c>
      <c r="K40" s="5" t="s">
        <v>23</v>
      </c>
      <c r="L40" s="5" t="s">
        <v>23</v>
      </c>
      <c r="M40" s="5" t="str">
        <f t="shared" si="2"/>
        <v>[p,n,n]</v>
      </c>
    </row>
    <row r="41" spans="1:13">
      <c r="A41" s="62" t="s">
        <v>826</v>
      </c>
      <c r="B41" s="5" t="s">
        <v>394</v>
      </c>
      <c r="C41" s="5" t="s">
        <v>827</v>
      </c>
      <c r="D41" s="7" t="s">
        <v>394</v>
      </c>
      <c r="E41" s="5" t="s">
        <v>165</v>
      </c>
      <c r="F41" s="5" t="s">
        <v>23</v>
      </c>
      <c r="G41" s="5" t="s">
        <v>23</v>
      </c>
      <c r="H41" s="5" t="s">
        <v>23</v>
      </c>
      <c r="I41" s="5" t="str">
        <f t="shared" si="1"/>
        <v>[n,n,n]</v>
      </c>
      <c r="J41" s="5" t="s">
        <v>23</v>
      </c>
      <c r="K41" s="5" t="s">
        <v>23</v>
      </c>
      <c r="L41" s="5" t="s">
        <v>84</v>
      </c>
      <c r="M41" s="5" t="str">
        <f t="shared" si="2"/>
        <v>[n,n,p]</v>
      </c>
    </row>
    <row r="42" spans="1:13" ht="32">
      <c r="A42" s="62"/>
      <c r="B42" s="5" t="s">
        <v>828</v>
      </c>
      <c r="C42" s="11" t="s">
        <v>775</v>
      </c>
      <c r="D42" s="7" t="s">
        <v>323</v>
      </c>
      <c r="E42" s="5" t="s">
        <v>475</v>
      </c>
      <c r="F42" s="5" t="s">
        <v>23</v>
      </c>
      <c r="G42" s="5" t="s">
        <v>23</v>
      </c>
      <c r="H42" s="5" t="s">
        <v>23</v>
      </c>
      <c r="I42" s="5" t="str">
        <f t="shared" si="1"/>
        <v>[n,n,n]</v>
      </c>
      <c r="J42" s="5" t="s">
        <v>84</v>
      </c>
      <c r="K42" s="5" t="s">
        <v>23</v>
      </c>
      <c r="L42" s="5" t="s">
        <v>23</v>
      </c>
      <c r="M42" s="5" t="str">
        <f t="shared" si="2"/>
        <v>[p,n,n]</v>
      </c>
    </row>
    <row r="43" spans="1:13">
      <c r="A43" s="62"/>
      <c r="B43" s="5" t="s">
        <v>806</v>
      </c>
      <c r="C43" s="5" t="s">
        <v>807</v>
      </c>
      <c r="D43" s="7" t="s">
        <v>307</v>
      </c>
      <c r="E43" s="5" t="s">
        <v>475</v>
      </c>
      <c r="F43" s="5" t="s">
        <v>23</v>
      </c>
      <c r="G43" s="5" t="s">
        <v>23</v>
      </c>
      <c r="H43" s="5" t="s">
        <v>23</v>
      </c>
      <c r="I43" s="5" t="str">
        <f t="shared" si="1"/>
        <v>[n,n,n]</v>
      </c>
      <c r="J43" s="5" t="s">
        <v>84</v>
      </c>
      <c r="K43" s="5" t="s">
        <v>23</v>
      </c>
      <c r="L43" s="5" t="s">
        <v>23</v>
      </c>
      <c r="M43" s="5" t="str">
        <f t="shared" si="2"/>
        <v>[p,n,n]</v>
      </c>
    </row>
    <row r="44" spans="1:13" ht="32">
      <c r="A44" s="62" t="s">
        <v>829</v>
      </c>
      <c r="B44" s="7" t="s">
        <v>830</v>
      </c>
      <c r="C44" s="6" t="s">
        <v>831</v>
      </c>
      <c r="D44" s="6" t="s">
        <v>303</v>
      </c>
      <c r="E44" s="5" t="s">
        <v>297</v>
      </c>
      <c r="F44" s="5" t="s">
        <v>23</v>
      </c>
      <c r="G44" s="5" t="s">
        <v>23</v>
      </c>
      <c r="H44" s="5" t="s">
        <v>23</v>
      </c>
      <c r="I44" s="5" t="str">
        <f t="shared" si="1"/>
        <v>[n,n,n]</v>
      </c>
      <c r="J44" s="5" t="s">
        <v>84</v>
      </c>
      <c r="K44" s="5" t="s">
        <v>84</v>
      </c>
      <c r="L44" s="5" t="s">
        <v>23</v>
      </c>
      <c r="M44" s="5" t="str">
        <f t="shared" si="2"/>
        <v>[p,p,n]</v>
      </c>
    </row>
    <row r="45" spans="1:13" ht="32">
      <c r="A45" s="62"/>
      <c r="B45" s="7" t="s">
        <v>832</v>
      </c>
      <c r="C45" s="6" t="s">
        <v>833</v>
      </c>
      <c r="D45" s="6" t="s">
        <v>323</v>
      </c>
      <c r="E45" s="5" t="s">
        <v>766</v>
      </c>
      <c r="F45" s="5" t="s">
        <v>23</v>
      </c>
      <c r="G45" s="5" t="s">
        <v>23</v>
      </c>
      <c r="H45" s="5" t="s">
        <v>23</v>
      </c>
      <c r="I45" s="5" t="str">
        <f t="shared" si="1"/>
        <v>[n,n,n]</v>
      </c>
      <c r="J45" s="5" t="s">
        <v>84</v>
      </c>
      <c r="K45" s="5" t="s">
        <v>23</v>
      </c>
      <c r="L45" s="5" t="s">
        <v>23</v>
      </c>
      <c r="M45" s="5" t="str">
        <f t="shared" si="2"/>
        <v>[p,n,n]</v>
      </c>
    </row>
    <row r="46" spans="1:13" ht="16">
      <c r="A46" s="62"/>
      <c r="B46" s="7" t="s">
        <v>834</v>
      </c>
      <c r="C46" s="7" t="s">
        <v>835</v>
      </c>
      <c r="D46" s="6" t="s">
        <v>433</v>
      </c>
      <c r="E46" s="5" t="s">
        <v>297</v>
      </c>
      <c r="F46" s="5" t="s">
        <v>84</v>
      </c>
      <c r="G46" s="5" t="s">
        <v>23</v>
      </c>
      <c r="H46" s="5" t="s">
        <v>23</v>
      </c>
      <c r="I46" s="5" t="str">
        <f t="shared" si="1"/>
        <v>[p,n,n]</v>
      </c>
      <c r="J46" s="5" t="s">
        <v>84</v>
      </c>
      <c r="K46" s="5" t="s">
        <v>84</v>
      </c>
      <c r="L46" s="5" t="s">
        <v>23</v>
      </c>
      <c r="M46" s="5" t="str">
        <f t="shared" si="2"/>
        <v>[p,p,n]</v>
      </c>
    </row>
    <row r="47" spans="1:13" ht="64">
      <c r="A47" s="62"/>
      <c r="B47" s="7" t="s">
        <v>836</v>
      </c>
      <c r="C47" s="6" t="s">
        <v>837</v>
      </c>
      <c r="D47" s="6" t="s">
        <v>401</v>
      </c>
      <c r="E47" s="5" t="s">
        <v>297</v>
      </c>
      <c r="F47" s="5" t="s">
        <v>23</v>
      </c>
      <c r="G47" s="5" t="s">
        <v>23</v>
      </c>
      <c r="H47" s="5" t="s">
        <v>23</v>
      </c>
      <c r="I47" s="5" t="str">
        <f t="shared" si="1"/>
        <v>[n,n,n]</v>
      </c>
      <c r="J47" s="5" t="s">
        <v>23</v>
      </c>
      <c r="K47" s="5" t="s">
        <v>23</v>
      </c>
      <c r="L47" s="5" t="s">
        <v>84</v>
      </c>
      <c r="M47" s="5" t="str">
        <f t="shared" si="2"/>
        <v>[n,n,p]</v>
      </c>
    </row>
    <row r="48" spans="1:13" ht="48">
      <c r="A48" s="62"/>
      <c r="B48" s="5" t="s">
        <v>838</v>
      </c>
      <c r="C48" s="11" t="s">
        <v>839</v>
      </c>
      <c r="D48" s="6" t="s">
        <v>303</v>
      </c>
      <c r="E48" s="5" t="s">
        <v>766</v>
      </c>
      <c r="F48" s="5" t="s">
        <v>23</v>
      </c>
      <c r="G48" s="5" t="s">
        <v>23</v>
      </c>
      <c r="H48" s="5" t="s">
        <v>23</v>
      </c>
      <c r="I48" s="5" t="str">
        <f t="shared" si="1"/>
        <v>[n,n,n]</v>
      </c>
      <c r="J48" s="5" t="s">
        <v>84</v>
      </c>
      <c r="K48" s="5" t="s">
        <v>23</v>
      </c>
      <c r="L48" s="5" t="s">
        <v>23</v>
      </c>
      <c r="M48" s="5" t="str">
        <f t="shared" si="2"/>
        <v>[p,n,n]</v>
      </c>
    </row>
    <row r="49" spans="1:13" ht="78" customHeight="1">
      <c r="A49" s="63" t="s">
        <v>840</v>
      </c>
      <c r="B49" s="5" t="s">
        <v>841</v>
      </c>
      <c r="C49" s="11" t="s">
        <v>842</v>
      </c>
      <c r="D49" s="6" t="s">
        <v>401</v>
      </c>
      <c r="E49" s="5" t="s">
        <v>165</v>
      </c>
      <c r="F49" s="5" t="s">
        <v>23</v>
      </c>
      <c r="G49" s="5" t="s">
        <v>23</v>
      </c>
      <c r="H49" s="5" t="s">
        <v>23</v>
      </c>
      <c r="I49" s="5" t="str">
        <f t="shared" si="1"/>
        <v>[n,n,n]</v>
      </c>
      <c r="J49" s="5" t="s">
        <v>23</v>
      </c>
      <c r="K49" s="5" t="s">
        <v>23</v>
      </c>
      <c r="L49" s="5" t="s">
        <v>84</v>
      </c>
      <c r="M49" s="5" t="str">
        <f t="shared" si="2"/>
        <v>[n,n,p]</v>
      </c>
    </row>
    <row r="50" spans="1:13" ht="32">
      <c r="A50" s="63"/>
      <c r="B50" s="5" t="s">
        <v>613</v>
      </c>
      <c r="C50" s="11" t="s">
        <v>843</v>
      </c>
      <c r="D50" s="7" t="s">
        <v>433</v>
      </c>
      <c r="E50" s="5" t="s">
        <v>165</v>
      </c>
      <c r="F50" s="5" t="s">
        <v>23</v>
      </c>
      <c r="G50" s="5" t="s">
        <v>23</v>
      </c>
      <c r="H50" s="5" t="s">
        <v>23</v>
      </c>
      <c r="I50" s="5" t="str">
        <f t="shared" si="1"/>
        <v>[n,n,n]</v>
      </c>
      <c r="J50" s="5" t="s">
        <v>23</v>
      </c>
      <c r="K50" s="5" t="s">
        <v>84</v>
      </c>
      <c r="L50" s="5" t="s">
        <v>23</v>
      </c>
      <c r="M50" s="5" t="str">
        <f t="shared" si="2"/>
        <v>[n,p,n]</v>
      </c>
    </row>
    <row r="51" spans="1:13" ht="16">
      <c r="A51" s="63"/>
      <c r="B51" s="5" t="s">
        <v>201</v>
      </c>
      <c r="C51" s="5" t="s">
        <v>844</v>
      </c>
      <c r="D51" s="6" t="s">
        <v>401</v>
      </c>
      <c r="E51" s="5" t="s">
        <v>165</v>
      </c>
      <c r="F51" s="5" t="s">
        <v>23</v>
      </c>
      <c r="G51" s="5" t="s">
        <v>23</v>
      </c>
      <c r="H51" s="5" t="s">
        <v>23</v>
      </c>
      <c r="I51" s="5" t="str">
        <f t="shared" si="1"/>
        <v>[n,n,n]</v>
      </c>
      <c r="J51" s="5" t="s">
        <v>23</v>
      </c>
      <c r="K51" s="5" t="s">
        <v>23</v>
      </c>
      <c r="L51" s="5" t="s">
        <v>84</v>
      </c>
      <c r="M51" s="5" t="str">
        <f t="shared" si="2"/>
        <v>[n,n,p]</v>
      </c>
    </row>
    <row r="52" spans="1:13" ht="32">
      <c r="A52" s="63"/>
      <c r="B52" s="5" t="s">
        <v>845</v>
      </c>
      <c r="C52" s="11" t="s">
        <v>846</v>
      </c>
      <c r="D52" s="6" t="s">
        <v>401</v>
      </c>
      <c r="E52" s="5" t="s">
        <v>165</v>
      </c>
      <c r="F52" s="5" t="s">
        <v>23</v>
      </c>
      <c r="G52" s="5" t="s">
        <v>23</v>
      </c>
      <c r="H52" s="5" t="s">
        <v>23</v>
      </c>
      <c r="I52" s="5" t="str">
        <f t="shared" si="1"/>
        <v>[n,n,n]</v>
      </c>
      <c r="J52" s="5" t="s">
        <v>23</v>
      </c>
      <c r="K52" s="5" t="s">
        <v>23</v>
      </c>
      <c r="L52" s="5" t="s">
        <v>84</v>
      </c>
      <c r="M52" s="5" t="str">
        <f t="shared" si="2"/>
        <v>[n,n,p]</v>
      </c>
    </row>
    <row r="53" spans="1:13" ht="96">
      <c r="A53" s="63"/>
      <c r="B53" s="5" t="s">
        <v>847</v>
      </c>
      <c r="C53" s="11" t="s">
        <v>848</v>
      </c>
      <c r="D53" s="7" t="s">
        <v>310</v>
      </c>
      <c r="E53" s="5" t="s">
        <v>765</v>
      </c>
      <c r="F53" s="5" t="s">
        <v>23</v>
      </c>
      <c r="G53" s="5" t="s">
        <v>23</v>
      </c>
      <c r="H53" s="5" t="s">
        <v>23</v>
      </c>
      <c r="I53" s="5" t="str">
        <f t="shared" si="1"/>
        <v>[n,n,n]</v>
      </c>
      <c r="J53" s="5" t="s">
        <v>84</v>
      </c>
      <c r="K53" s="5" t="s">
        <v>84</v>
      </c>
      <c r="L53" s="5" t="s">
        <v>23</v>
      </c>
      <c r="M53" s="5" t="str">
        <f t="shared" si="2"/>
        <v>[p,p,n]</v>
      </c>
    </row>
    <row r="54" spans="1:13">
      <c r="A54" s="63"/>
      <c r="B54" s="5" t="s">
        <v>849</v>
      </c>
      <c r="C54" s="5" t="s">
        <v>850</v>
      </c>
      <c r="D54" s="7" t="s">
        <v>307</v>
      </c>
      <c r="E54" s="5" t="s">
        <v>765</v>
      </c>
      <c r="F54" s="5" t="s">
        <v>23</v>
      </c>
      <c r="G54" s="5" t="s">
        <v>23</v>
      </c>
      <c r="H54" s="5" t="s">
        <v>23</v>
      </c>
      <c r="I54" s="5" t="str">
        <f t="shared" si="1"/>
        <v>[n,n,n]</v>
      </c>
      <c r="J54" s="5" t="s">
        <v>84</v>
      </c>
      <c r="K54" s="5" t="s">
        <v>23</v>
      </c>
      <c r="L54" s="5" t="s">
        <v>23</v>
      </c>
      <c r="M54" s="5" t="str">
        <f t="shared" si="2"/>
        <v>[p,n,n]</v>
      </c>
    </row>
    <row r="55" spans="1:13" ht="64">
      <c r="A55" s="63"/>
      <c r="B55" s="5" t="s">
        <v>851</v>
      </c>
      <c r="C55" s="11" t="s">
        <v>852</v>
      </c>
      <c r="D55" s="7" t="s">
        <v>307</v>
      </c>
      <c r="E55" s="5" t="s">
        <v>165</v>
      </c>
      <c r="F55" s="5" t="s">
        <v>23</v>
      </c>
      <c r="G55" s="5" t="s">
        <v>23</v>
      </c>
      <c r="H55" s="5" t="s">
        <v>23</v>
      </c>
      <c r="I55" s="5" t="str">
        <f t="shared" si="1"/>
        <v>[n,n,n]</v>
      </c>
      <c r="J55" s="5" t="s">
        <v>84</v>
      </c>
      <c r="K55" s="5" t="s">
        <v>23</v>
      </c>
      <c r="L55" s="5" t="s">
        <v>23</v>
      </c>
      <c r="M55" s="5" t="str">
        <f t="shared" si="2"/>
        <v>[p,n,n]</v>
      </c>
    </row>
    <row r="56" spans="1:13" ht="64">
      <c r="A56" s="63"/>
      <c r="B56" s="5" t="s">
        <v>853</v>
      </c>
      <c r="C56" s="14" t="s">
        <v>854</v>
      </c>
      <c r="D56" s="7" t="s">
        <v>323</v>
      </c>
      <c r="E56" s="5" t="s">
        <v>765</v>
      </c>
      <c r="F56" s="5" t="s">
        <v>23</v>
      </c>
      <c r="G56" s="5" t="s">
        <v>23</v>
      </c>
      <c r="H56" s="5" t="s">
        <v>23</v>
      </c>
      <c r="I56" s="5" t="str">
        <f t="shared" si="1"/>
        <v>[n,n,n]</v>
      </c>
      <c r="J56" s="5" t="s">
        <v>84</v>
      </c>
      <c r="K56" s="5" t="s">
        <v>23</v>
      </c>
      <c r="L56" s="5" t="s">
        <v>23</v>
      </c>
      <c r="M56" s="5" t="str">
        <f t="shared" si="2"/>
        <v>[p,n,n]</v>
      </c>
    </row>
    <row r="57" spans="1:13" ht="32">
      <c r="A57" s="64" t="s">
        <v>855</v>
      </c>
      <c r="B57" s="6" t="s">
        <v>100</v>
      </c>
      <c r="C57" s="15" t="s">
        <v>856</v>
      </c>
      <c r="D57" s="7" t="s">
        <v>21</v>
      </c>
      <c r="E57" s="7" t="s">
        <v>857</v>
      </c>
      <c r="F57" s="7" t="s">
        <v>23</v>
      </c>
      <c r="G57" s="7" t="s">
        <v>23</v>
      </c>
      <c r="H57" s="5" t="s">
        <v>23</v>
      </c>
      <c r="I57" s="7" t="s">
        <v>181</v>
      </c>
      <c r="J57" s="7" t="s">
        <v>84</v>
      </c>
      <c r="K57" s="7" t="s">
        <v>23</v>
      </c>
      <c r="L57" s="7" t="s">
        <v>23</v>
      </c>
      <c r="M57" s="5" t="str">
        <f t="shared" si="2"/>
        <v>[p,n,n]</v>
      </c>
    </row>
    <row r="58" spans="1:13" ht="80">
      <c r="A58" s="64"/>
      <c r="B58" s="7" t="s">
        <v>858</v>
      </c>
      <c r="C58" s="15" t="s">
        <v>859</v>
      </c>
      <c r="D58" s="7" t="s">
        <v>37</v>
      </c>
      <c r="E58" s="7" t="s">
        <v>857</v>
      </c>
      <c r="F58" s="7" t="s">
        <v>23</v>
      </c>
      <c r="G58" s="7" t="s">
        <v>23</v>
      </c>
      <c r="H58" s="5" t="s">
        <v>23</v>
      </c>
      <c r="I58" s="7" t="s">
        <v>181</v>
      </c>
      <c r="J58" s="7" t="s">
        <v>23</v>
      </c>
      <c r="K58" s="7" t="s">
        <v>84</v>
      </c>
      <c r="L58" s="7" t="s">
        <v>23</v>
      </c>
      <c r="M58" s="5" t="str">
        <f t="shared" si="2"/>
        <v>[n,p,n]</v>
      </c>
    </row>
    <row r="59" spans="1:13" ht="64" customHeight="1">
      <c r="A59" s="64"/>
      <c r="B59" s="7" t="s">
        <v>860</v>
      </c>
      <c r="C59" s="15" t="s">
        <v>861</v>
      </c>
      <c r="D59" s="7" t="s">
        <v>27</v>
      </c>
      <c r="E59" s="7" t="s">
        <v>862</v>
      </c>
      <c r="F59" s="7" t="s">
        <v>23</v>
      </c>
      <c r="G59" s="7" t="s">
        <v>23</v>
      </c>
      <c r="H59" s="5" t="s">
        <v>23</v>
      </c>
      <c r="I59" s="7" t="s">
        <v>181</v>
      </c>
      <c r="J59" s="7" t="s">
        <v>23</v>
      </c>
      <c r="K59" s="7" t="s">
        <v>23</v>
      </c>
      <c r="L59" s="7" t="s">
        <v>84</v>
      </c>
      <c r="M59" s="5" t="str">
        <f t="shared" si="2"/>
        <v>[n,n,p]</v>
      </c>
    </row>
    <row r="60" spans="1:13" ht="16">
      <c r="A60" s="64"/>
      <c r="B60" s="7" t="s">
        <v>95</v>
      </c>
      <c r="C60" s="6" t="s">
        <v>863</v>
      </c>
      <c r="D60" s="6" t="s">
        <v>21</v>
      </c>
      <c r="E60" s="6" t="s">
        <v>857</v>
      </c>
      <c r="F60" s="6" t="s">
        <v>23</v>
      </c>
      <c r="G60" s="6" t="s">
        <v>23</v>
      </c>
      <c r="H60" s="5" t="s">
        <v>23</v>
      </c>
      <c r="I60" s="7" t="s">
        <v>181</v>
      </c>
      <c r="J60" s="7" t="s">
        <v>84</v>
      </c>
      <c r="K60" s="7" t="s">
        <v>23</v>
      </c>
      <c r="L60" s="7" t="s">
        <v>23</v>
      </c>
      <c r="M60" s="5" t="str">
        <f t="shared" si="2"/>
        <v>[p,n,n]</v>
      </c>
    </row>
    <row r="61" spans="1:13" ht="32">
      <c r="A61" s="64"/>
      <c r="B61" s="7" t="s">
        <v>864</v>
      </c>
      <c r="C61" s="6" t="s">
        <v>865</v>
      </c>
      <c r="D61" s="6" t="s">
        <v>21</v>
      </c>
      <c r="E61" s="6" t="s">
        <v>857</v>
      </c>
      <c r="F61" s="7" t="s">
        <v>23</v>
      </c>
      <c r="G61" s="7" t="s">
        <v>23</v>
      </c>
      <c r="H61" s="5" t="s">
        <v>23</v>
      </c>
      <c r="I61" s="7" t="s">
        <v>181</v>
      </c>
      <c r="J61" s="7" t="s">
        <v>84</v>
      </c>
      <c r="K61" s="7" t="s">
        <v>23</v>
      </c>
      <c r="L61" s="7" t="s">
        <v>23</v>
      </c>
      <c r="M61" s="5" t="str">
        <f t="shared" si="2"/>
        <v>[p,n,n]</v>
      </c>
    </row>
    <row r="62" spans="1:13" ht="32">
      <c r="A62" s="64"/>
      <c r="B62" s="7" t="s">
        <v>866</v>
      </c>
      <c r="C62" s="6" t="s">
        <v>867</v>
      </c>
      <c r="D62" s="7" t="s">
        <v>868</v>
      </c>
      <c r="E62" s="7" t="s">
        <v>862</v>
      </c>
      <c r="F62" s="7" t="s">
        <v>23</v>
      </c>
      <c r="G62" s="7" t="s">
        <v>23</v>
      </c>
      <c r="H62" s="5" t="s">
        <v>23</v>
      </c>
      <c r="I62" s="7" t="s">
        <v>181</v>
      </c>
      <c r="J62" s="7" t="s">
        <v>23</v>
      </c>
      <c r="K62" s="7" t="s">
        <v>84</v>
      </c>
      <c r="L62" s="7" t="s">
        <v>84</v>
      </c>
      <c r="M62" s="5" t="str">
        <f t="shared" si="2"/>
        <v>[n,p,p]</v>
      </c>
    </row>
    <row r="63" spans="1:13" ht="16">
      <c r="A63" s="64"/>
      <c r="B63" s="7" t="s">
        <v>869</v>
      </c>
      <c r="C63" s="6" t="s">
        <v>870</v>
      </c>
      <c r="D63" s="7" t="s">
        <v>27</v>
      </c>
      <c r="E63" s="6" t="s">
        <v>857</v>
      </c>
      <c r="F63" s="7" t="s">
        <v>23</v>
      </c>
      <c r="G63" s="7" t="s">
        <v>23</v>
      </c>
      <c r="H63" s="5" t="s">
        <v>23</v>
      </c>
      <c r="I63" s="7" t="s">
        <v>181</v>
      </c>
      <c r="J63" s="7" t="s">
        <v>23</v>
      </c>
      <c r="K63" s="7" t="s">
        <v>23</v>
      </c>
      <c r="L63" s="7" t="s">
        <v>84</v>
      </c>
      <c r="M63" s="5" t="str">
        <f t="shared" si="2"/>
        <v>[n,n,p]</v>
      </c>
    </row>
    <row r="64" spans="1:13" ht="32">
      <c r="A64" s="64"/>
      <c r="B64" s="6" t="s">
        <v>871</v>
      </c>
      <c r="C64" s="6" t="s">
        <v>872</v>
      </c>
      <c r="D64" s="7" t="s">
        <v>21</v>
      </c>
      <c r="E64" s="7" t="s">
        <v>862</v>
      </c>
      <c r="F64" s="7" t="s">
        <v>23</v>
      </c>
      <c r="G64" s="7" t="s">
        <v>23</v>
      </c>
      <c r="H64" s="5" t="s">
        <v>23</v>
      </c>
      <c r="I64" s="7" t="s">
        <v>181</v>
      </c>
      <c r="J64" s="7" t="s">
        <v>84</v>
      </c>
      <c r="K64" s="7" t="s">
        <v>23</v>
      </c>
      <c r="L64" s="7" t="s">
        <v>23</v>
      </c>
      <c r="M64" s="5" t="str">
        <f t="shared" si="2"/>
        <v>[p,n,n]</v>
      </c>
    </row>
    <row r="65" spans="1:13" ht="16">
      <c r="A65" s="64"/>
      <c r="B65" s="7" t="s">
        <v>82</v>
      </c>
      <c r="C65" s="6" t="s">
        <v>873</v>
      </c>
      <c r="D65" s="7" t="s">
        <v>27</v>
      </c>
      <c r="E65" s="7" t="s">
        <v>862</v>
      </c>
      <c r="F65" s="7" t="s">
        <v>23</v>
      </c>
      <c r="G65" s="7" t="s">
        <v>23</v>
      </c>
      <c r="H65" s="5" t="s">
        <v>23</v>
      </c>
      <c r="I65" s="7" t="s">
        <v>181</v>
      </c>
      <c r="J65" s="7" t="s">
        <v>23</v>
      </c>
      <c r="K65" s="7" t="s">
        <v>23</v>
      </c>
      <c r="L65" s="7" t="s">
        <v>84</v>
      </c>
      <c r="M65" s="5" t="str">
        <f t="shared" si="2"/>
        <v>[n,n,p]</v>
      </c>
    </row>
    <row r="66" spans="1:13" ht="16">
      <c r="A66" s="64"/>
      <c r="B66" s="7" t="s">
        <v>874</v>
      </c>
      <c r="C66" s="6" t="s">
        <v>875</v>
      </c>
      <c r="D66" s="7" t="s">
        <v>27</v>
      </c>
      <c r="E66" s="7" t="s">
        <v>862</v>
      </c>
      <c r="F66" s="7" t="s">
        <v>23</v>
      </c>
      <c r="G66" s="7" t="s">
        <v>23</v>
      </c>
      <c r="H66" s="5" t="s">
        <v>23</v>
      </c>
      <c r="I66" s="7" t="s">
        <v>181</v>
      </c>
      <c r="J66" s="7" t="s">
        <v>23</v>
      </c>
      <c r="K66" s="7" t="s">
        <v>23</v>
      </c>
      <c r="L66" s="7" t="s">
        <v>84</v>
      </c>
      <c r="M66" s="5" t="str">
        <f t="shared" si="2"/>
        <v>[n,n,p]</v>
      </c>
    </row>
    <row r="67" spans="1:13" ht="48">
      <c r="A67" s="64"/>
      <c r="B67" s="6" t="s">
        <v>92</v>
      </c>
      <c r="C67" s="6" t="s">
        <v>93</v>
      </c>
      <c r="D67" s="7" t="s">
        <v>21</v>
      </c>
      <c r="E67" s="7" t="s">
        <v>862</v>
      </c>
      <c r="F67" s="7" t="s">
        <v>23</v>
      </c>
      <c r="G67" s="7" t="s">
        <v>23</v>
      </c>
      <c r="H67" s="5" t="s">
        <v>23</v>
      </c>
      <c r="I67" s="7" t="s">
        <v>181</v>
      </c>
      <c r="J67" s="7" t="s">
        <v>84</v>
      </c>
      <c r="K67" s="7" t="s">
        <v>23</v>
      </c>
      <c r="L67" s="7" t="s">
        <v>23</v>
      </c>
      <c r="M67" s="5" t="str">
        <f t="shared" si="2"/>
        <v>[p,n,n]</v>
      </c>
    </row>
    <row r="68" spans="1:13" ht="16">
      <c r="A68" s="64"/>
      <c r="B68" s="64" t="s">
        <v>169</v>
      </c>
      <c r="C68" s="6" t="s">
        <v>876</v>
      </c>
      <c r="D68" s="64" t="s">
        <v>27</v>
      </c>
      <c r="E68" s="64" t="s">
        <v>862</v>
      </c>
      <c r="F68" s="64" t="s">
        <v>23</v>
      </c>
      <c r="G68" s="64" t="s">
        <v>23</v>
      </c>
      <c r="H68" s="62" t="s">
        <v>23</v>
      </c>
      <c r="I68" s="64" t="s">
        <v>181</v>
      </c>
      <c r="J68" s="64" t="s">
        <v>23</v>
      </c>
      <c r="K68" s="64" t="s">
        <v>23</v>
      </c>
      <c r="L68" s="64" t="s">
        <v>84</v>
      </c>
      <c r="M68" s="62" t="str">
        <f t="shared" si="2"/>
        <v>[n,n,p]</v>
      </c>
    </row>
    <row r="69" spans="1:13" ht="16">
      <c r="A69" s="64"/>
      <c r="B69" s="64"/>
      <c r="C69" s="6" t="s">
        <v>877</v>
      </c>
      <c r="D69" s="64"/>
      <c r="E69" s="64"/>
      <c r="F69" s="64"/>
      <c r="G69" s="64"/>
      <c r="H69" s="62"/>
      <c r="I69" s="64"/>
      <c r="J69" s="64"/>
      <c r="K69" s="64"/>
      <c r="L69" s="64"/>
      <c r="M69" s="62"/>
    </row>
    <row r="70" spans="1:13" ht="28">
      <c r="A70" s="65" t="s">
        <v>878</v>
      </c>
      <c r="B70" s="16" t="s">
        <v>879</v>
      </c>
      <c r="C70" s="17" t="s">
        <v>880</v>
      </c>
      <c r="D70" s="5" t="s">
        <v>27</v>
      </c>
      <c r="E70" s="16" t="s">
        <v>475</v>
      </c>
      <c r="F70" s="5" t="str">
        <f>MID(I70,4,1)</f>
        <v>n</v>
      </c>
      <c r="G70" s="5" t="str">
        <f>MID(I70,6,1)</f>
        <v>n</v>
      </c>
      <c r="H70" s="5" t="s">
        <v>23</v>
      </c>
      <c r="I70" s="16" t="s">
        <v>181</v>
      </c>
      <c r="J70" s="5" t="str">
        <f>MID(M70,2,1)</f>
        <v>p</v>
      </c>
      <c r="K70" s="5" t="str">
        <f>MID(M70,4,1)</f>
        <v>n</v>
      </c>
      <c r="L70" s="5" t="str">
        <f>MID(M70,6,1)</f>
        <v>f</v>
      </c>
      <c r="M70" s="16" t="s">
        <v>881</v>
      </c>
    </row>
    <row r="71" spans="1:13" ht="51">
      <c r="A71" s="65"/>
      <c r="B71" s="16" t="s">
        <v>100</v>
      </c>
      <c r="C71" s="18" t="s">
        <v>882</v>
      </c>
      <c r="D71" s="5" t="s">
        <v>43</v>
      </c>
      <c r="E71" s="16" t="s">
        <v>883</v>
      </c>
      <c r="F71" s="5" t="str">
        <f>MID(I71,4,1)</f>
        <v>n</v>
      </c>
      <c r="G71" s="5" t="str">
        <f>MID(I71,6,1)</f>
        <v>n</v>
      </c>
      <c r="H71" s="5" t="s">
        <v>23</v>
      </c>
      <c r="I71" s="16" t="s">
        <v>80</v>
      </c>
      <c r="J71" s="5" t="str">
        <f>MID(M71,2,1)</f>
        <v>p</v>
      </c>
      <c r="K71" s="5" t="str">
        <f>MID(M71,4,1)</f>
        <v>n</v>
      </c>
      <c r="L71" s="5" t="str">
        <f>MID(M71,6,1)</f>
        <v>n</v>
      </c>
      <c r="M71" s="16" t="s">
        <v>80</v>
      </c>
    </row>
    <row r="72" spans="1:13" ht="28">
      <c r="A72" s="65"/>
      <c r="B72" s="16" t="s">
        <v>763</v>
      </c>
      <c r="C72" s="17" t="s">
        <v>884</v>
      </c>
      <c r="D72" s="5" t="s">
        <v>21</v>
      </c>
      <c r="E72" s="16" t="s">
        <v>475</v>
      </c>
      <c r="F72" s="5" t="str">
        <f>MID(I72,4,1)</f>
        <v>n</v>
      </c>
      <c r="G72" s="5" t="str">
        <f>MID(I72,6,1)</f>
        <v>n</v>
      </c>
      <c r="H72" s="5" t="s">
        <v>23</v>
      </c>
      <c r="I72" s="16" t="s">
        <v>176</v>
      </c>
      <c r="J72" s="5" t="str">
        <f>MID(M72,2,1)</f>
        <v>f</v>
      </c>
      <c r="K72" s="5" t="str">
        <f>MID(M72,4,1)</f>
        <v>f</v>
      </c>
      <c r="L72" s="5" t="str">
        <f>MID(M72,6,1)</f>
        <v>n</v>
      </c>
      <c r="M72" s="16" t="s">
        <v>247</v>
      </c>
    </row>
    <row r="73" spans="1:13" ht="28">
      <c r="A73" s="65"/>
      <c r="B73" s="16" t="s">
        <v>885</v>
      </c>
      <c r="C73" s="17" t="s">
        <v>886</v>
      </c>
      <c r="D73" s="5" t="s">
        <v>37</v>
      </c>
      <c r="E73" s="16" t="s">
        <v>475</v>
      </c>
      <c r="F73" s="5" t="str">
        <f>MID(I73,4,1)</f>
        <v>n</v>
      </c>
      <c r="G73" s="5" t="str">
        <f>MID(I73,6,1)</f>
        <v>n</v>
      </c>
      <c r="H73" s="5" t="s">
        <v>23</v>
      </c>
      <c r="I73" s="16" t="s">
        <v>176</v>
      </c>
      <c r="J73" s="5" t="str">
        <f>MID(M73,2,1)</f>
        <v>p</v>
      </c>
      <c r="K73" s="5" t="str">
        <f>MID(M73,4,1)</f>
        <v>f</v>
      </c>
      <c r="L73" s="5" t="str">
        <f>MID(M73,6,1)</f>
        <v>n</v>
      </c>
      <c r="M73" s="16" t="s">
        <v>887</v>
      </c>
    </row>
    <row r="74" spans="1:13" ht="16">
      <c r="A74" s="62" t="s">
        <v>888</v>
      </c>
      <c r="B74" s="4" t="s">
        <v>889</v>
      </c>
      <c r="C74" s="5" t="s">
        <v>890</v>
      </c>
      <c r="D74" s="6" t="s">
        <v>891</v>
      </c>
      <c r="E74" s="7" t="s">
        <v>892</v>
      </c>
      <c r="F74" s="5" t="str">
        <f>MID(I74,2,1)</f>
        <v>n</v>
      </c>
      <c r="G74" s="5" t="str">
        <f>MID(I74,4,1)</f>
        <v>n</v>
      </c>
      <c r="H74" s="5" t="str">
        <f>MID(I74,6,1)</f>
        <v>n</v>
      </c>
      <c r="I74" s="7" t="s">
        <v>181</v>
      </c>
      <c r="J74" s="5" t="s">
        <v>23</v>
      </c>
      <c r="K74" s="5" t="s">
        <v>84</v>
      </c>
      <c r="L74" s="5" t="s">
        <v>84</v>
      </c>
      <c r="M74" s="7" t="s">
        <v>85</v>
      </c>
    </row>
    <row r="75" spans="1:13" ht="16">
      <c r="A75" s="62"/>
      <c r="B75" s="4" t="s">
        <v>893</v>
      </c>
      <c r="C75" s="5" t="s">
        <v>894</v>
      </c>
      <c r="D75" s="6" t="s">
        <v>891</v>
      </c>
      <c r="E75" s="7" t="s">
        <v>862</v>
      </c>
      <c r="F75" s="5" t="str">
        <f t="shared" ref="F75:F85" si="3">MID(I75,2,1)</f>
        <v>n</v>
      </c>
      <c r="G75" s="5" t="str">
        <f t="shared" ref="G75:G85" si="4">MID(I75,4,1)</f>
        <v>n</v>
      </c>
      <c r="H75" s="5" t="str">
        <f t="shared" ref="H75:H85" si="5">MID(I75,6,1)</f>
        <v>n</v>
      </c>
      <c r="I75" s="7" t="s">
        <v>181</v>
      </c>
      <c r="J75" s="5" t="s">
        <v>23</v>
      </c>
      <c r="K75" s="5" t="s">
        <v>23</v>
      </c>
      <c r="L75" s="5" t="s">
        <v>84</v>
      </c>
      <c r="M75" s="7" t="s">
        <v>85</v>
      </c>
    </row>
    <row r="76" spans="1:13" ht="16">
      <c r="A76" s="62"/>
      <c r="B76" s="4" t="s">
        <v>895</v>
      </c>
      <c r="C76" s="5" t="s">
        <v>896</v>
      </c>
      <c r="D76" s="6" t="s">
        <v>868</v>
      </c>
      <c r="E76" s="6" t="s">
        <v>798</v>
      </c>
      <c r="F76" s="5" t="str">
        <f t="shared" si="3"/>
        <v>p</v>
      </c>
      <c r="G76" s="5" t="str">
        <f t="shared" si="4"/>
        <v>p</v>
      </c>
      <c r="H76" s="5" t="str">
        <f t="shared" si="5"/>
        <v>n</v>
      </c>
      <c r="I76" s="7" t="s">
        <v>91</v>
      </c>
      <c r="J76" s="5" t="s">
        <v>84</v>
      </c>
      <c r="K76" s="5" t="s">
        <v>84</v>
      </c>
      <c r="L76" s="5" t="s">
        <v>107</v>
      </c>
      <c r="M76" s="7" t="s">
        <v>214</v>
      </c>
    </row>
    <row r="77" spans="1:13" ht="16">
      <c r="A77" s="62"/>
      <c r="B77" s="4" t="s">
        <v>897</v>
      </c>
      <c r="C77" s="5" t="s">
        <v>898</v>
      </c>
      <c r="D77" s="6" t="s">
        <v>43</v>
      </c>
      <c r="E77" s="7" t="s">
        <v>892</v>
      </c>
      <c r="F77" s="5" t="str">
        <f t="shared" si="3"/>
        <v>p</v>
      </c>
      <c r="G77" s="5" t="str">
        <f t="shared" si="4"/>
        <v>n</v>
      </c>
      <c r="H77" s="5" t="str">
        <f t="shared" si="5"/>
        <v>n</v>
      </c>
      <c r="I77" s="7" t="s">
        <v>80</v>
      </c>
      <c r="J77" s="5" t="s">
        <v>84</v>
      </c>
      <c r="K77" s="5" t="s">
        <v>84</v>
      </c>
      <c r="L77" s="5" t="s">
        <v>23</v>
      </c>
      <c r="M77" s="7" t="s">
        <v>899</v>
      </c>
    </row>
    <row r="78" spans="1:13" ht="16">
      <c r="A78" s="62"/>
      <c r="B78" s="4" t="s">
        <v>900</v>
      </c>
      <c r="C78" s="5" t="s">
        <v>901</v>
      </c>
      <c r="D78" s="6" t="s">
        <v>27</v>
      </c>
      <c r="E78" s="7" t="s">
        <v>862</v>
      </c>
      <c r="F78" s="5" t="str">
        <f t="shared" si="3"/>
        <v>n</v>
      </c>
      <c r="G78" s="5" t="str">
        <f t="shared" si="4"/>
        <v>n</v>
      </c>
      <c r="H78" s="5" t="str">
        <f t="shared" si="5"/>
        <v>n</v>
      </c>
      <c r="I78" s="7" t="s">
        <v>181</v>
      </c>
      <c r="J78" s="5" t="s">
        <v>23</v>
      </c>
      <c r="K78" s="5" t="s">
        <v>23</v>
      </c>
      <c r="L78" s="5" t="s">
        <v>84</v>
      </c>
      <c r="M78" s="7" t="s">
        <v>85</v>
      </c>
    </row>
    <row r="79" spans="1:13" ht="16">
      <c r="A79" s="62"/>
      <c r="B79" s="4" t="s">
        <v>902</v>
      </c>
      <c r="C79" s="5" t="s">
        <v>903</v>
      </c>
      <c r="D79" s="6" t="s">
        <v>904</v>
      </c>
      <c r="E79" s="7" t="s">
        <v>857</v>
      </c>
      <c r="F79" s="5" t="str">
        <f t="shared" si="3"/>
        <v>p</v>
      </c>
      <c r="G79" s="5" t="str">
        <f t="shared" si="4"/>
        <v>p</v>
      </c>
      <c r="H79" s="5" t="str">
        <f t="shared" si="5"/>
        <v>n</v>
      </c>
      <c r="I79" s="7" t="s">
        <v>91</v>
      </c>
      <c r="J79" s="5" t="s">
        <v>107</v>
      </c>
      <c r="K79" s="5" t="s">
        <v>107</v>
      </c>
      <c r="L79" s="5" t="s">
        <v>23</v>
      </c>
      <c r="M79" s="7" t="s">
        <v>247</v>
      </c>
    </row>
    <row r="80" spans="1:13" ht="16">
      <c r="A80" s="62"/>
      <c r="B80" s="4" t="s">
        <v>905</v>
      </c>
      <c r="C80" s="5" t="s">
        <v>906</v>
      </c>
      <c r="D80" s="6" t="s">
        <v>907</v>
      </c>
      <c r="E80" s="7" t="s">
        <v>892</v>
      </c>
      <c r="F80" s="5" t="str">
        <f t="shared" si="3"/>
        <v>p</v>
      </c>
      <c r="G80" s="5" t="str">
        <f t="shared" si="4"/>
        <v>p</v>
      </c>
      <c r="H80" s="5" t="str">
        <f t="shared" si="5"/>
        <v>n</v>
      </c>
      <c r="I80" s="7" t="s">
        <v>91</v>
      </c>
      <c r="J80" s="5" t="s">
        <v>107</v>
      </c>
      <c r="K80" s="5" t="s">
        <v>107</v>
      </c>
      <c r="L80" s="5" t="s">
        <v>107</v>
      </c>
      <c r="M80" s="7" t="s">
        <v>247</v>
      </c>
    </row>
    <row r="81" spans="1:13" ht="64">
      <c r="A81" s="62"/>
      <c r="B81" s="4" t="s">
        <v>908</v>
      </c>
      <c r="C81" s="11" t="s">
        <v>909</v>
      </c>
      <c r="D81" s="6" t="s">
        <v>910</v>
      </c>
      <c r="E81" s="6" t="s">
        <v>798</v>
      </c>
      <c r="F81" s="5" t="str">
        <f t="shared" si="3"/>
        <v>p</v>
      </c>
      <c r="G81" s="5" t="str">
        <f t="shared" si="4"/>
        <v>p</v>
      </c>
      <c r="H81" s="5" t="str">
        <f t="shared" si="5"/>
        <v>n</v>
      </c>
      <c r="I81" s="7" t="s">
        <v>91</v>
      </c>
      <c r="J81" s="5" t="s">
        <v>84</v>
      </c>
      <c r="K81" s="5" t="s">
        <v>84</v>
      </c>
      <c r="L81" s="5" t="s">
        <v>84</v>
      </c>
      <c r="M81" s="7" t="s">
        <v>214</v>
      </c>
    </row>
    <row r="82" spans="1:13" ht="16">
      <c r="A82" s="62"/>
      <c r="B82" s="8" t="s">
        <v>911</v>
      </c>
      <c r="C82" s="5" t="s">
        <v>912</v>
      </c>
      <c r="D82" s="6" t="s">
        <v>149</v>
      </c>
      <c r="E82" s="6" t="s">
        <v>798</v>
      </c>
      <c r="F82" s="5" t="str">
        <f t="shared" si="3"/>
        <v>p</v>
      </c>
      <c r="G82" s="5" t="str">
        <f t="shared" si="4"/>
        <v>p</v>
      </c>
      <c r="H82" s="5" t="str">
        <f t="shared" si="5"/>
        <v>n</v>
      </c>
      <c r="I82" s="7" t="s">
        <v>91</v>
      </c>
      <c r="J82" s="5" t="s">
        <v>84</v>
      </c>
      <c r="K82" s="5" t="s">
        <v>84</v>
      </c>
      <c r="L82" s="5" t="s">
        <v>84</v>
      </c>
      <c r="M82" s="7" t="s">
        <v>73</v>
      </c>
    </row>
    <row r="83" spans="1:13" ht="32">
      <c r="A83" s="62"/>
      <c r="B83" s="8" t="s">
        <v>913</v>
      </c>
      <c r="C83" s="5" t="s">
        <v>914</v>
      </c>
      <c r="D83" s="6" t="s">
        <v>27</v>
      </c>
      <c r="E83" s="6" t="s">
        <v>798</v>
      </c>
      <c r="F83" s="5" t="str">
        <f t="shared" si="3"/>
        <v>n</v>
      </c>
      <c r="G83" s="5" t="str">
        <f t="shared" si="4"/>
        <v>n</v>
      </c>
      <c r="H83" s="5" t="str">
        <f t="shared" si="5"/>
        <v>n</v>
      </c>
      <c r="I83" s="7" t="s">
        <v>181</v>
      </c>
      <c r="J83" s="5" t="s">
        <v>23</v>
      </c>
      <c r="K83" s="5" t="s">
        <v>23</v>
      </c>
      <c r="L83" s="5" t="s">
        <v>84</v>
      </c>
      <c r="M83" s="7" t="s">
        <v>85</v>
      </c>
    </row>
    <row r="84" spans="1:13" ht="16">
      <c r="A84" s="62"/>
      <c r="B84" s="4" t="s">
        <v>915</v>
      </c>
      <c r="C84" s="5" t="s">
        <v>916</v>
      </c>
      <c r="D84" s="6" t="s">
        <v>27</v>
      </c>
      <c r="E84" s="6" t="s">
        <v>857</v>
      </c>
      <c r="F84" s="5" t="str">
        <f t="shared" si="3"/>
        <v>p</v>
      </c>
      <c r="G84" s="5" t="str">
        <f t="shared" si="4"/>
        <v>p</v>
      </c>
      <c r="H84" s="5" t="str">
        <f t="shared" si="5"/>
        <v>n</v>
      </c>
      <c r="I84" s="7" t="s">
        <v>91</v>
      </c>
      <c r="J84" s="5" t="s">
        <v>84</v>
      </c>
      <c r="K84" s="5" t="s">
        <v>84</v>
      </c>
      <c r="L84" s="5" t="s">
        <v>107</v>
      </c>
      <c r="M84" s="7" t="s">
        <v>214</v>
      </c>
    </row>
    <row r="85" spans="1:13" ht="112">
      <c r="A85" s="62"/>
      <c r="B85" s="4" t="s">
        <v>917</v>
      </c>
      <c r="C85" s="11" t="s">
        <v>918</v>
      </c>
      <c r="D85" s="6" t="s">
        <v>27</v>
      </c>
      <c r="E85" s="6" t="s">
        <v>798</v>
      </c>
      <c r="F85" s="5" t="str">
        <f t="shared" si="3"/>
        <v>n</v>
      </c>
      <c r="G85" s="5" t="str">
        <f t="shared" si="4"/>
        <v>n</v>
      </c>
      <c r="H85" s="5" t="str">
        <f t="shared" si="5"/>
        <v>n</v>
      </c>
      <c r="I85" s="7" t="s">
        <v>181</v>
      </c>
      <c r="J85" s="5" t="s">
        <v>23</v>
      </c>
      <c r="K85" s="5" t="s">
        <v>23</v>
      </c>
      <c r="L85" s="5" t="s">
        <v>84</v>
      </c>
      <c r="M85" s="7" t="s">
        <v>85</v>
      </c>
    </row>
    <row r="86" spans="1:13">
      <c r="A86" s="1" t="s">
        <v>919</v>
      </c>
      <c r="B86" s="19" t="s">
        <v>920</v>
      </c>
      <c r="C86" s="19" t="s">
        <v>921</v>
      </c>
    </row>
  </sheetData>
  <mergeCells count="23">
    <mergeCell ref="M68:M69"/>
    <mergeCell ref="H68:H69"/>
    <mergeCell ref="A74:A85"/>
    <mergeCell ref="K68:K69"/>
    <mergeCell ref="L68:L69"/>
    <mergeCell ref="A70:A73"/>
    <mergeCell ref="J68:J69"/>
    <mergeCell ref="F68:F69"/>
    <mergeCell ref="G68:G69"/>
    <mergeCell ref="I68:I69"/>
    <mergeCell ref="A57:A69"/>
    <mergeCell ref="B68:B69"/>
    <mergeCell ref="D68:D69"/>
    <mergeCell ref="E68:E69"/>
    <mergeCell ref="A2:A7"/>
    <mergeCell ref="A8:A14"/>
    <mergeCell ref="A25:A29"/>
    <mergeCell ref="A15:A24"/>
    <mergeCell ref="A49:A56"/>
    <mergeCell ref="A44:A48"/>
    <mergeCell ref="A41:A43"/>
    <mergeCell ref="A30:A36"/>
    <mergeCell ref="A37:A4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7551B-23E1-9447-B49C-DED27E36FCB1}">
  <dimension ref="A1:B31"/>
  <sheetViews>
    <sheetView workbookViewId="0">
      <selection activeCell="A30" sqref="A2:A30"/>
      <pivotSelection pane="bottomRight" showHeader="1" axis="axisRow" activeRow="29" previousRow="29" click="1" r:id="rId1">
        <pivotArea dataOnly="0" labelOnly="1" fieldPosition="0">
          <references count="1">
            <reference field="1" count="0"/>
          </references>
        </pivotArea>
      </pivotSelection>
    </sheetView>
  </sheetViews>
  <sheetFormatPr baseColWidth="10" defaultColWidth="8.83203125" defaultRowHeight="15"/>
  <cols>
    <col min="1" max="1" width="16.83203125" bestFit="1" customWidth="1"/>
    <col min="2" max="2" width="16.33203125" bestFit="1" customWidth="1"/>
    <col min="3" max="3" width="15.83203125" bestFit="1" customWidth="1"/>
  </cols>
  <sheetData>
    <row r="1" spans="1:2">
      <c r="A1" s="21" t="s">
        <v>922</v>
      </c>
      <c r="B1" t="s">
        <v>923</v>
      </c>
    </row>
    <row r="2" spans="1:2">
      <c r="A2" s="22" t="s">
        <v>18</v>
      </c>
      <c r="B2">
        <v>31</v>
      </c>
    </row>
    <row r="3" spans="1:2">
      <c r="A3" s="22" t="s">
        <v>81</v>
      </c>
      <c r="B3">
        <v>27</v>
      </c>
    </row>
    <row r="4" spans="1:2">
      <c r="A4" s="22" t="s">
        <v>158</v>
      </c>
      <c r="B4">
        <v>8</v>
      </c>
    </row>
    <row r="5" spans="1:2">
      <c r="A5" s="22" t="s">
        <v>173</v>
      </c>
      <c r="B5">
        <v>9</v>
      </c>
    </row>
    <row r="6" spans="1:2">
      <c r="A6" s="22" t="s">
        <v>220</v>
      </c>
      <c r="B6">
        <v>13</v>
      </c>
    </row>
    <row r="7" spans="1:2">
      <c r="A7" s="22" t="s">
        <v>284</v>
      </c>
      <c r="B7">
        <v>17</v>
      </c>
    </row>
    <row r="8" spans="1:2">
      <c r="A8" s="22" t="s">
        <v>330</v>
      </c>
      <c r="B8">
        <v>12</v>
      </c>
    </row>
    <row r="9" spans="1:2">
      <c r="A9" s="22" t="s">
        <v>369</v>
      </c>
      <c r="B9">
        <v>25</v>
      </c>
    </row>
    <row r="10" spans="1:2">
      <c r="A10" s="22" t="s">
        <v>426</v>
      </c>
      <c r="B10">
        <v>1</v>
      </c>
    </row>
    <row r="11" spans="1:2">
      <c r="A11" s="22" t="s">
        <v>430</v>
      </c>
      <c r="B11">
        <v>53</v>
      </c>
    </row>
    <row r="12" spans="1:2">
      <c r="A12" s="22" t="s">
        <v>509</v>
      </c>
      <c r="B12">
        <v>5</v>
      </c>
    </row>
    <row r="13" spans="1:2">
      <c r="A13" s="22" t="s">
        <v>510</v>
      </c>
      <c r="B13">
        <v>12</v>
      </c>
    </row>
    <row r="14" spans="1:2">
      <c r="A14" s="22" t="s">
        <v>517</v>
      </c>
      <c r="B14">
        <v>8</v>
      </c>
    </row>
    <row r="15" spans="1:2">
      <c r="A15" s="22" t="s">
        <v>524</v>
      </c>
      <c r="B15">
        <v>8</v>
      </c>
    </row>
    <row r="16" spans="1:2">
      <c r="A16" s="22" t="s">
        <v>529</v>
      </c>
      <c r="B16">
        <v>11</v>
      </c>
    </row>
    <row r="17" spans="1:2">
      <c r="A17" s="22" t="s">
        <v>553</v>
      </c>
      <c r="B17">
        <v>5</v>
      </c>
    </row>
    <row r="18" spans="1:2">
      <c r="A18" s="22" t="s">
        <v>554</v>
      </c>
      <c r="B18">
        <v>7</v>
      </c>
    </row>
    <row r="19" spans="1:2">
      <c r="A19" s="22" t="s">
        <v>561</v>
      </c>
      <c r="B19">
        <v>9</v>
      </c>
    </row>
    <row r="20" spans="1:2">
      <c r="A20" s="22" t="s">
        <v>567</v>
      </c>
      <c r="B20">
        <v>15</v>
      </c>
    </row>
    <row r="21" spans="1:2">
      <c r="A21" s="22" t="s">
        <v>618</v>
      </c>
      <c r="B21">
        <v>5</v>
      </c>
    </row>
    <row r="22" spans="1:2">
      <c r="A22" s="22" t="s">
        <v>644</v>
      </c>
      <c r="B22">
        <v>16</v>
      </c>
    </row>
    <row r="23" spans="1:2">
      <c r="A23" s="22" t="s">
        <v>676</v>
      </c>
      <c r="B23">
        <v>9</v>
      </c>
    </row>
    <row r="24" spans="1:2">
      <c r="A24" s="22" t="s">
        <v>924</v>
      </c>
    </row>
    <row r="25" spans="1:2">
      <c r="A25" s="22" t="s">
        <v>722</v>
      </c>
      <c r="B25">
        <v>15</v>
      </c>
    </row>
    <row r="26" spans="1:2">
      <c r="A26" s="22" t="s">
        <v>1151</v>
      </c>
      <c r="B26">
        <v>19</v>
      </c>
    </row>
    <row r="27" spans="1:2">
      <c r="A27" s="22" t="s">
        <v>1197</v>
      </c>
      <c r="B27">
        <v>14</v>
      </c>
    </row>
    <row r="28" spans="1:2">
      <c r="A28" s="22" t="s">
        <v>1163</v>
      </c>
      <c r="B28">
        <v>20</v>
      </c>
    </row>
    <row r="29" spans="1:2">
      <c r="A29" s="22" t="s">
        <v>1275</v>
      </c>
      <c r="B29">
        <v>7</v>
      </c>
    </row>
    <row r="30" spans="1:2">
      <c r="A30" s="22" t="s">
        <v>1298</v>
      </c>
      <c r="B30">
        <v>11</v>
      </c>
    </row>
    <row r="31" spans="1:2">
      <c r="A31" s="22" t="s">
        <v>925</v>
      </c>
      <c r="B31">
        <v>392</v>
      </c>
    </row>
  </sheetData>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B4BA5-7F5F-6549-846C-E8044419A2A5}">
  <dimension ref="A1:B76"/>
  <sheetViews>
    <sheetView zoomScale="150" workbookViewId="0">
      <selection activeCell="D18" sqref="D18"/>
    </sheetView>
  </sheetViews>
  <sheetFormatPr baseColWidth="10" defaultColWidth="11.5" defaultRowHeight="15"/>
  <cols>
    <col min="2" max="2" width="37.5" bestFit="1" customWidth="1"/>
  </cols>
  <sheetData>
    <row r="1" spans="1:2">
      <c r="A1" t="s">
        <v>0</v>
      </c>
      <c r="B1" t="s">
        <v>3</v>
      </c>
    </row>
    <row r="2" spans="1:2">
      <c r="A2">
        <v>1</v>
      </c>
      <c r="B2" t="s">
        <v>568</v>
      </c>
    </row>
    <row r="3" spans="1:2">
      <c r="A3">
        <v>2</v>
      </c>
      <c r="B3" t="s">
        <v>571</v>
      </c>
    </row>
    <row r="4" spans="1:2">
      <c r="A4">
        <v>3</v>
      </c>
      <c r="B4" t="s">
        <v>573</v>
      </c>
    </row>
    <row r="5" spans="1:2">
      <c r="A5">
        <v>4</v>
      </c>
      <c r="B5" t="s">
        <v>575</v>
      </c>
    </row>
    <row r="6" spans="1:2">
      <c r="A6">
        <v>5</v>
      </c>
      <c r="B6" t="s">
        <v>579</v>
      </c>
    </row>
    <row r="7" spans="1:2">
      <c r="A7">
        <v>6</v>
      </c>
      <c r="B7" t="s">
        <v>584</v>
      </c>
    </row>
    <row r="8" spans="1:2">
      <c r="A8">
        <v>7</v>
      </c>
      <c r="B8" t="s">
        <v>926</v>
      </c>
    </row>
    <row r="9" spans="1:2">
      <c r="A9">
        <v>8</v>
      </c>
      <c r="B9" t="s">
        <v>587</v>
      </c>
    </row>
    <row r="10" spans="1:2">
      <c r="A10">
        <v>9</v>
      </c>
      <c r="B10" t="s">
        <v>590</v>
      </c>
    </row>
    <row r="11" spans="1:2">
      <c r="A11">
        <v>10</v>
      </c>
      <c r="B11" t="s">
        <v>593</v>
      </c>
    </row>
    <row r="12" spans="1:2">
      <c r="A12">
        <v>11</v>
      </c>
      <c r="B12" t="s">
        <v>598</v>
      </c>
    </row>
    <row r="13" spans="1:2">
      <c r="A13">
        <v>12</v>
      </c>
      <c r="B13" t="s">
        <v>603</v>
      </c>
    </row>
    <row r="14" spans="1:2">
      <c r="A14">
        <v>13</v>
      </c>
      <c r="B14" t="s">
        <v>608</v>
      </c>
    </row>
    <row r="15" spans="1:2">
      <c r="A15">
        <v>14</v>
      </c>
      <c r="B15" t="s">
        <v>231</v>
      </c>
    </row>
    <row r="16" spans="1:2">
      <c r="A16">
        <v>15</v>
      </c>
      <c r="B16" t="s">
        <v>613</v>
      </c>
    </row>
    <row r="17" spans="1:2">
      <c r="A17">
        <v>16</v>
      </c>
      <c r="B17" t="s">
        <v>293</v>
      </c>
    </row>
    <row r="18" spans="1:2">
      <c r="A18">
        <v>21</v>
      </c>
      <c r="B18" t="s">
        <v>387</v>
      </c>
    </row>
    <row r="19" spans="1:2">
      <c r="A19">
        <v>22</v>
      </c>
      <c r="B19" t="s">
        <v>686</v>
      </c>
    </row>
    <row r="20" spans="1:2">
      <c r="A20">
        <v>23</v>
      </c>
      <c r="B20" t="s">
        <v>691</v>
      </c>
    </row>
    <row r="21" spans="1:2">
      <c r="A21">
        <v>25</v>
      </c>
      <c r="B21" t="s">
        <v>696</v>
      </c>
    </row>
    <row r="22" spans="1:2">
      <c r="A22">
        <v>27</v>
      </c>
      <c r="B22" t="s">
        <v>701</v>
      </c>
    </row>
    <row r="23" spans="1:2">
      <c r="A23">
        <v>33</v>
      </c>
      <c r="B23" t="s">
        <v>366</v>
      </c>
    </row>
    <row r="24" spans="1:2">
      <c r="A24">
        <v>34</v>
      </c>
      <c r="B24" t="s">
        <v>100</v>
      </c>
    </row>
    <row r="25" spans="1:2">
      <c r="A25">
        <v>35</v>
      </c>
      <c r="B25" t="s">
        <v>630</v>
      </c>
    </row>
    <row r="26" spans="1:2">
      <c r="A26">
        <v>36</v>
      </c>
      <c r="B26" t="s">
        <v>635</v>
      </c>
    </row>
    <row r="27" spans="1:2">
      <c r="A27">
        <v>37</v>
      </c>
      <c r="B27" t="s">
        <v>161</v>
      </c>
    </row>
    <row r="28" spans="1:2">
      <c r="A28">
        <v>38</v>
      </c>
      <c r="B28" t="s">
        <v>174</v>
      </c>
    </row>
    <row r="29" spans="1:2">
      <c r="A29">
        <v>39</v>
      </c>
      <c r="B29" t="s">
        <v>161</v>
      </c>
    </row>
    <row r="30" spans="1:2">
      <c r="A30">
        <v>40</v>
      </c>
      <c r="B30" t="s">
        <v>185</v>
      </c>
    </row>
    <row r="31" spans="1:2">
      <c r="A31">
        <v>41</v>
      </c>
      <c r="B31" t="s">
        <v>190</v>
      </c>
    </row>
    <row r="32" spans="1:2">
      <c r="A32">
        <v>42</v>
      </c>
      <c r="B32" t="s">
        <v>195</v>
      </c>
    </row>
    <row r="33" spans="1:2">
      <c r="A33">
        <v>43</v>
      </c>
      <c r="B33" t="s">
        <v>293</v>
      </c>
    </row>
    <row r="34" spans="1:2">
      <c r="A34">
        <v>45</v>
      </c>
      <c r="B34" t="s">
        <v>207</v>
      </c>
    </row>
    <row r="35" spans="1:2">
      <c r="A35">
        <v>46</v>
      </c>
      <c r="B35" t="s">
        <v>706</v>
      </c>
    </row>
    <row r="36" spans="1:2">
      <c r="A36">
        <v>47</v>
      </c>
      <c r="B36" t="s">
        <v>927</v>
      </c>
    </row>
    <row r="37" spans="1:2">
      <c r="A37">
        <v>48</v>
      </c>
      <c r="B37" t="s">
        <v>221</v>
      </c>
    </row>
    <row r="38" spans="1:2">
      <c r="A38">
        <v>49</v>
      </c>
      <c r="B38" t="s">
        <v>221</v>
      </c>
    </row>
    <row r="39" spans="1:2">
      <c r="A39">
        <v>50</v>
      </c>
      <c r="B39" t="s">
        <v>226</v>
      </c>
    </row>
    <row r="40" spans="1:2">
      <c r="A40">
        <v>51</v>
      </c>
      <c r="B40" t="s">
        <v>231</v>
      </c>
    </row>
    <row r="41" spans="1:2">
      <c r="A41">
        <v>52</v>
      </c>
      <c r="B41" t="s">
        <v>235</v>
      </c>
    </row>
    <row r="42" spans="1:2">
      <c r="A42">
        <v>53</v>
      </c>
      <c r="B42" t="s">
        <v>240</v>
      </c>
    </row>
    <row r="43" spans="1:2">
      <c r="A43">
        <v>54</v>
      </c>
      <c r="B43" t="s">
        <v>416</v>
      </c>
    </row>
    <row r="44" spans="1:2">
      <c r="A44">
        <v>55</v>
      </c>
      <c r="B44" t="s">
        <v>251</v>
      </c>
    </row>
    <row r="45" spans="1:2">
      <c r="A45">
        <v>56</v>
      </c>
      <c r="B45" t="s">
        <v>255</v>
      </c>
    </row>
    <row r="46" spans="1:2">
      <c r="A46">
        <v>58</v>
      </c>
      <c r="B46" t="s">
        <v>293</v>
      </c>
    </row>
    <row r="47" spans="1:2">
      <c r="A47">
        <v>59</v>
      </c>
      <c r="B47" t="s">
        <v>269</v>
      </c>
    </row>
    <row r="48" spans="1:2">
      <c r="A48">
        <v>60</v>
      </c>
      <c r="B48" t="s">
        <v>274</v>
      </c>
    </row>
    <row r="49" spans="1:2">
      <c r="A49">
        <v>61</v>
      </c>
      <c r="B49" t="s">
        <v>279</v>
      </c>
    </row>
    <row r="50" spans="1:2">
      <c r="A50">
        <v>62</v>
      </c>
      <c r="B50" t="s">
        <v>100</v>
      </c>
    </row>
    <row r="51" spans="1:2">
      <c r="A51">
        <v>63</v>
      </c>
      <c r="B51" t="s">
        <v>337</v>
      </c>
    </row>
    <row r="52" spans="1:2">
      <c r="A52">
        <v>64</v>
      </c>
      <c r="B52" t="s">
        <v>339</v>
      </c>
    </row>
    <row r="53" spans="1:2">
      <c r="A53">
        <v>65</v>
      </c>
      <c r="B53" t="s">
        <v>928</v>
      </c>
    </row>
    <row r="54" spans="1:2">
      <c r="A54">
        <v>66</v>
      </c>
      <c r="B54" t="s">
        <v>345</v>
      </c>
    </row>
    <row r="55" spans="1:2">
      <c r="A55">
        <v>67</v>
      </c>
      <c r="B55" t="s">
        <v>348</v>
      </c>
    </row>
    <row r="56" spans="1:2">
      <c r="A56">
        <v>68</v>
      </c>
      <c r="B56" t="s">
        <v>354</v>
      </c>
    </row>
    <row r="57" spans="1:2">
      <c r="A57">
        <v>69</v>
      </c>
      <c r="B57" t="s">
        <v>207</v>
      </c>
    </row>
    <row r="58" spans="1:2">
      <c r="A58">
        <v>70</v>
      </c>
      <c r="B58" t="s">
        <v>359</v>
      </c>
    </row>
    <row r="59" spans="1:2">
      <c r="A59">
        <v>71</v>
      </c>
      <c r="B59" t="s">
        <v>293</v>
      </c>
    </row>
    <row r="60" spans="1:2">
      <c r="A60">
        <v>72</v>
      </c>
      <c r="B60" t="s">
        <v>323</v>
      </c>
    </row>
    <row r="61" spans="1:2">
      <c r="A61">
        <v>74</v>
      </c>
      <c r="B61" t="s">
        <v>82</v>
      </c>
    </row>
    <row r="62" spans="1:2">
      <c r="A62">
        <v>75</v>
      </c>
      <c r="B62" t="s">
        <v>366</v>
      </c>
    </row>
    <row r="63" spans="1:2">
      <c r="A63">
        <v>77</v>
      </c>
      <c r="B63" t="s">
        <v>212</v>
      </c>
    </row>
    <row r="64" spans="1:2">
      <c r="A64">
        <v>78</v>
      </c>
      <c r="B64" t="s">
        <v>221</v>
      </c>
    </row>
    <row r="65" spans="1:2">
      <c r="A65">
        <v>79</v>
      </c>
      <c r="B65" t="s">
        <v>226</v>
      </c>
    </row>
    <row r="66" spans="1:2">
      <c r="A66">
        <v>80</v>
      </c>
      <c r="B66" t="s">
        <v>231</v>
      </c>
    </row>
    <row r="67" spans="1:2">
      <c r="A67">
        <v>81</v>
      </c>
      <c r="B67" t="s">
        <v>235</v>
      </c>
    </row>
    <row r="68" spans="1:2">
      <c r="A68">
        <v>82</v>
      </c>
      <c r="B68" t="s">
        <v>240</v>
      </c>
    </row>
    <row r="69" spans="1:2">
      <c r="A69">
        <v>83</v>
      </c>
      <c r="B69" t="s">
        <v>416</v>
      </c>
    </row>
    <row r="70" spans="1:2">
      <c r="A70">
        <v>84</v>
      </c>
      <c r="B70" t="s">
        <v>929</v>
      </c>
    </row>
    <row r="71" spans="1:2">
      <c r="A71">
        <v>85</v>
      </c>
      <c r="B71" t="s">
        <v>255</v>
      </c>
    </row>
    <row r="72" spans="1:2">
      <c r="A72">
        <v>86</v>
      </c>
      <c r="B72" t="s">
        <v>930</v>
      </c>
    </row>
    <row r="73" spans="1:2">
      <c r="A73">
        <v>87</v>
      </c>
      <c r="B73" t="s">
        <v>293</v>
      </c>
    </row>
    <row r="74" spans="1:2">
      <c r="A74">
        <v>88</v>
      </c>
      <c r="B74" t="s">
        <v>269</v>
      </c>
    </row>
    <row r="75" spans="1:2">
      <c r="A75">
        <v>89</v>
      </c>
      <c r="B75" t="s">
        <v>274</v>
      </c>
    </row>
    <row r="76" spans="1:2">
      <c r="A76">
        <v>90</v>
      </c>
      <c r="B76" t="s">
        <v>279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FC597-29FA-1D4E-A4C8-B79027768242}">
  <dimension ref="A1:J16"/>
  <sheetViews>
    <sheetView topLeftCell="A6" zoomScale="120" zoomScaleNormal="120" workbookViewId="0">
      <selection activeCell="F13" sqref="F13"/>
    </sheetView>
  </sheetViews>
  <sheetFormatPr baseColWidth="10" defaultColWidth="10.83203125" defaultRowHeight="15"/>
  <cols>
    <col min="1" max="1" width="10.83203125" style="26"/>
    <col min="2" max="2" width="12.5" style="26" bestFit="1" customWidth="1"/>
    <col min="3" max="3" width="13.83203125" style="28" customWidth="1"/>
    <col min="4" max="4" width="40.33203125" style="27" bestFit="1" customWidth="1"/>
    <col min="5" max="5" width="55.5" style="26" customWidth="1"/>
    <col min="6" max="6" width="21" style="27" customWidth="1"/>
    <col min="7" max="7" width="10.83203125" style="28"/>
    <col min="8" max="8" width="10.83203125" style="26"/>
    <col min="9" max="9" width="11.6640625" style="26" customWidth="1"/>
    <col min="10" max="10" width="21.83203125" style="26" customWidth="1"/>
    <col min="11" max="16384" width="10.83203125" style="26"/>
  </cols>
  <sheetData>
    <row r="1" spans="1:10" ht="16">
      <c r="A1" s="26" t="s">
        <v>931</v>
      </c>
      <c r="B1" s="26" t="s">
        <v>932</v>
      </c>
      <c r="C1" s="28" t="s">
        <v>933</v>
      </c>
      <c r="D1" s="27" t="s">
        <v>934</v>
      </c>
      <c r="E1" s="26" t="s">
        <v>935</v>
      </c>
      <c r="F1" s="27" t="s">
        <v>3</v>
      </c>
      <c r="G1" s="28" t="s">
        <v>936</v>
      </c>
      <c r="H1" s="26" t="s">
        <v>1142</v>
      </c>
      <c r="I1" s="26" t="s">
        <v>1160</v>
      </c>
      <c r="J1" s="26" t="s">
        <v>1161</v>
      </c>
    </row>
    <row r="2" spans="1:10" ht="48">
      <c r="A2" s="26">
        <f>ROW(Tabella4[[#This Row],[Name]])-1</f>
        <v>1</v>
      </c>
      <c r="B2" s="26" t="s">
        <v>937</v>
      </c>
      <c r="C2" s="28" t="s">
        <v>938</v>
      </c>
      <c r="D2" s="27" t="s">
        <v>1223</v>
      </c>
      <c r="E2" s="26" t="s">
        <v>939</v>
      </c>
      <c r="F2" s="27" t="s">
        <v>1133</v>
      </c>
      <c r="G2" s="28" t="s">
        <v>1141</v>
      </c>
      <c r="H2" s="26" t="s">
        <v>1143</v>
      </c>
      <c r="J2" s="26" t="s">
        <v>1162</v>
      </c>
    </row>
    <row r="3" spans="1:10" ht="48">
      <c r="A3" s="26">
        <f>ROW(Tabella4[[#This Row],[Name]])-1</f>
        <v>2</v>
      </c>
      <c r="B3" s="26" t="s">
        <v>937</v>
      </c>
      <c r="C3" s="28" t="s">
        <v>940</v>
      </c>
      <c r="D3" s="27" t="s">
        <v>1223</v>
      </c>
      <c r="E3" s="26" t="s">
        <v>941</v>
      </c>
      <c r="F3" s="27" t="s">
        <v>942</v>
      </c>
      <c r="G3" s="28">
        <v>8</v>
      </c>
      <c r="H3" s="26" t="s">
        <v>1143</v>
      </c>
      <c r="J3" s="26" t="s">
        <v>1162</v>
      </c>
    </row>
    <row r="4" spans="1:10" ht="48">
      <c r="A4" s="26">
        <f>ROW(Tabella4[[#This Row],[Name]])-1</f>
        <v>3</v>
      </c>
      <c r="B4" s="26" t="s">
        <v>943</v>
      </c>
      <c r="C4" s="28" t="s">
        <v>944</v>
      </c>
      <c r="D4" s="27" t="s">
        <v>1222</v>
      </c>
      <c r="E4" s="26" t="s">
        <v>945</v>
      </c>
      <c r="F4" s="27" t="s">
        <v>1134</v>
      </c>
      <c r="G4" s="28">
        <v>6</v>
      </c>
      <c r="H4" s="26" t="s">
        <v>1143</v>
      </c>
      <c r="J4" s="26" t="s">
        <v>1162</v>
      </c>
    </row>
    <row r="5" spans="1:10" ht="272">
      <c r="A5" s="26">
        <f>ROW(Tabella4[[#This Row],[Name]])-1</f>
        <v>4</v>
      </c>
      <c r="B5" s="26" t="s">
        <v>946</v>
      </c>
      <c r="C5" s="28" t="s">
        <v>947</v>
      </c>
      <c r="D5" s="27" t="s">
        <v>1218</v>
      </c>
      <c r="E5" s="26" t="s">
        <v>1147</v>
      </c>
      <c r="F5" s="27" t="s">
        <v>1135</v>
      </c>
      <c r="G5" s="28">
        <v>5</v>
      </c>
      <c r="H5" s="26" t="s">
        <v>1144</v>
      </c>
      <c r="J5" s="26" t="s">
        <v>1145</v>
      </c>
    </row>
    <row r="6" spans="1:10" ht="48">
      <c r="A6" s="26">
        <f>ROW(Tabella4[[#This Row],[Name]])-1</f>
        <v>5</v>
      </c>
      <c r="B6" s="26" t="s">
        <v>946</v>
      </c>
      <c r="C6" s="28" t="s">
        <v>948</v>
      </c>
      <c r="D6" s="27" t="s">
        <v>1221</v>
      </c>
      <c r="E6" s="26" t="s">
        <v>1146</v>
      </c>
      <c r="F6" s="27" t="s">
        <v>1132</v>
      </c>
      <c r="G6" s="28">
        <v>5</v>
      </c>
      <c r="H6" s="26" t="s">
        <v>1144</v>
      </c>
      <c r="I6" s="26" t="s">
        <v>1149</v>
      </c>
      <c r="J6" s="26" t="s">
        <v>1145</v>
      </c>
    </row>
    <row r="7" spans="1:10" ht="272">
      <c r="A7" s="26">
        <f>ROW(Tabella4[[#This Row],[Name]])-1</f>
        <v>6</v>
      </c>
      <c r="B7" s="26" t="s">
        <v>946</v>
      </c>
      <c r="C7" s="28" t="s">
        <v>949</v>
      </c>
      <c r="D7" s="27" t="s">
        <v>1218</v>
      </c>
      <c r="E7" s="26" t="s">
        <v>1148</v>
      </c>
      <c r="F7" s="27" t="s">
        <v>1136</v>
      </c>
      <c r="G7" s="28">
        <v>5</v>
      </c>
      <c r="H7" s="26" t="s">
        <v>1144</v>
      </c>
      <c r="I7" s="26" t="s">
        <v>1150</v>
      </c>
      <c r="J7" s="26" t="s">
        <v>1145</v>
      </c>
    </row>
    <row r="8" spans="1:10" ht="48">
      <c r="A8" s="26">
        <f>ROW(Tabella4[[#This Row],[Name]])-1</f>
        <v>7</v>
      </c>
      <c r="B8" s="26" t="s">
        <v>950</v>
      </c>
      <c r="C8" s="28" t="s">
        <v>951</v>
      </c>
      <c r="D8" s="27" t="s">
        <v>1220</v>
      </c>
      <c r="E8" s="26" t="s">
        <v>952</v>
      </c>
      <c r="F8" s="27" t="s">
        <v>953</v>
      </c>
      <c r="G8" s="28">
        <v>11</v>
      </c>
      <c r="H8" s="26" t="s">
        <v>1143</v>
      </c>
      <c r="J8" s="26" t="s">
        <v>1162</v>
      </c>
    </row>
    <row r="9" spans="1:10" ht="64">
      <c r="A9" s="26">
        <f>ROW(Tabella4[[#This Row],[Name]])-1</f>
        <v>8</v>
      </c>
      <c r="B9" s="26" t="s">
        <v>954</v>
      </c>
      <c r="C9" s="28" t="s">
        <v>723</v>
      </c>
      <c r="D9" s="27" t="s">
        <v>1219</v>
      </c>
      <c r="E9" s="26" t="s">
        <v>955</v>
      </c>
      <c r="F9" s="27" t="s">
        <v>956</v>
      </c>
      <c r="G9" s="28" t="s">
        <v>1141</v>
      </c>
      <c r="H9" s="26" t="s">
        <v>1143</v>
      </c>
      <c r="J9" s="26" t="s">
        <v>1162</v>
      </c>
    </row>
    <row r="10" spans="1:10" ht="64">
      <c r="A10" s="26">
        <f>ROW(Tabella4[[#This Row],[Name]])-1</f>
        <v>9</v>
      </c>
      <c r="B10" s="1" t="s">
        <v>1224</v>
      </c>
      <c r="C10" s="28" t="s">
        <v>1269</v>
      </c>
      <c r="D10" s="27" t="s">
        <v>1225</v>
      </c>
      <c r="E10" s="26" t="s">
        <v>1226</v>
      </c>
      <c r="F10" s="53" t="s">
        <v>1227</v>
      </c>
      <c r="G10" s="28" t="s">
        <v>1270</v>
      </c>
      <c r="H10" s="26" t="s">
        <v>1143</v>
      </c>
      <c r="I10"/>
      <c r="J10"/>
    </row>
    <row r="11" spans="1:10" ht="48">
      <c r="A11" s="26">
        <f>ROW(Tabella4[[#This Row],[Name]])-1</f>
        <v>10</v>
      </c>
      <c r="B11" s="1" t="s">
        <v>1224</v>
      </c>
      <c r="C11" s="28" t="s">
        <v>1228</v>
      </c>
      <c r="D11" s="27" t="s">
        <v>1225</v>
      </c>
      <c r="E11" s="26" t="s">
        <v>1229</v>
      </c>
      <c r="F11" s="53" t="s">
        <v>1230</v>
      </c>
      <c r="G11" s="28" t="s">
        <v>1271</v>
      </c>
      <c r="H11" s="26" t="s">
        <v>1143</v>
      </c>
      <c r="I11"/>
      <c r="J11"/>
    </row>
    <row r="12" spans="1:10" ht="160">
      <c r="A12" s="26">
        <f>ROW(Tabella4[[#This Row],[Name]])-1</f>
        <v>11</v>
      </c>
      <c r="B12" s="1" t="s">
        <v>1231</v>
      </c>
      <c r="C12" s="28" t="s">
        <v>1232</v>
      </c>
      <c r="D12" s="27" t="s">
        <v>1225</v>
      </c>
      <c r="E12" s="26" t="s">
        <v>1272</v>
      </c>
      <c r="F12" s="53" t="s">
        <v>1233</v>
      </c>
      <c r="G12" s="28" t="s">
        <v>1270</v>
      </c>
      <c r="H12" s="26" t="s">
        <v>1143</v>
      </c>
      <c r="I12"/>
      <c r="J12"/>
    </row>
    <row r="13" spans="1:10" ht="395">
      <c r="A13" s="26">
        <f>ROW(Tabella4[[#This Row],[Name]])-1</f>
        <v>12</v>
      </c>
      <c r="B13" s="1" t="s">
        <v>1234</v>
      </c>
      <c r="C13" s="28" t="s">
        <v>1305</v>
      </c>
      <c r="D13" s="27" t="s">
        <v>1306</v>
      </c>
      <c r="E13" s="27" t="s">
        <v>1304</v>
      </c>
      <c r="F13" s="53" t="s">
        <v>1307</v>
      </c>
      <c r="G13" s="28" t="s">
        <v>1237</v>
      </c>
      <c r="H13" s="26" t="s">
        <v>1143</v>
      </c>
      <c r="I13"/>
      <c r="J13"/>
    </row>
    <row r="14" spans="1:10" ht="409.6">
      <c r="A14" s="26">
        <f>ROW(Tabella4[[#This Row],[Name]])-1</f>
        <v>13</v>
      </c>
      <c r="B14" s="1" t="s">
        <v>1234</v>
      </c>
      <c r="C14" s="28" t="s">
        <v>1235</v>
      </c>
      <c r="D14" s="27" t="s">
        <v>1303</v>
      </c>
      <c r="E14" s="27" t="s">
        <v>1304</v>
      </c>
      <c r="F14" s="53" t="s">
        <v>1236</v>
      </c>
      <c r="G14" s="28" t="s">
        <v>1237</v>
      </c>
      <c r="H14" s="26" t="s">
        <v>1143</v>
      </c>
      <c r="I14"/>
      <c r="J14"/>
    </row>
    <row r="15" spans="1:10" ht="96">
      <c r="A15" s="26">
        <f>ROW(Tabella4[[#This Row],[Name]])-1</f>
        <v>14</v>
      </c>
      <c r="B15" s="54" t="s">
        <v>1238</v>
      </c>
      <c r="C15" s="28" t="s">
        <v>1239</v>
      </c>
      <c r="D15" s="27" t="s">
        <v>1221</v>
      </c>
      <c r="E15" s="27"/>
      <c r="F15" s="27" t="s">
        <v>1240</v>
      </c>
      <c r="G15" s="28" t="s">
        <v>1241</v>
      </c>
      <c r="H15" s="26" t="s">
        <v>1143</v>
      </c>
      <c r="I15"/>
      <c r="J15"/>
    </row>
    <row r="16" spans="1:10" ht="96">
      <c r="A16" s="26">
        <f>ROW(Tabella4[[#This Row],[Name]])-1</f>
        <v>15</v>
      </c>
      <c r="B16" s="54" t="s">
        <v>1238</v>
      </c>
      <c r="C16" s="28" t="s">
        <v>1273</v>
      </c>
      <c r="D16" s="27" t="s">
        <v>1221</v>
      </c>
      <c r="E16" s="27"/>
      <c r="F16" s="27" t="s">
        <v>1240</v>
      </c>
      <c r="G16" s="28" t="s">
        <v>1274</v>
      </c>
      <c r="H16" s="26" t="s">
        <v>1143</v>
      </c>
    </row>
  </sheetData>
  <phoneticPr fontId="11" type="noConversion"/>
  <pageMargins left="0.7" right="0.7" top="0.75" bottom="0.75" header="0.3" footer="0.3"/>
  <pageSetup paperSize="9" orientation="portrait" horizontalDpi="0" verticalDpi="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12478-9988-534B-8D3B-482A1C74F489}">
  <sheetPr>
    <tabColor theme="8"/>
  </sheetPr>
  <dimension ref="A1:C24"/>
  <sheetViews>
    <sheetView zoomScale="164" workbookViewId="0">
      <selection activeCell="B9" sqref="B9"/>
    </sheetView>
  </sheetViews>
  <sheetFormatPr baseColWidth="10" defaultColWidth="11.5" defaultRowHeight="15"/>
  <cols>
    <col min="2" max="2" width="32.6640625" bestFit="1" customWidth="1"/>
    <col min="3" max="3" width="13.83203125" customWidth="1"/>
  </cols>
  <sheetData>
    <row r="1" spans="1:3">
      <c r="A1" t="s">
        <v>936</v>
      </c>
      <c r="B1" t="s">
        <v>957</v>
      </c>
      <c r="C1" t="s">
        <v>958</v>
      </c>
    </row>
    <row r="2" spans="1:3">
      <c r="A2" s="44">
        <f>ROW()-1</f>
        <v>1</v>
      </c>
      <c r="B2" s="44" t="s">
        <v>959</v>
      </c>
      <c r="C2" s="44">
        <v>0</v>
      </c>
    </row>
    <row r="3" spans="1:3">
      <c r="A3">
        <f t="shared" ref="A3:A24" si="0">ROW()-1</f>
        <v>2</v>
      </c>
      <c r="B3" t="s">
        <v>960</v>
      </c>
      <c r="C3">
        <f>INDEX(Tabella5[[PhaseID]:[PhaseName]],MATCH("Reconnaissance",Tabella5[PhaseName],0),1)</f>
        <v>1</v>
      </c>
    </row>
    <row r="4" spans="1:3">
      <c r="A4">
        <f t="shared" si="0"/>
        <v>3</v>
      </c>
      <c r="B4" t="s">
        <v>961</v>
      </c>
      <c r="C4">
        <f>INDEX(Tabella5[[PhaseID]:[PhaseName]],MATCH("Reconnaissance",Tabella5[PhaseName],0),1)</f>
        <v>1</v>
      </c>
    </row>
    <row r="5" spans="1:3">
      <c r="A5" s="44">
        <f t="shared" si="0"/>
        <v>4</v>
      </c>
      <c r="B5" s="44" t="s">
        <v>279</v>
      </c>
      <c r="C5" s="44">
        <v>0</v>
      </c>
    </row>
    <row r="6" spans="1:3">
      <c r="A6">
        <f t="shared" si="0"/>
        <v>5</v>
      </c>
      <c r="B6" t="s">
        <v>962</v>
      </c>
      <c r="C6">
        <f>INDEX(Tabella5[[PhaseID]:[PhaseName]],MATCH("Scanning",Tabella5[PhaseName],0),1)</f>
        <v>4</v>
      </c>
    </row>
    <row r="7" spans="1:3">
      <c r="A7">
        <f t="shared" si="0"/>
        <v>6</v>
      </c>
      <c r="B7" t="s">
        <v>1140</v>
      </c>
      <c r="C7">
        <f>INDEX(Tabella5[[PhaseID]:[PhaseName]],MATCH("Scanning",Tabella5[PhaseName],0),1)</f>
        <v>4</v>
      </c>
    </row>
    <row r="8" spans="1:3">
      <c r="A8">
        <f t="shared" si="0"/>
        <v>7</v>
      </c>
      <c r="B8" t="s">
        <v>963</v>
      </c>
      <c r="C8">
        <f>INDEX(Tabella5[[PhaseID]:[PhaseName]],MATCH("Scanning",Tabella5[PhaseName],0),1)</f>
        <v>4</v>
      </c>
    </row>
    <row r="9" spans="1:3">
      <c r="A9" s="44">
        <f t="shared" si="0"/>
        <v>8</v>
      </c>
      <c r="B9" s="44" t="s">
        <v>964</v>
      </c>
      <c r="C9" s="45">
        <v>0</v>
      </c>
    </row>
    <row r="10" spans="1:3">
      <c r="A10">
        <f t="shared" si="0"/>
        <v>9</v>
      </c>
      <c r="B10" t="s">
        <v>1137</v>
      </c>
      <c r="C10">
        <f>INDEX(Tabella5[[PhaseID]:[PhaseName]],MATCH("System Access",Tabella5[PhaseName],0),1)</f>
        <v>8</v>
      </c>
    </row>
    <row r="11" spans="1:3">
      <c r="A11" s="46">
        <f t="shared" si="0"/>
        <v>10</v>
      </c>
      <c r="B11" s="46" t="s">
        <v>1139</v>
      </c>
      <c r="C11" s="46">
        <f>INDEX(Tabella5[[PhaseID]:[PhaseName]],MATCH("System Access",Tabella5[PhaseName],0),1)</f>
        <v>8</v>
      </c>
    </row>
    <row r="12" spans="1:3">
      <c r="A12">
        <f t="shared" si="0"/>
        <v>11</v>
      </c>
      <c r="B12" t="s">
        <v>965</v>
      </c>
      <c r="C12">
        <f>INDEX(Tabella5[[PhaseID]:[PhaseName]],MATCH("Escalating Privileges (Privilege Escalation)",Tabella5[PhaseName],0),1)</f>
        <v>10</v>
      </c>
    </row>
    <row r="13" spans="1:3">
      <c r="A13">
        <f>ROW()-1</f>
        <v>12</v>
      </c>
      <c r="B13" t="s">
        <v>1138</v>
      </c>
      <c r="C13">
        <f>INDEX(Tabella5[[PhaseID]:[PhaseName]],MATCH("System Access",Tabella5[PhaseName],0),1)</f>
        <v>8</v>
      </c>
    </row>
    <row r="14" spans="1:3">
      <c r="A14">
        <f t="shared" si="0"/>
        <v>13</v>
      </c>
      <c r="B14" t="s">
        <v>966</v>
      </c>
      <c r="C14">
        <f>INDEX(Tabella5[[PhaseID]:[PhaseName]],MATCH("System Access",Tabella5[PhaseName],0),1)</f>
        <v>8</v>
      </c>
    </row>
    <row r="15" spans="1:3">
      <c r="A15" s="44">
        <f t="shared" si="0"/>
        <v>14</v>
      </c>
      <c r="B15" s="44" t="s">
        <v>140</v>
      </c>
      <c r="C15" s="45">
        <v>0</v>
      </c>
    </row>
    <row r="16" spans="1:3">
      <c r="A16">
        <f t="shared" si="0"/>
        <v>15</v>
      </c>
      <c r="B16" t="s">
        <v>967</v>
      </c>
      <c r="C16">
        <f>INDEX(Tabella5[[PhaseID]:[PhaseName]],MATCH("Damage",Tabella5[PhaseName],0),1)</f>
        <v>14</v>
      </c>
    </row>
    <row r="17" spans="1:3">
      <c r="A17">
        <f t="shared" si="0"/>
        <v>16</v>
      </c>
      <c r="B17" t="s">
        <v>968</v>
      </c>
      <c r="C17">
        <f>INDEX(Tabella5[[PhaseID]:[PhaseName]],MATCH("Damage",Tabella5[PhaseName],0),1)</f>
        <v>14</v>
      </c>
    </row>
    <row r="18" spans="1:3">
      <c r="A18">
        <f t="shared" si="0"/>
        <v>17</v>
      </c>
      <c r="B18" t="s">
        <v>969</v>
      </c>
      <c r="C18">
        <f>INDEX(Tabella5[[PhaseID]:[PhaseName]],MATCH("Damage",Tabella5[PhaseName],0),1)</f>
        <v>14</v>
      </c>
    </row>
    <row r="19" spans="1:3">
      <c r="A19">
        <f t="shared" si="0"/>
        <v>18</v>
      </c>
      <c r="B19" t="s">
        <v>401</v>
      </c>
      <c r="C19">
        <f>INDEX(Tabella5[[PhaseID]:[PhaseName]],MATCH("Damage",Tabella5[PhaseName],0),1)</f>
        <v>14</v>
      </c>
    </row>
    <row r="20" spans="1:3">
      <c r="A20" s="46">
        <f t="shared" si="0"/>
        <v>19</v>
      </c>
      <c r="B20" s="46" t="s">
        <v>970</v>
      </c>
      <c r="C20" s="46">
        <f>INDEX(Tabella5[[PhaseID]:[PhaseName]],MATCH("Damage",Tabella5[PhaseName],0),1)</f>
        <v>14</v>
      </c>
    </row>
    <row r="21" spans="1:3">
      <c r="A21">
        <f>ROW()-1</f>
        <v>20</v>
      </c>
      <c r="B21" t="s">
        <v>971</v>
      </c>
      <c r="C21">
        <f>INDEX(Tabella5[[PhaseID]:[PhaseName]],MATCH("Backdoors",Tabella5[PhaseName],0),1)</f>
        <v>19</v>
      </c>
    </row>
    <row r="22" spans="1:3">
      <c r="A22" s="44">
        <f t="shared" si="0"/>
        <v>21</v>
      </c>
      <c r="B22" s="44" t="s">
        <v>972</v>
      </c>
      <c r="C22" s="44">
        <v>0</v>
      </c>
    </row>
    <row r="23" spans="1:3">
      <c r="A23">
        <f t="shared" si="0"/>
        <v>22</v>
      </c>
      <c r="B23" t="s">
        <v>973</v>
      </c>
      <c r="C23">
        <f>INDEX(Tabella5[[PhaseID]:[PhaseName]],MATCH("Covering Tracks",Tabella5[PhaseName],0),1)</f>
        <v>21</v>
      </c>
    </row>
    <row r="24" spans="1:3">
      <c r="A24" s="44">
        <f t="shared" si="0"/>
        <v>23</v>
      </c>
      <c r="B24" s="44" t="s">
        <v>974</v>
      </c>
      <c r="C24" s="44">
        <v>0</v>
      </c>
    </row>
  </sheetData>
  <pageMargins left="0.7" right="0.7" top="0.75" bottom="0.75" header="0.3" footer="0.3"/>
  <pageSetup paperSize="9" orientation="portrait" horizontalDpi="0" verticalDpi="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97E7E-7CAD-47DD-BCC4-7963110B0F42}">
  <sheetPr>
    <tabColor rgb="FFFF0000"/>
  </sheetPr>
  <dimension ref="A1:D5"/>
  <sheetViews>
    <sheetView workbookViewId="0">
      <selection activeCell="A2" sqref="A2"/>
    </sheetView>
  </sheetViews>
  <sheetFormatPr baseColWidth="10" defaultColWidth="8.83203125" defaultRowHeight="15"/>
  <cols>
    <col min="2" max="2" width="81.1640625" customWidth="1"/>
    <col min="4" max="4" width="17.6640625" customWidth="1"/>
  </cols>
  <sheetData>
    <row r="1" spans="1:4">
      <c r="A1" s="31" t="s">
        <v>986</v>
      </c>
      <c r="B1" s="31" t="s">
        <v>975</v>
      </c>
      <c r="C1" s="31" t="s">
        <v>976</v>
      </c>
      <c r="D1" s="42" t="s">
        <v>977</v>
      </c>
    </row>
    <row r="2" spans="1:4" ht="30">
      <c r="A2" s="30">
        <v>1</v>
      </c>
      <c r="B2" s="47" t="s">
        <v>978</v>
      </c>
      <c r="C2" s="30" t="s">
        <v>979</v>
      </c>
      <c r="D2" s="30" t="s">
        <v>1317</v>
      </c>
    </row>
    <row r="3" spans="1:4">
      <c r="A3" s="30">
        <v>2</v>
      </c>
      <c r="B3" s="30" t="s">
        <v>980</v>
      </c>
      <c r="C3" s="30" t="s">
        <v>981</v>
      </c>
      <c r="D3" s="59" t="s">
        <v>1318</v>
      </c>
    </row>
    <row r="4" spans="1:4">
      <c r="A4" s="30">
        <v>3</v>
      </c>
      <c r="B4" s="30" t="s">
        <v>982</v>
      </c>
      <c r="C4" s="30" t="s">
        <v>983</v>
      </c>
      <c r="D4" s="42" t="s">
        <v>1319</v>
      </c>
    </row>
    <row r="5" spans="1:4" ht="30">
      <c r="A5" s="30">
        <v>4</v>
      </c>
      <c r="B5" s="47" t="s">
        <v>984</v>
      </c>
      <c r="C5" s="30" t="s">
        <v>985</v>
      </c>
      <c r="D5" s="42" t="s">
        <v>1320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F3A23-340F-4E31-B47A-68DEF91E91AE}">
  <sheetPr>
    <tabColor rgb="FFFF0000"/>
  </sheetPr>
  <dimension ref="A1:D16"/>
  <sheetViews>
    <sheetView workbookViewId="0">
      <selection activeCell="D1" sqref="D1:D16"/>
    </sheetView>
  </sheetViews>
  <sheetFormatPr baseColWidth="10" defaultColWidth="8.83203125" defaultRowHeight="15"/>
  <cols>
    <col min="2" max="2" width="33.33203125" customWidth="1"/>
    <col min="4" max="4" width="78.5" bestFit="1" customWidth="1"/>
  </cols>
  <sheetData>
    <row r="1" spans="1:4">
      <c r="A1" s="43" t="s">
        <v>986</v>
      </c>
      <c r="B1" s="43" t="s">
        <v>987</v>
      </c>
      <c r="C1" s="43" t="s">
        <v>988</v>
      </c>
      <c r="D1" s="43" t="s">
        <v>1310</v>
      </c>
    </row>
    <row r="2" spans="1:4">
      <c r="A2">
        <v>1</v>
      </c>
      <c r="B2" t="s">
        <v>989</v>
      </c>
      <c r="C2">
        <v>0</v>
      </c>
      <c r="D2" t="s">
        <v>989</v>
      </c>
    </row>
    <row r="3" spans="1:4">
      <c r="A3">
        <v>2</v>
      </c>
      <c r="B3" t="s">
        <v>990</v>
      </c>
      <c r="C3">
        <v>0</v>
      </c>
      <c r="D3" t="s">
        <v>990</v>
      </c>
    </row>
    <row r="4" spans="1:4">
      <c r="A4">
        <v>3</v>
      </c>
      <c r="B4" t="s">
        <v>991</v>
      </c>
      <c r="C4">
        <v>0</v>
      </c>
      <c r="D4" t="s">
        <v>991</v>
      </c>
    </row>
    <row r="5" spans="1:4">
      <c r="A5">
        <v>4</v>
      </c>
      <c r="B5" t="s">
        <v>992</v>
      </c>
      <c r="C5">
        <v>0</v>
      </c>
      <c r="D5" t="s">
        <v>992</v>
      </c>
    </row>
    <row r="6" spans="1:4">
      <c r="A6">
        <v>5</v>
      </c>
      <c r="B6" t="s">
        <v>993</v>
      </c>
      <c r="C6">
        <v>1</v>
      </c>
      <c r="D6" t="s">
        <v>1311</v>
      </c>
    </row>
    <row r="7" spans="1:4">
      <c r="A7">
        <v>6</v>
      </c>
      <c r="B7" t="s">
        <v>994</v>
      </c>
      <c r="C7">
        <v>1</v>
      </c>
      <c r="D7" t="s">
        <v>1312</v>
      </c>
    </row>
    <row r="8" spans="1:4">
      <c r="A8">
        <v>7</v>
      </c>
      <c r="B8" t="s">
        <v>995</v>
      </c>
      <c r="C8">
        <v>1</v>
      </c>
      <c r="D8" t="s">
        <v>1313</v>
      </c>
    </row>
    <row r="9" spans="1:4">
      <c r="A9">
        <v>8</v>
      </c>
      <c r="B9" t="s">
        <v>996</v>
      </c>
      <c r="C9">
        <v>1</v>
      </c>
      <c r="D9" t="s">
        <v>1314</v>
      </c>
    </row>
    <row r="10" spans="1:4">
      <c r="A10">
        <v>9</v>
      </c>
      <c r="B10" t="s">
        <v>140</v>
      </c>
      <c r="C10">
        <v>1</v>
      </c>
      <c r="D10" t="s">
        <v>1315</v>
      </c>
    </row>
    <row r="11" spans="1:4">
      <c r="A11">
        <v>10</v>
      </c>
      <c r="B11" t="s">
        <v>997</v>
      </c>
      <c r="C11">
        <v>1</v>
      </c>
      <c r="D11" t="s">
        <v>1316</v>
      </c>
    </row>
    <row r="12" spans="1:4">
      <c r="A12">
        <v>11</v>
      </c>
      <c r="B12" t="s">
        <v>998</v>
      </c>
      <c r="C12">
        <v>1</v>
      </c>
      <c r="D12" t="s">
        <v>998</v>
      </c>
    </row>
    <row r="13" spans="1:4">
      <c r="A13">
        <v>12</v>
      </c>
      <c r="B13" t="s">
        <v>999</v>
      </c>
      <c r="C13">
        <v>1</v>
      </c>
      <c r="D13" t="s">
        <v>999</v>
      </c>
    </row>
    <row r="14" spans="1:4">
      <c r="A14">
        <v>13</v>
      </c>
      <c r="B14" t="s">
        <v>1000</v>
      </c>
      <c r="C14">
        <v>1</v>
      </c>
      <c r="D14" t="s">
        <v>1000</v>
      </c>
    </row>
    <row r="15" spans="1:4">
      <c r="A15">
        <v>14</v>
      </c>
      <c r="B15" t="s">
        <v>1001</v>
      </c>
      <c r="C15">
        <v>1</v>
      </c>
      <c r="D15" t="s">
        <v>1001</v>
      </c>
    </row>
    <row r="16" spans="1:4">
      <c r="A16">
        <v>15</v>
      </c>
      <c r="B16" t="s">
        <v>1002</v>
      </c>
      <c r="C16">
        <v>1</v>
      </c>
      <c r="D16" t="s">
        <v>1002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9A9CE0B21D9C3A45B31425227616CD6F" ma:contentTypeVersion="34" ma:contentTypeDescription="Creare un nuovo documento." ma:contentTypeScope="" ma:versionID="8a882b22c4c6ceab40c069a6a2420ef3">
  <xsd:schema xmlns:xsd="http://www.w3.org/2001/XMLSchema" xmlns:xs="http://www.w3.org/2001/XMLSchema" xmlns:p="http://schemas.microsoft.com/office/2006/metadata/properties" xmlns:ns2="633f040f-4953-46e7-8610-82b0c5296ba0" xmlns:ns3="f62ef740-d444-4f18-80a2-7590fdcab1ce" targetNamespace="http://schemas.microsoft.com/office/2006/metadata/properties" ma:root="true" ma:fieldsID="77035a69dc4d6b80a35ec1b02b2030a4" ns2:_="" ns3:_="">
    <xsd:import namespace="633f040f-4953-46e7-8610-82b0c5296ba0"/>
    <xsd:import namespace="f62ef740-d444-4f18-80a2-7590fdcab1c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element ref="ns2:MediaServiceDateTaken" minOccurs="0"/>
                <xsd:element ref="ns2:NotebookType" minOccurs="0"/>
                <xsd:element ref="ns2:FolderType" minOccurs="0"/>
                <xsd:element ref="ns2:CultureName" minOccurs="0"/>
                <xsd:element ref="ns2:AppVersion" minOccurs="0"/>
                <xsd:element ref="ns2:TeamsChannelId" minOccurs="0"/>
                <xsd:element ref="ns2:Owner" minOccurs="0"/>
                <xsd:element ref="ns2:Math_Settings" minOccurs="0"/>
                <xsd:element ref="ns2:DefaultSectionNames" minOccurs="0"/>
                <xsd:element ref="ns2:Templates" minOccurs="0"/>
                <xsd:element ref="ns2:Teachers" minOccurs="0"/>
                <xsd:element ref="ns2:Students" minOccurs="0"/>
                <xsd:element ref="ns2:Student_Groups" minOccurs="0"/>
                <xsd:element ref="ns2:Distribution_Groups" minOccurs="0"/>
                <xsd:element ref="ns2:LMS_Mappings" minOccurs="0"/>
                <xsd:element ref="ns2:Invited_Teachers" minOccurs="0"/>
                <xsd:element ref="ns2:Invited_Students" minOccurs="0"/>
                <xsd:element ref="ns2:Self_Registration_Enabled" minOccurs="0"/>
                <xsd:element ref="ns2:Has_Teacher_Only_SectionGroup" minOccurs="0"/>
                <xsd:element ref="ns2:Is_Collaboration_Space_Locked" minOccurs="0"/>
                <xsd:element ref="ns2:IsNotebookLocked" minOccurs="0"/>
                <xsd:element ref="ns2:Teams_Channel_Section_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3f040f-4953-46e7-8610-82b0c5296b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Tag immagine" ma:readOnly="false" ma:fieldId="{5cf76f15-5ced-4ddc-b409-7134ff3c332f}" ma:taxonomyMulti="true" ma:sspId="c1333fa6-cf31-45c8-ad36-e7b5fe3fd9e3"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NotebookType" ma:index="21" nillable="true" ma:displayName="Notebook Type" ma:internalName="NotebookType">
      <xsd:simpleType>
        <xsd:restriction base="dms:Text"/>
      </xsd:simpleType>
    </xsd:element>
    <xsd:element name="FolderType" ma:index="22" nillable="true" ma:displayName="Folder Type" ma:internalName="FolderType">
      <xsd:simpleType>
        <xsd:restriction base="dms:Text"/>
      </xsd:simpleType>
    </xsd:element>
    <xsd:element name="CultureName" ma:index="23" nillable="true" ma:displayName="Culture Name" ma:internalName="CultureName">
      <xsd:simpleType>
        <xsd:restriction base="dms:Text"/>
      </xsd:simpleType>
    </xsd:element>
    <xsd:element name="AppVersion" ma:index="24" nillable="true" ma:displayName="App Version" ma:internalName="AppVersion">
      <xsd:simpleType>
        <xsd:restriction base="dms:Text"/>
      </xsd:simpleType>
    </xsd:element>
    <xsd:element name="TeamsChannelId" ma:index="25" nillable="true" ma:displayName="Teams Channel Id" ma:internalName="TeamsChannelId">
      <xsd:simpleType>
        <xsd:restriction base="dms:Text"/>
      </xsd:simpleType>
    </xsd:element>
    <xsd:element name="Owner" ma:index="26" nillable="true" ma:displayName="Owner"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ath_Settings" ma:index="27" nillable="true" ma:displayName="Math Settings" ma:internalName="Math_Settings">
      <xsd:simpleType>
        <xsd:restriction base="dms:Text"/>
      </xsd:simpleType>
    </xsd:element>
    <xsd:element name="DefaultSectionNames" ma:index="28" nillable="true" ma:displayName="Default Section Names" ma:internalName="DefaultSectionNames">
      <xsd:simpleType>
        <xsd:restriction base="dms:Note">
          <xsd:maxLength value="255"/>
        </xsd:restriction>
      </xsd:simpleType>
    </xsd:element>
    <xsd:element name="Templates" ma:index="29" nillable="true" ma:displayName="Templates" ma:internalName="Templates">
      <xsd:simpleType>
        <xsd:restriction base="dms:Note">
          <xsd:maxLength value="255"/>
        </xsd:restriction>
      </xsd:simpleType>
    </xsd:element>
    <xsd:element name="Teachers" ma:index="30" nillable="true" ma:displayName="Teachers" ma:internalName="Teach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s" ma:index="31" nillable="true" ma:displayName="Students" ma:internalName="Student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_Groups" ma:index="32" nillable="true" ma:displayName="Student Groups" ma:internalName="Student_Group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istribution_Groups" ma:index="33" nillable="true" ma:displayName="Distribution Groups" ma:internalName="Distribution_Groups">
      <xsd:simpleType>
        <xsd:restriction base="dms:Note">
          <xsd:maxLength value="255"/>
        </xsd:restriction>
      </xsd:simpleType>
    </xsd:element>
    <xsd:element name="LMS_Mappings" ma:index="34" nillable="true" ma:displayName="LMS Mappings" ma:internalName="LMS_Mappings">
      <xsd:simpleType>
        <xsd:restriction base="dms:Note">
          <xsd:maxLength value="255"/>
        </xsd:restriction>
      </xsd:simpleType>
    </xsd:element>
    <xsd:element name="Invited_Teachers" ma:index="35" nillable="true" ma:displayName="Invited Teachers" ma:internalName="Invited_Teachers">
      <xsd:simpleType>
        <xsd:restriction base="dms:Note">
          <xsd:maxLength value="255"/>
        </xsd:restriction>
      </xsd:simpleType>
    </xsd:element>
    <xsd:element name="Invited_Students" ma:index="36" nillable="true" ma:displayName="Invited Students" ma:internalName="Invited_Students">
      <xsd:simpleType>
        <xsd:restriction base="dms:Note">
          <xsd:maxLength value="255"/>
        </xsd:restriction>
      </xsd:simpleType>
    </xsd:element>
    <xsd:element name="Self_Registration_Enabled" ma:index="37" nillable="true" ma:displayName="Self Registration Enabled" ma:internalName="Self_Registration_Enabled">
      <xsd:simpleType>
        <xsd:restriction base="dms:Boolean"/>
      </xsd:simpleType>
    </xsd:element>
    <xsd:element name="Has_Teacher_Only_SectionGroup" ma:index="38" nillable="true" ma:displayName="Has Teacher Only SectionGroup" ma:internalName="Has_Teacher_Only_SectionGroup">
      <xsd:simpleType>
        <xsd:restriction base="dms:Boolean"/>
      </xsd:simpleType>
    </xsd:element>
    <xsd:element name="Is_Collaboration_Space_Locked" ma:index="39" nillable="true" ma:displayName="Is Collaboration Space Locked" ma:internalName="Is_Collaboration_Space_Locked">
      <xsd:simpleType>
        <xsd:restriction base="dms:Boolean"/>
      </xsd:simpleType>
    </xsd:element>
    <xsd:element name="IsNotebookLocked" ma:index="40" nillable="true" ma:displayName="Is Notebook Locked" ma:internalName="IsNotebookLocked">
      <xsd:simpleType>
        <xsd:restriction base="dms:Boolean"/>
      </xsd:simpleType>
    </xsd:element>
    <xsd:element name="Teams_Channel_Section_Location" ma:index="41" nillable="true" ma:displayName="Teams Channel Section Location" ma:internalName="Teams_Channel_Section_Loca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2ef740-d444-4f18-80a2-7590fdcab1ce" elementFormDefault="qualified">
    <xsd:import namespace="http://schemas.microsoft.com/office/2006/documentManagement/types"/>
    <xsd:import namespace="http://schemas.microsoft.com/office/infopath/2007/PartnerControls"/>
    <xsd:element name="SharedWithUsers" ma:index="10"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Condiviso con dettagli" ma:internalName="SharedWithDetails" ma:readOnly="true">
      <xsd:simpleType>
        <xsd:restriction base="dms:Note">
          <xsd:maxLength value="255"/>
        </xsd:restriction>
      </xsd:simpleType>
    </xsd:element>
    <xsd:element name="TaxCatchAll" ma:index="14" nillable="true" ma:displayName="Taxonomy Catch All Column" ma:hidden="true" ma:list="{bdbb0f4e-2c6f-4a00-991e-4a9846eb0295}" ma:internalName="TaxCatchAll" ma:showField="CatchAllData" ma:web="f62ef740-d444-4f18-80a2-7590fdcab1c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33f040f-4953-46e7-8610-82b0c5296ba0">
      <Terms xmlns="http://schemas.microsoft.com/office/infopath/2007/PartnerControls"/>
    </lcf76f155ced4ddcb4097134ff3c332f>
    <TaxCatchAll xmlns="f62ef740-d444-4f18-80a2-7590fdcab1ce" xsi:nil="true"/>
    <Has_Teacher_Only_SectionGroup xmlns="633f040f-4953-46e7-8610-82b0c5296ba0" xsi:nil="true"/>
    <Teachers xmlns="633f040f-4953-46e7-8610-82b0c5296ba0">
      <UserInfo>
        <DisplayName/>
        <AccountId xsi:nil="true"/>
        <AccountType/>
      </UserInfo>
    </Teachers>
    <IsNotebookLocked xmlns="633f040f-4953-46e7-8610-82b0c5296ba0" xsi:nil="true"/>
    <CultureName xmlns="633f040f-4953-46e7-8610-82b0c5296ba0" xsi:nil="true"/>
    <Owner xmlns="633f040f-4953-46e7-8610-82b0c5296ba0">
      <UserInfo>
        <DisplayName/>
        <AccountId xsi:nil="true"/>
        <AccountType/>
      </UserInfo>
    </Owner>
    <Distribution_Groups xmlns="633f040f-4953-46e7-8610-82b0c5296ba0" xsi:nil="true"/>
    <TeamsChannelId xmlns="633f040f-4953-46e7-8610-82b0c5296ba0" xsi:nil="true"/>
    <Invited_Teachers xmlns="633f040f-4953-46e7-8610-82b0c5296ba0" xsi:nil="true"/>
    <NotebookType xmlns="633f040f-4953-46e7-8610-82b0c5296ba0" xsi:nil="true"/>
    <AppVersion xmlns="633f040f-4953-46e7-8610-82b0c5296ba0" xsi:nil="true"/>
    <DefaultSectionNames xmlns="633f040f-4953-46e7-8610-82b0c5296ba0" xsi:nil="true"/>
    <Is_Collaboration_Space_Locked xmlns="633f040f-4953-46e7-8610-82b0c5296ba0" xsi:nil="true"/>
    <Templates xmlns="633f040f-4953-46e7-8610-82b0c5296ba0" xsi:nil="true"/>
    <FolderType xmlns="633f040f-4953-46e7-8610-82b0c5296ba0" xsi:nil="true"/>
    <Student_Groups xmlns="633f040f-4953-46e7-8610-82b0c5296ba0">
      <UserInfo>
        <DisplayName/>
        <AccountId xsi:nil="true"/>
        <AccountType/>
      </UserInfo>
    </Student_Groups>
    <Teams_Channel_Section_Location xmlns="633f040f-4953-46e7-8610-82b0c5296ba0" xsi:nil="true"/>
    <Math_Settings xmlns="633f040f-4953-46e7-8610-82b0c5296ba0" xsi:nil="true"/>
    <Self_Registration_Enabled xmlns="633f040f-4953-46e7-8610-82b0c5296ba0" xsi:nil="true"/>
    <Students xmlns="633f040f-4953-46e7-8610-82b0c5296ba0">
      <UserInfo>
        <DisplayName/>
        <AccountId xsi:nil="true"/>
        <AccountType/>
      </UserInfo>
    </Students>
    <LMS_Mappings xmlns="633f040f-4953-46e7-8610-82b0c5296ba0" xsi:nil="true"/>
    <Invited_Students xmlns="633f040f-4953-46e7-8610-82b0c5296ba0" xsi:nil="true"/>
  </documentManagement>
</p:properties>
</file>

<file path=customXml/itemProps1.xml><?xml version="1.0" encoding="utf-8"?>
<ds:datastoreItem xmlns:ds="http://schemas.openxmlformats.org/officeDocument/2006/customXml" ds:itemID="{2C6CC7BA-2E2C-4B0D-8103-11A51D82E8EC}">
  <ds:schemaRefs>
    <ds:schemaRef ds:uri="http://schemas.microsoft.com/sharepoint/v3/contenttype/forms"/>
  </ds:schemaRefs>
</ds:datastoreItem>
</file>

<file path=customXml/itemProps2.xml><?xml version="1.0" encoding="utf-8"?>
<ds:datastoreItem xmlns:ds="http://schemas.openxmlformats.org/officeDocument/2006/customXml" ds:itemID="{36C20BFB-BCC5-4457-BE44-22D2F12F84B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3f040f-4953-46e7-8610-82b0c5296ba0"/>
    <ds:schemaRef ds:uri="f62ef740-d444-4f18-80a2-7590fdcab1c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3D5100D-0E56-4B30-B42D-2AEC6B837C39}">
  <ds:schemaRefs>
    <ds:schemaRef ds:uri="http://schemas.microsoft.com/office/2006/documentManagement/types"/>
    <ds:schemaRef ds:uri="http://purl.org/dc/terms/"/>
    <ds:schemaRef ds:uri="http://purl.org/dc/elements/1.1/"/>
    <ds:schemaRef ds:uri="http://schemas.openxmlformats.org/package/2006/metadata/core-properties"/>
    <ds:schemaRef ds:uri="http://www.w3.org/XML/1998/namespace"/>
    <ds:schemaRef ds:uri="http://schemas.microsoft.com/office/2006/metadata/properties"/>
    <ds:schemaRef ds:uri="f62ef740-d444-4f18-80a2-7590fdcab1ce"/>
    <ds:schemaRef ds:uri="http://schemas.microsoft.com/office/infopath/2007/PartnerControls"/>
    <ds:schemaRef ds:uri="633f040f-4953-46e7-8610-82b0c5296ba0"/>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12</vt:i4>
      </vt:variant>
    </vt:vector>
  </HeadingPairs>
  <TitlesOfParts>
    <vt:vector size="12" baseType="lpstr">
      <vt:lpstr>Threat Components</vt:lpstr>
      <vt:lpstr>Methodologies</vt:lpstr>
      <vt:lpstr>Threat Protocols</vt:lpstr>
      <vt:lpstr>#ThreatPerAsset</vt:lpstr>
      <vt:lpstr>Threats</vt:lpstr>
      <vt:lpstr>Tools</vt:lpstr>
      <vt:lpstr>Pentest Phases</vt:lpstr>
      <vt:lpstr>ThreatAgentQuestions</vt:lpstr>
      <vt:lpstr>ThreatAgentReply</vt:lpstr>
      <vt:lpstr>ThreatAgentCategory</vt:lpstr>
      <vt:lpstr>ThreatAgentAttribute</vt:lpstr>
      <vt:lpstr>AssetTypes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Sossio Franzese</dc:creator>
  <cp:keywords/>
  <dc:description/>
  <cp:lastModifiedBy>Felice Moretta</cp:lastModifiedBy>
  <cp:revision/>
  <dcterms:created xsi:type="dcterms:W3CDTF">2015-06-05T18:19:34Z</dcterms:created>
  <dcterms:modified xsi:type="dcterms:W3CDTF">2025-02-24T21:44:49Z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0x0101009A9CE0B21D9C3A45B31425227616CD6F</vt:lpwstr>
  </property>
  <property fmtid="{D5CDD505-2E9C-101B-9397-08002B2CF9AE}" pid="3" name="MediaServiceImageTags">
    <vt:lpwstr/>
  </property>
</Properties>
</file>