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6941AD7D-1109-9345-93F2-E361D1A3B189}" xr6:coauthVersionLast="47" xr6:coauthVersionMax="47" xr10:uidLastSave="{00000000-0000-0000-0000-000000000000}"/>
  <bookViews>
    <workbookView xWindow="0" yWindow="500" windowWidth="28800" windowHeight="1626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<sst xmlns="http://schemas.openxmlformats.org/spreadsheetml/2006/main" count="4676" uniqueCount="1204">
  <si>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</si>
  <si>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</si>
  <si>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</si>
  <si>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</si>
  <si>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</si>
  <si>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</si>
  <si>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</si>
  <si>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</si>
  <si>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</si>
  <si>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</si>
  <si>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</si>
  <si>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</si>
  <si>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</si>
  <si>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</si>
  <si>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</si>
  <si>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</si>
  <si>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</si>
  <si>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</si>
  <si>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</si>
  <si>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</si>
  <si>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</si>
  <si>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</si>
  <si>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</si>
  <si>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</si>
  <si>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</si>
  <si>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</si>
  <si>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</si>
  <si>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</si>
  <si>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</si>
  <si>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</si>
  <si>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</si>
  <si>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</si>
  <si>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</si>
  <si>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</si>
  <si>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</si>
  <si>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</si>
  <si>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</si>
  <si>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</si>
  <si>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</si>
  <si>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</si>
  <si>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</si>
  <si>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</si>
  <si>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</si>
  <si>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</si>
  <si>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</si>
  <si>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</si>
  <si>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</si>
  <si>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</si>
  <si>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</si>
  <si>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</si>
  <si>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</si>
  <si>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</si>
  <si>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</si>
  <si>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</si>
  <si>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</si>
  <si>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</si>
  <si>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</si>
  <si>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</si>
  <si>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</si>
  <si>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</si>
  <si>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</si>
  <si>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</si>
  <si>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</si>
  <si>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</si>
  <si>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</si>
  <si>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</si>
  <si>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</si>
  <si>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</si>
  <si>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</si>
  <si>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</si>
  <si>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</si>
  <si>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</si>
  <si>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</si>
  <si>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</si>
  <si>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</si>
  <si>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</si>
  <si>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</si>
  <si>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</si>
  <si>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</si>
  <si>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</si>
  <si>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</si>
  <si>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</si>
  <si>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</si>
  <si>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</si>
  <si>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</si>
  <si>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</si>
  <si>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</si>
  <si>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</si>
  <si>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</si>
  <si>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</si>
  <si>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</si>
  <si>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</si>
  <si>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</si>
  <si>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</si>
  <si>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</si>
  <si>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</si>
  <si>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</si>
  <si>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</si>
  <si>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</si>
  <si>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</si>
  <si>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</si>
  <si>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</si>
  <si>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</si>
  <si>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</si>
  <si>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</si>
  <si>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</si>
  <si>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</si>
  <si>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</si>
  <si>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</si>
  <si>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</si>
  <si>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</si>
  <si>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</si>
  <si>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</si>
  <si>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</si>
  <si>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</si>
  <si>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</si>
  <si>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</si>
  <si>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</si>
  <si>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</si>
  <si>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</si>
  <si>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</si>
  <si>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</si>
  <si>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</si>
  <si>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</si>
  <si>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</si>
  <si>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</si>
  <si>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</si>
  <si>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</si>
  <si>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</si>
  <si>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</si>
  <si>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</si>
  <si>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</si>
  <si>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</si>
  <si>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</si>
  <si>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</si>
  <si>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</si>
  <si>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</si>
  <si>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</si>
  <si>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</si>
  <si>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</si>
  <si>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</si>
  <si>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</si>
  <si>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</si>
  <si>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</si>
  <si>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</si>
  <si>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</si>
  <si>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</si>
  <si>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</si>
  <si>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</si>
  <si>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</si>
  <si>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</si>
  <si>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</si>
  <si>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</si>
  <si>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</si>
  <si>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</si>
  <si>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</si>
  <si>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</si>
  <si>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</si>
  <si>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</si>
  <si>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</si>
  <si>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</si>
  <si>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</si>
  <si>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</si>
  <si>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</si>
  <si>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</si>
  <si>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</si>
  <si>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</si>
  <si>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</si>
  <si>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</si>
  <si>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</si>
  <si>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</si>
  <si>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</si>
  <si>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</si>
  <si>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</si>
  <si>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</si>
  <si>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</si>
  <si>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</si>
  <si>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</si>
  <si>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</si>
  <si>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</si>
  <si>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</si>
  <si>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</si>
  <si>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</si>
  <si>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</si>
  <si>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</si>
  <si>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</si>
  <si>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</si>
  <si>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</si>
  <si>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</si>
  <si>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</si>
  <si>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</si>
  <si>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</si>
  <si>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</si>
  <si>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</si>
  <si>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</si>
  <si>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</si>
  <si>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</si>
  <si>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</si>
  <si>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</si>
  <si>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</si>
  <si>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</si>
  <si>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</si>
  <si>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</si>
  <si>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</si>
  <si>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</si>
  <si>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</si>
  <si>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</si>
  <si>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</si>
  <si>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</si>
  <si>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</si>
  <si>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</si>
  <si>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</si>
  <si>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</si>
  <si>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</si>
  <si>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</si>
  <si>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</si>
  <si>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</si>
  <si>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</si>
  <si>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</si>
  <si>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</si>
  <si>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</si>
  <si>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</si>
  <si>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</si>
  <si>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</si>
  <si>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</si>
  <si>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</si>
  <si>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</si>
  <si>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</si>
  <si>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</si>
  <si>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</si>
  <si>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</si>
  <si>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</si>
  <si>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</si>
  <si>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</si>
  <si>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</si>
  <si>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</si>
  <si>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</si>
  <si>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</si>
  <si>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</si>
  <si>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</si>
  <si>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</si>
  <si>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</si>
  <si>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</si>
  <si>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</si>
  <si>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</si>
  <si>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</si>
  <si>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</si>
  <si>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</si>
  <si>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</si>
  <si>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</si>
  <si>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</si>
  <si>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</si>
  <si>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</si>
  <si>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</si>
  <si>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</si>
  <si>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</si>
  <si>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</si>
  <si>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</si>
  <si>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</si>
  <si>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</si>
  <si>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</si>
  <si>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</si>
  <si>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</si>
  <si>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</si>
  <si>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</si>
  <si>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</si>
  <si>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</si>
  <si>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</si>
  <si>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</si>
  <si>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</si>
  <si>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</si>
  <si>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</si>
  <si>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</si>
  <si>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</si>
  <si>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</si>
  <si>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</si>
  <si>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</si>
  <si>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</si>
  <si>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</si>
  <si>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</si>
  <si>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</si>
  <si>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</si>
  <si>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</si>
  <si>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</si>
  <si>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</si>
  <si>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</si>
  <si>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</si>
  <si>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</si>
  <si>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</si>
  <si>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</si>
  <si>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</si>
  <si>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</si>
  <si>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</si>
  <si>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</si>
  <si>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</si>
  <si>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</si>
  <si>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</si>
  <si>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</si>
  <si>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</si>
  <si>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</si>
  <si>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</si>
  <si>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</si>
  <si>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</si>
  <si>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</si>
  <si>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</si>
  <si>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</si>
  <si>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</si>
  <si>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</si>
  <si>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</si>
  <si>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</si>
  <si>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</si>
  <si>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</si>
  <si>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</si>
  <si>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</si>
  <si>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</si>
  <si>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</si>
  <si>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</si>
  <si>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</si>
  <si>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</si>
  <si>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</si>
  <si>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</si>
  <si>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</si>
  <si>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</si>
  <si>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</si>
  <si>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</si>
  <si>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</si>
  <si>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</si>
  <si>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</si>
  <si>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</si>
  <si>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</si>
  <si>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</si>
  <si>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</si>
  <si>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</si>
  <si>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</si>
  <si>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</si>
  <si>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</si>
  <si>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</si>
  <si>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</si>
  <si>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</si>
  <si>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</si>
  <si>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</si>
  <si>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</si>
  <si>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</si>
  <si>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</si>
  <si>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</si>
  <si>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</si>
  <si>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</si>
  <si>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</si>
  <si>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</si>
  <si>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</si>
  <si>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</si>
  <si>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</si>
  <si>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</si>
  <si>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</si>
  <si>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</si>
  <si>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</si>
  <si>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</si>
  <si>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</si>
  <si>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</si>
  <si>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</si>
  <si>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</si>
  <si>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</si>
  <si>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</si>
  <si>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</si>
  <si>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</si>
  <si>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</si>
  <si>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</si>
  <si>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</si>
  <si>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</si>
  <si>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</si>
  <si>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</si>
  <si>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</si>
  <si>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</si>
  <si>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</si>
  <si>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</si>
  <si>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</si>
  <si>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</si>
  <si>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</si>
  <si>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</si>
  <si>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</si>
  <si>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</si>
  <si>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</si>
  <si>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</si>
  <si>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</si>
  <si>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</si>
  <si>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</si>
  <si>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</si>
  <si>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</si>
  <si>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</si>
  <si>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</si>
  <si>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</si>
  <si>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</si>
  <si>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</si>
  <si>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</si>
  <si>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</si>
  <si>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</si>
  <si>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</si>
  <si>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</si>
  <si>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</si>
  <si>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</si>
  <si>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</si>
  <si>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</si>
  <si>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</si>
  <si>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</si>
  <si>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</si>
  <si>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</si>
  <si>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</si>
  <si>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</si>
  <si>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</si>
  <si>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</si>
  <si>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</si>
  <si>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</si>
  <si>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</si>
  <si>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</si>
  <si>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</si>
  <si>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</si>
  <si>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</si>
  <si>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</si>
  <si>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</si>
  <si>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</si>
  <si>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</si>
  <si>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</si>
  <si>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</si>
  <si>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</si>
  <si>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</si>
  <si>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</si>
  <si>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</si>
  <si>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</si>
  <si>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</si>
  <si>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</si>
  <si>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</si>
  <si>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</si>
  <si>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</si>
  <si>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</si>
  <si>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</si>
  <si>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</si>
  <si>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</si>
  <si>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</si>
  <si>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</si>
  <si>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</si>
  <si>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</si>
  <si>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</si>
  <si>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</si>
  <si>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</si>
  <si>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</si>
  <si>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</si>
  <si>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</si>
  <si>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</si>
  <si>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</si>
  <si>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</si>
  <si>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</si>
  <si>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</si>
  <si>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</si>
  <si>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</si>
  <si>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</si>
  <si>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</si>
  <si>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</si>
  <si>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</si>
  <si>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</si>
  <si>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</si>
  <si>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</si>
  <si>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</si>
  <si>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</si>
  <si>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</si>
  <si>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</si>
  <si>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</si>
  <si>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</si>
  <si>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</si>
  <si>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</si>
  <si>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</si>
  <si>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</si>
  <si>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</si>
  <si>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</si>
  <si>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</si>
  <si>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</si>
  <si>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</si>
  <si>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</si>
  <si>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</si>
  <si>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</si>
  <si>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</si>
  <si>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</si>
  <si>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</si>
  <si>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</si>
  <si>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</si>
  <si>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</si>
  <si>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</si>
  <si>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</si>
  <si>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</si>
  <si>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</si>
  <si>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</si>
  <si>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</si>
  <si>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</si>
  <si>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</si>
  <si>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</si>
  <si>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</si>
  <si>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</si>
  <si>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</si>
  <si>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</si>
  <si>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</si>
  <si>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</si>
  <si>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</si>
  <si>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</si>
  <si>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</si>
  <si>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</si>
  <si>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</si>
  <si>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</si>
  <si>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</si>
  <si>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</si>
  <si>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</si>
  <si>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</si>
  <si>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</si>
  <si>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</si>
  <si>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</si>
  <si>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</si>
  <si>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</si>
  <si>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</si>
  <si>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</si>
  <si>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</si>
  <si>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</si>
  <si>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</si>
  <si>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</si>
  <si>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</si>
  <si>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</si>
  <si>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</si>
  <si>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</si>
  <si>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</si>
  <si>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</si>
  <si>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</si>
  <si>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</si>
  <si>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</si>
  <si>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</si>
  <si>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</si>
  <si>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</si>
  <si>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</si>
  <si>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</si>
  <si>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</si>
  <si>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</si>
  <si>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</si>
  <si>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</si>
  <si>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</si>
  <si>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</si>
  <si>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</si>
  <si>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</si>
  <si>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</si>
  <si>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</si>
  <si>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</si>
  <si>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</si>
  <si>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</si>
  <si>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</si>
  <si>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</si>
  <si>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</si>
  <si>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</si>
  <si>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</si>
  <si>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</si>
  <si>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</si>
  <si>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</si>
  <si>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</si>
  <si>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</si>
  <si>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</si>
  <si>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</si>
  <si>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</si>
  <si>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</si>
  <si>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</si>
  <si>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</si>
  <si>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</si>
  <si>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</si>
  <si>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</si>
  <si>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</si>
  <si>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</si>
  <si>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</si>
  <si>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</si>
  <si>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</si>
  <si>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</si>
  <si>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</si>
  <si>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</si>
  <si>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</si>
  <si>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</si>
  <si>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</si>
  <si>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</si>
  <si>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</si>
  <si>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</si>
  <si>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</si>
  <si>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</si>
  <si>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</si>
  <si>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</si>
  <si>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</si>
  <si>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</si>
  <si>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</si>
  <si>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</si>
  <si>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</si>
  <si>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</si>
  <si>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</si>
  <si>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</si>
  <si>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</si>
  <si>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</si>
  <si>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</si>
  <si>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</si>
  <si>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</si>
  <si>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</si>
  <si>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</si>
  <si>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</si>
  <si>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</si>
  <si>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</si>
  <si>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</si>
  <si>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</si>
  <si>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</si>
  <si>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</si>
  <si>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</si>
  <si>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</si>
  <si>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</si>
  <si>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</si>
  <si>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</si>
  <si>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</si>
  <si>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</si>
  <si>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</si>
  <si>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</si>
  <si>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</si>
  <si>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</si>
  <si>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</si>
  <si>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</si>
  <si>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</si>
  <si>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</si>
  <si>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</si>
  <si>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</si>
  <si>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</si>
  <si>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</si>
  <si>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</si>
  <si>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</si>
  <si>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</si>
  <si>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</si>
  <si>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</si>
  <si>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</si>
  <si>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</si>
  <si>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</si>
  <si>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</si>
  <si>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</si>
  <si>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</si>
  <si>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</si>
  <si>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</si>
  <si>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</si>
  <si>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</si>
  <si>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</si>
  <si>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</si>
  <si>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</si>
  <si>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</si>
  <si>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</si>
  <si>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</si>
  <si>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</si>
  <si>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</si>
  <si>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</si>
  <si>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</si>
  <si>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</si>
  <si>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</si>
  <si>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</si>
  <si>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</si>
  <si>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</si>
  <si>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</si>
  <si>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</si>
  <si>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</si>
  <si>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</si>
  <si>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</si>
  <si>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</si>
  <si>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</si>
  <si>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</si>
  <si>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</si>
  <si>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</si>
  <si>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</si>
  <si>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</si>
  <si>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</si>
  <si>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</si>
  <si>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</si>
  <si>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</si>
  <si>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</si>
  <si>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</si>
  <si>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</si>
  <si>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</si>
  <si>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</si>
  <si>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</si>
  <si>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</si>
  <si>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</si>
  <si>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</si>
  <si>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</si>
  <si>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</si>
  <si>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</si>
  <si>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</si>
  <si>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</si>
  <si>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</si>
  <si>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</si>
  <si>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</si>
  <si>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</si>
  <si>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</si>
  <si>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</si>
  <si>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</si>
  <si>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</si>
  <si>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</si>
  <si>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</si>
  <si>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</si>
  <si>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</si>
  <si>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</si>
  <si>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</si>
  <si>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</si>
  <si>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</si>
  <si>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</si>
  <si>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</si>
  <si>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</si>
  <si>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</si>
  <si>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</si>
  <si>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</si>
  <si>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</si>
  <si>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</si>
  <si>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</si>
  <si>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</si>
  <si>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</si>
  <si>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</si>
  <si>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</si>
  <si>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</si>
  <si>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</si>
  <si>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</si>
  <si>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</si>
  <si>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</si>
  <si>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</si>
  <si>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</si>
  <si>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</si>
  <si>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</si>
  <si>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</si>
  <si>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</si>
  <si>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</si>
  <si>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</si>
  <si>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</si>
  <si>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</si>
  <si>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</si>
  <si>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</si>
  <si>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</si>
  <si>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</si>
  <si>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</si>
  <si>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</si>
  <si>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</si>
  <si>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</si>
  <si>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</si>
  <si>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</si>
  <si>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</si>
  <si>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</si>
  <si>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</si>
  <si>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</si>
  <si>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</si>
  <si>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</si>
  <si>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</si>
  <si>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</si>
  <si>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</si>
  <si>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</si>
  <si>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</si>
  <si>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</si>
  <si>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</si>
  <si>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</si>
  <si>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</si>
  <si>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</si>
  <si>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</si>
  <si>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</si>
  <si>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</si>
  <si>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</si>
  <si>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</si>
  <si>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</si>
  <si>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</si>
  <si>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</si>
  <si>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</si>
  <si>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</si>
  <si>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</si>
  <si>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</si>
  <si>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</si>
  <si>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</si>
  <si>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</si>
  <si>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</si>
  <si>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</si>
  <si>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</si>
  <si>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</si>
  <si>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</si>
  <si>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</si>
  <si>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</si>
  <si>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</si>
  <si>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</si>
  <si>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</si>
  <si>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</si>
  <si>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</si>
  <si>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</si>
  <si>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</si>
  <si>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</si>
  <si>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</si>
  <si>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</si>
  <si>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</si>
  <si>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</si>
  <si>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</si>
  <si>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</si>
  <si>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</si>
  <si>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</si>
  <si>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</si>
  <si>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</si>
  <si>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</si>
  <si>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</si>
  <si>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</si>
  <si>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</si>
  <si>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</si>
  <si>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</si>
  <si>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</si>
  <si>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</si>
  <si>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</si>
  <si>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</si>
  <si>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</si>
  <si>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</si>
  <si>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</si>
  <si>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</si>
  <si>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</si>
  <si>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</si>
  <si>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</si>
  <si>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</si>
  <si>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</si>
  <si>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</si>
  <si>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</si>
  <si>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</si>
  <si>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</si>
  <si>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</si>
  <si>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</si>
  <si>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</si>
  <si>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</si>
  <si>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</si>
  <si>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</si>
  <si>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</si>
  <si>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</si>
  <si>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</si>
  <si>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</si>
  <si>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</si>
  <si>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</si>
  <si>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</si>
  <si>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</si>
  <si>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</si>
  <si>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</si>
  <si>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</si>
  <si>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</si>
  <si>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</si>
  <si>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</si>
  <si>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</si>
  <si>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</si>
  <si>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</si>
  <si>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</si>
  <si>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</si>
  <si>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</si>
  <si>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</si>
  <si>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</si>
  <si>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</si>
  <si>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</si>
  <si>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</si>
  <si>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</si>
  <si>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</si>
  <si>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</si>
  <si>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</si>
  <si>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</si>
  <si>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</si>
  <si>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</si>
  <si>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</si>
  <si>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</si>
  <si>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</si>
  <si>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</si>
  <si>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</si>
  <si>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</si>
  <si>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</si>
  <si>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</si>
  <si>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</si>
  <si>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</si>
  <si>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</si>
  <si>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</si>
  <si>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</si>
  <si>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</si>
  <si>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</si>
  <si>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</si>
  <si>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</si>
  <si>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</si>
  <si>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</si>
  <si>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</si>
  <si>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</si>
  <si>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</si>
  <si>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</si>
  <si>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</si>
  <si>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</si>
  <si>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</si>
  <si>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</si>
  <si>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</si>
  <si>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</si>
  <si>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</si>
  <si>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</si>
  <si>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</si>
  <si>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</si>
  <si>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</si>
  <si>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</si>
  <si>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</si>
  <si>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</si>
  <si>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</si>
  <si>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</si>
  <si>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</si>
  <si>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</si>
  <si>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</si>
  <si>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</si>
  <si>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</si>
  <si>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</si>
  <si>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</si>
  <si>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</si>
  <si>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</si>
  <si>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</si>
  <si>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</si>
  <si>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</si>
  <si>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</si>
  <si>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</si>
  <si>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</si>
  <si>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</si>
  <si>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</si>
  <si>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</si>
  <si>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</si>
  <si>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</si>
  <si>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</si>
  <si>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</si>
  <si>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</si>
  <si>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</si>
  <si>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</si>
  <si>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</si>
  <si>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</si>
  <si>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</si>
  <si>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</si>
  <si>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</si>
  <si>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</si>
  <si>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</si>
  <si>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</si>
  <si>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</si>
  <si>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</si>
  <si>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</si>
  <si>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</si>
  <si>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</si>
  <si>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</si>
  <si>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</si>
  <si>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</si>
  <si>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</si>
  <si>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</si>
  <si>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</si>
  <si>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</si>
  <si>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</si>
  <si>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</si>
  <si>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</si>
  <si>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</si>
  <si>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</si>
  <si>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</si>
  <si>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</si>
  <si>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</si>
  <si>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</si>
  <si>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</si>
  <si>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</si>
  <si>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</si>
  <si>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</si>
  <si>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</si>
  <si>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</si>
  <si>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292, 309</t>
  </si>
  <si>
    <t>match (n:Network) return n.component_id as component_id</t>
  </si>
  <si>
    <t>573, 574</t>
  </si>
  <si>
    <t>nmap -v -sV {ip}</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</si>
  <si>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</si>
  <si>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</si>
  <si>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</si>
  <si>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</si>
  <si>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</si>
  <si>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</si>
  <si>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</si>
  <si>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</si>
  <si>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</si>
  <si>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</si>
  <si>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</si>
  <si>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</si>
  <si>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</si>
  <si>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</si>
  <si>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</si>
  <si>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</si>
  <si>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</si>
  <si>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</si>
  <si>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</si>
  <si>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</si>
  <si>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</si>
  <si>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</si>
  <si>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</si>
  <si>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</si>
  <si>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</si>
  <si>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</si>
  <si>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</si>
  <si>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</si>
  <si>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</si>
  <si>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</si>
  <si>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</si>
  <si>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</si>
  <si>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</si>
  <si>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</si>
  <si>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</si>
  <si>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</si>
  <si>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</si>
  <si>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</si>
  <si>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</si>
  <si>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</si>
  <si>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</si>
  <si>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</si>
  <si>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</si>
  <si>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</si>
  <si>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</si>
  <si>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</si>
  <si>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</si>
  <si>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</si>
  <si>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</si>
  <si>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</si>
  <si>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</si>
  <si>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</si>
  <si>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</si>
  <si>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</si>
  <si>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</si>
  <si>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</si>
  <si>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</si>
  <si>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</si>
  <si>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</si>
  <si>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</si>
  <si>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</si>
  <si>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</si>
  <si>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</si>
  <si>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</si>
  <si>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</si>
  <si>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</si>
  <si>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</si>
  <si>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</si>
  <si>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</si>
  <si>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</si>
  <si>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</si>
  <si>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</si>
  <si>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</si>
  <si>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</si>
  <si>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</si>
  <si>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</si>
  <si>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</si>
  <si>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</si>
  <si>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</si>
  <si>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</si>
  <si>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</si>
  <si>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</si>
  <si>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</si>
  <si>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</si>
  <si>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</si>
  <si>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</si>
  <si>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</si>
  <si>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</si>
  <si>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</si>
  <si>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</si>
  <si>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</si>
  <si>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</si>
  <si>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</si>
  <si>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</si>
  <si>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</si>
  <si>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</si>
  <si>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</si>
  <si>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</si>
  <si>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</si>
  <si>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</si>
  <si>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</si>
  <si>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</si>
  <si>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</si>
  <si>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</si>
  <si>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</si>
  <si>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</si>
  <si>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</si>
  <si>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</si>
  <si>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</si>
  <si>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</si>
  <si>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</si>
  <si>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</si>
  <si>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</si>
  <si>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</si>
  <si>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</si>
  <si>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</si>
  <si>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</si>
  <si>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</si>
  <si>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</si>
  <si>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</si>
  <si>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</si>
  <si>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</si>
  <si>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</si>
  <si>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</si>
  <si>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</si>
  <si>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</si>
  <si>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</si>
  <si>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</si>
  <si>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</si>
  <si>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</si>
  <si>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</si>
  <si>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</si>
  <si>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</si>
  <si>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</si>
  <si>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</si>
  <si>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</si>
  <si>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</si>
  <si>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</si>
  <si>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</si>
  <si>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</si>
  <si>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</si>
  <si>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</si>
  <si>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</si>
  <si>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</si>
  <si>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</si>
  <si>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</si>
  <si>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</si>
  <si>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</si>
  <si>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</si>
  <si>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</si>
  <si>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</si>
  <si>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</si>
  <si>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</si>
  <si>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</si>
  <si>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</si>
  <si>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</si>
  <si>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</si>
  <si>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</si>
  <si>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</si>
  <si>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</si>
  <si>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</si>
  <si>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</si>
  <si>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</si>
  <si>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</si>
  <si>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</si>
  <si>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</si>
  <si>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</si>
  <si>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</si>
  <si>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</si>
  <si>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</si>
  <si>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</si>
  <si>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</si>
  <si>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</si>
  <si>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</si>
  <si>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</si>
  <si>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</si>
  <si>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</si>
  <si>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</si>
  <si>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</si>
  <si>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</si>
  <si>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</si>
  <si>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</si>
  <si>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</si>
  <si>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</si>
  <si>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</si>
  <si>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</si>
  <si>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</si>
  <si>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</si>
  <si>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</si>
  <si>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</si>
  <si>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</si>
  <si>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</si>
  <si>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</si>
  <si>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</si>
  <si>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</si>
  <si>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</si>
  <si>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</si>
  <si>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</si>
  <si>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</si>
  <si>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</si>
  <si>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</si>
  <si>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</si>
  <si>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</si>
  <si>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</si>
  <si>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</si>
  <si>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</si>
  <si>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</si>
  <si>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</si>
  <si>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</si>
  <si>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</si>
  <si>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</si>
  <si>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</si>
  <si>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</si>
  <si>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</si>
  <si>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</si>
  <si>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</si>
  <si>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</si>
  <si>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</si>
  <si>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</si>
  <si>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</si>
  <si>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</si>
  <si>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</si>
  <si>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</si>
  <si>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</si>
  <si>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</si>
  <si>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</si>
  <si>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</si>
  <si>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</si>
  <si>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</si>
  <si>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</si>
  <si>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</si>
  <si>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</si>
  <si>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</si>
  <si>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</si>
  <si>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</si>
  <si>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</si>
  <si>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</si>
  <si>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</si>
  <si>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</si>
  <si>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</si>
  <si>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nmap_classic</t>
  </si>
  <si>
    <t>AllowedOutputExtensions</t>
  </si>
  <si>
    <t>.xml</t>
  </si>
  <si>
    <t>nmap -sV -O -oX {output_file} -T4 --min-parallelism 100 {ip_range}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</si>
</sst>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2">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6"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31">
  <autoFilter ref="A1:R322" xr:uid="{DEFAB213-4389-184E-911C-CDCC8CABBD38}"/>
  <sortState xmlns:xlrd2="http://schemas.microsoft.com/office/spreadsheetml/2017/richdata2" ref="A255:R269">
    <sortCondition ref="B1:B313"/>
  </sortState>
  <tableColumns count="18">
    <tableColumn id="16" xr3:uid="{DE426BDB-E154-EE46-B7B3-5B538C8AEC32}" name="TID" dataDxfId="30">
      <calculatedColumnFormula>CONCATENATE("T",ROW(A2)-1)</calculatedColumnFormula>
    </tableColumn>
    <tableColumn id="1" xr3:uid="{A0AE63DC-99F7-7D4F-B824-AB7765893284}" name="Asset" dataDxfId="29"/>
    <tableColumn id="2" xr3:uid="{0FA38BFF-C67B-0C43-B1BA-F6338DBFB0C8}" name="Threat" dataDxfId="28"/>
    <tableColumn id="3" xr3:uid="{BFC77F7C-F096-8345-97EA-317816ED869D}" name="Description" dataDxfId="27"/>
    <tableColumn id="4" xr3:uid="{258F3B86-1461-D64A-AE3B-CEAC97B2B533}" name="STRIDE" dataDxfId="26"/>
    <tableColumn id="6" xr3:uid="{0FD06C95-5962-AC4D-B9EF-4DBB5728E736}" name="Compromised" dataDxfId="25"/>
    <tableColumn id="7" xr3:uid="{9E5B99AD-1F1D-B44C-ABDF-6F7E9177F3DE}" name="PreC" dataDxfId="24"/>
    <tableColumn id="8" xr3:uid="{D4F97A81-E528-2841-B4DE-321362F90F65}" name="PreI" dataDxfId="23"/>
    <tableColumn id="9" xr3:uid="{018427D6-D385-3447-B4A4-95003B3341F6}" name="PreA" dataDxfId="22"/>
    <tableColumn id="10" xr3:uid="{8334AC57-4A09-5744-9484-073ECEE2E513}" name="Precondition" dataDxfId="21"/>
    <tableColumn id="12" xr3:uid="{DDBE315D-E051-2C47-A765-EE1DB2E118EA}" name="PostC" dataDxfId="20">
      <calculatedColumnFormula>MID(N2,2,1)</calculatedColumnFormula>
    </tableColumn>
    <tableColumn id="13" xr3:uid="{243C1B9B-76C9-0345-B727-4F11FD75DF6B}" name="PostI" dataDxfId="19">
      <calculatedColumnFormula>MID(N2,4,1)</calculatedColumnFormula>
    </tableColumn>
    <tableColumn id="14" xr3:uid="{DD688DAA-2C9A-C247-AEC4-CBDADE9B2B2E}" name="PostA" dataDxfId="18">
      <calculatedColumnFormula>MID(N2,6,1)</calculatedColumnFormula>
    </tableColumn>
    <tableColumn id="15" xr3:uid="{CEE151EC-4E5B-0C41-8586-5A2D7E483661}" name="PostCondition" dataDxfId="17"/>
    <tableColumn id="5" xr3:uid="{62EC5D77-1F78-1645-8697-BC5450583418}" name="CapecMeta" dataDxfId="16"/>
    <tableColumn id="11" xr3:uid="{0DCD762C-4EE7-8141-BC05-9DB756A5BEF2}" name="CapecStandard" dataDxfId="15"/>
    <tableColumn id="17" xr3:uid="{9EF317BA-855B-6E4A-9EC7-E1FB88A1FD56}" name="CapecDetailed"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zoomScale="125" zoomScaleNormal="115" workbookViewId="0">
      <pane ySplit="1" topLeftCell="A2" activePane="bottomLeft" state="frozen"/>
      <selection pane="bottomLeft" activeCell="C3" sqref="C3"/>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1002</v>
      </c>
      <c r="B1" s="29" t="s">
        <v>1021</v>
      </c>
      <c r="C1" s="29" t="s">
        <v>1120</v>
      </c>
      <c r="D1" s="33" t="s">
        <v>3</v>
      </c>
      <c r="E1" s="29" t="s">
        <v>1121</v>
      </c>
    </row>
    <row r="2" spans="1:5" ht="29">
      <c r="A2" s="30">
        <v>1</v>
      </c>
      <c r="B2" s="30" t="s">
        <v>1122</v>
      </c>
      <c r="C2" s="30" t="s">
        <v>1123</v>
      </c>
      <c r="D2" s="34" t="s">
        <v>1124</v>
      </c>
      <c r="E2" s="30">
        <v>1</v>
      </c>
    </row>
    <row r="3" spans="1:5" ht="29">
      <c r="A3" s="30">
        <v>2</v>
      </c>
      <c r="B3" s="30" t="s">
        <v>1122</v>
      </c>
      <c r="C3" s="30" t="s">
        <v>1125</v>
      </c>
      <c r="D3" s="34" t="s">
        <v>1126</v>
      </c>
      <c r="E3" s="30">
        <v>2</v>
      </c>
    </row>
    <row r="4" spans="1:5">
      <c r="A4" s="30">
        <v>3</v>
      </c>
      <c r="B4" s="30" t="s">
        <v>1127</v>
      </c>
      <c r="C4" s="30" t="s">
        <v>1128</v>
      </c>
      <c r="D4" s="34" t="s">
        <v>1129</v>
      </c>
      <c r="E4" s="30">
        <v>1</v>
      </c>
    </row>
    <row r="5" spans="1:5">
      <c r="A5" s="30">
        <v>4</v>
      </c>
      <c r="B5" s="30" t="s">
        <v>1127</v>
      </c>
      <c r="C5" s="30" t="s">
        <v>1130</v>
      </c>
      <c r="D5" s="34" t="s">
        <v>1131</v>
      </c>
      <c r="E5" s="30">
        <v>2</v>
      </c>
    </row>
    <row r="6" spans="1:5">
      <c r="A6" s="30">
        <v>5</v>
      </c>
      <c r="B6" s="30" t="s">
        <v>1132</v>
      </c>
      <c r="C6" s="30" t="s">
        <v>1133</v>
      </c>
      <c r="D6" s="34" t="s">
        <v>1134</v>
      </c>
      <c r="E6" s="30">
        <v>1</v>
      </c>
    </row>
    <row r="7" spans="1:5" ht="29">
      <c r="A7" s="30">
        <v>6</v>
      </c>
      <c r="B7" s="30" t="s">
        <v>1132</v>
      </c>
      <c r="C7" s="30" t="s">
        <v>1135</v>
      </c>
      <c r="D7" s="34" t="s">
        <v>1136</v>
      </c>
      <c r="E7" s="30">
        <v>2</v>
      </c>
    </row>
    <row r="8" spans="1:5" ht="29">
      <c r="A8" s="30">
        <v>7</v>
      </c>
      <c r="B8" s="30" t="s">
        <v>1132</v>
      </c>
      <c r="C8" s="30" t="s">
        <v>1137</v>
      </c>
      <c r="D8" s="34" t="s">
        <v>1138</v>
      </c>
      <c r="E8" s="30">
        <v>3</v>
      </c>
    </row>
    <row r="9" spans="1:5" ht="29">
      <c r="A9" s="30">
        <v>8</v>
      </c>
      <c r="B9" s="30" t="s">
        <v>1132</v>
      </c>
      <c r="C9" s="30" t="s">
        <v>1004</v>
      </c>
      <c r="D9" s="34" t="s">
        <v>1139</v>
      </c>
      <c r="E9" s="30">
        <v>4</v>
      </c>
    </row>
    <row r="10" spans="1:5" ht="29">
      <c r="A10" s="30">
        <v>9</v>
      </c>
      <c r="B10" s="30" t="s">
        <v>1140</v>
      </c>
      <c r="C10" s="30" t="s">
        <v>1141</v>
      </c>
      <c r="D10" s="34" t="s">
        <v>1142</v>
      </c>
      <c r="E10" s="30">
        <v>1</v>
      </c>
    </row>
    <row r="11" spans="1:5" ht="29">
      <c r="A11" s="30">
        <v>10</v>
      </c>
      <c r="B11" s="30" t="s">
        <v>1140</v>
      </c>
      <c r="C11" s="30" t="s">
        <v>1143</v>
      </c>
      <c r="D11" s="34" t="s">
        <v>1144</v>
      </c>
      <c r="E11" s="30">
        <v>2</v>
      </c>
    </row>
    <row r="12" spans="1:5" ht="29">
      <c r="A12" s="30">
        <v>11</v>
      </c>
      <c r="B12" s="30" t="s">
        <v>1140</v>
      </c>
      <c r="C12" s="30" t="s">
        <v>1145</v>
      </c>
      <c r="D12" s="34" t="s">
        <v>1146</v>
      </c>
      <c r="E12" s="30">
        <v>3</v>
      </c>
    </row>
    <row r="13" spans="1:5" ht="43">
      <c r="A13" s="30">
        <v>12</v>
      </c>
      <c r="B13" s="30" t="s">
        <v>1140</v>
      </c>
      <c r="C13" s="30" t="s">
        <v>1147</v>
      </c>
      <c r="D13" s="34" t="s">
        <v>1148</v>
      </c>
      <c r="E13" s="30">
        <v>4</v>
      </c>
    </row>
    <row r="14" spans="1:5" ht="43">
      <c r="A14" s="30">
        <v>13</v>
      </c>
      <c r="B14" s="30" t="s">
        <v>1140</v>
      </c>
      <c r="C14" s="30" t="s">
        <v>1149</v>
      </c>
      <c r="D14" s="34" t="s">
        <v>1150</v>
      </c>
      <c r="E14" s="30">
        <v>5</v>
      </c>
    </row>
    <row r="15" spans="1:5" ht="29">
      <c r="A15" s="30">
        <v>14</v>
      </c>
      <c r="B15" s="30" t="s">
        <v>1140</v>
      </c>
      <c r="C15" s="30" t="s">
        <v>1151</v>
      </c>
      <c r="D15" s="34" t="s">
        <v>1152</v>
      </c>
      <c r="E15" s="30">
        <v>6</v>
      </c>
    </row>
    <row r="16" spans="1:5" ht="29">
      <c r="A16" s="30">
        <v>15</v>
      </c>
      <c r="B16" s="30" t="s">
        <v>1153</v>
      </c>
      <c r="C16" s="30" t="s">
        <v>1154</v>
      </c>
      <c r="D16" s="34" t="s">
        <v>1155</v>
      </c>
      <c r="E16" s="30">
        <v>1</v>
      </c>
    </row>
    <row r="17" spans="1:5">
      <c r="A17" s="30">
        <v>16</v>
      </c>
      <c r="B17" s="30" t="s">
        <v>1153</v>
      </c>
      <c r="C17" s="30" t="s">
        <v>1156</v>
      </c>
      <c r="D17" s="34" t="s">
        <v>1157</v>
      </c>
      <c r="E17" s="30">
        <v>2</v>
      </c>
    </row>
    <row r="18" spans="1:5" ht="29">
      <c r="A18" s="30">
        <v>17</v>
      </c>
      <c r="B18" s="30" t="s">
        <v>1153</v>
      </c>
      <c r="C18" s="30" t="s">
        <v>1158</v>
      </c>
      <c r="D18" s="34" t="s">
        <v>1159</v>
      </c>
      <c r="E18" s="30">
        <v>3</v>
      </c>
    </row>
    <row r="19" spans="1:5" ht="29">
      <c r="A19" s="30">
        <v>18</v>
      </c>
      <c r="B19" s="30" t="s">
        <v>1153</v>
      </c>
      <c r="C19" s="30" t="s">
        <v>1160</v>
      </c>
      <c r="D19" s="34" t="s">
        <v>1161</v>
      </c>
      <c r="E19" s="30">
        <v>4</v>
      </c>
    </row>
    <row r="20" spans="1:5" ht="29">
      <c r="A20" s="30">
        <v>19</v>
      </c>
      <c r="B20" s="30" t="s">
        <v>1162</v>
      </c>
      <c r="C20" s="30" t="s">
        <v>1163</v>
      </c>
      <c r="D20" s="34" t="s">
        <v>1164</v>
      </c>
      <c r="E20" s="30">
        <v>1</v>
      </c>
    </row>
    <row r="21" spans="1:5">
      <c r="A21" s="30">
        <v>20</v>
      </c>
      <c r="B21" s="30" t="s">
        <v>1162</v>
      </c>
      <c r="C21" s="30" t="s">
        <v>1165</v>
      </c>
      <c r="D21" s="34" t="s">
        <v>1166</v>
      </c>
      <c r="E21" s="30">
        <v>2</v>
      </c>
    </row>
    <row r="22" spans="1:5" ht="29">
      <c r="A22" s="30">
        <v>21</v>
      </c>
      <c r="B22" s="30" t="s">
        <v>1162</v>
      </c>
      <c r="C22" s="30" t="s">
        <v>1167</v>
      </c>
      <c r="D22" s="34" t="s">
        <v>1168</v>
      </c>
      <c r="E22" s="30">
        <v>3</v>
      </c>
    </row>
    <row r="23" spans="1:5" ht="29">
      <c r="A23" s="30">
        <v>22</v>
      </c>
      <c r="B23" s="30" t="s">
        <v>1162</v>
      </c>
      <c r="C23" s="30" t="s">
        <v>1169</v>
      </c>
      <c r="D23" s="34" t="s">
        <v>1170</v>
      </c>
      <c r="E23" s="30">
        <v>4</v>
      </c>
    </row>
    <row r="24" spans="1:5">
      <c r="A24" s="30">
        <v>23</v>
      </c>
      <c r="B24" s="30" t="s">
        <v>1171</v>
      </c>
      <c r="C24" s="30" t="s">
        <v>1009</v>
      </c>
      <c r="D24" s="34" t="s">
        <v>1172</v>
      </c>
      <c r="E24" s="30">
        <v>1</v>
      </c>
    </row>
    <row r="25" spans="1:5">
      <c r="A25" s="30">
        <v>24</v>
      </c>
      <c r="B25" s="30" t="s">
        <v>1171</v>
      </c>
      <c r="C25" s="30" t="s">
        <v>1010</v>
      </c>
      <c r="D25" s="34" t="s">
        <v>1173</v>
      </c>
      <c r="E25" s="30">
        <v>2</v>
      </c>
    </row>
    <row r="26" spans="1:5">
      <c r="A26" s="30">
        <v>25</v>
      </c>
      <c r="B26" s="30" t="s">
        <v>1171</v>
      </c>
      <c r="C26" s="30" t="s">
        <v>1012</v>
      </c>
      <c r="D26" s="34" t="s">
        <v>1174</v>
      </c>
      <c r="E26" s="30">
        <v>3</v>
      </c>
    </row>
    <row r="27" spans="1:5" ht="29">
      <c r="A27" s="30">
        <v>26</v>
      </c>
      <c r="B27" s="30" t="s">
        <v>1171</v>
      </c>
      <c r="C27" s="30" t="s">
        <v>140</v>
      </c>
      <c r="D27" s="34" t="s">
        <v>1175</v>
      </c>
      <c r="E27" s="30">
        <v>4</v>
      </c>
    </row>
    <row r="28" spans="1:5">
      <c r="A28" s="30">
        <v>27</v>
      </c>
      <c r="B28" s="30" t="s">
        <v>1171</v>
      </c>
      <c r="C28" s="30" t="s">
        <v>1013</v>
      </c>
      <c r="D28" s="34" t="s">
        <v>1176</v>
      </c>
      <c r="E28" s="30">
        <v>5</v>
      </c>
    </row>
    <row r="29" spans="1:5" ht="29">
      <c r="A29" s="30">
        <v>28</v>
      </c>
      <c r="B29" s="30" t="s">
        <v>1171</v>
      </c>
      <c r="C29" s="30" t="s">
        <v>1011</v>
      </c>
      <c r="D29" s="34" t="s">
        <v>1177</v>
      </c>
      <c r="E29" s="30">
        <v>6</v>
      </c>
    </row>
    <row r="30" spans="1:5" ht="29">
      <c r="A30" s="30">
        <v>29</v>
      </c>
      <c r="B30" s="30" t="s">
        <v>1178</v>
      </c>
      <c r="C30" s="30" t="s">
        <v>1179</v>
      </c>
      <c r="D30" s="34" t="s">
        <v>1180</v>
      </c>
      <c r="E30" s="30">
        <v>1</v>
      </c>
    </row>
    <row r="31" spans="1:5" ht="29">
      <c r="A31" s="30">
        <v>30</v>
      </c>
      <c r="B31" s="30" t="s">
        <v>1178</v>
      </c>
      <c r="C31" s="30" t="s">
        <v>1018</v>
      </c>
      <c r="D31" s="34" t="s">
        <v>1181</v>
      </c>
      <c r="E31" s="30">
        <v>2</v>
      </c>
    </row>
    <row r="32" spans="1:5">
      <c r="A32" s="30">
        <v>31</v>
      </c>
      <c r="B32" s="30" t="s">
        <v>1178</v>
      </c>
      <c r="C32" s="30" t="s">
        <v>1182</v>
      </c>
      <c r="D32" s="34" t="s">
        <v>1183</v>
      </c>
      <c r="E32" s="30">
        <v>3</v>
      </c>
    </row>
    <row r="33" spans="1:5" ht="29">
      <c r="A33" s="30">
        <v>32</v>
      </c>
      <c r="B33" s="30" t="s">
        <v>1178</v>
      </c>
      <c r="C33" s="30" t="s">
        <v>1016</v>
      </c>
      <c r="D33" s="34" t="s">
        <v>1184</v>
      </c>
      <c r="E33" s="30">
        <v>4</v>
      </c>
    </row>
    <row r="34" spans="1:5" ht="43">
      <c r="A34" s="30">
        <v>33</v>
      </c>
      <c r="B34" s="30" t="s">
        <v>1178</v>
      </c>
      <c r="C34" s="30" t="s">
        <v>1017</v>
      </c>
      <c r="D34" s="34" t="s">
        <v>1185</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abSelected="1" topLeftCell="B2" zoomScale="163" workbookViewId="0">
      <selection activeCell="E5" sqref="E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1196</v>
      </c>
      <c r="I1" s="26" t="s">
        <v>1199</v>
      </c>
      <c r="J1" s="26" t="s">
        <v>1201</v>
      </c>
    </row>
    <row r="2" spans="1:10" ht="64">
      <c r="A2" s="26">
        <f>ROW(Tabella4[[#This Row],[Name]])-1</f>
        <v>1</v>
      </c>
      <c r="B2" s="26" t="s">
        <v>941</v>
      </c>
      <c r="C2" s="28" t="s">
        <v>942</v>
      </c>
      <c r="D2" s="27" t="s">
        <v>943</v>
      </c>
      <c r="E2" s="26" t="s">
        <v>944</v>
      </c>
      <c r="F2" s="27" t="s">
        <v>1187</v>
      </c>
      <c r="G2" s="28" t="s">
        <v>1195</v>
      </c>
      <c r="H2" s="26" t="s">
        <v>1197</v>
      </c>
    </row>
    <row r="3" spans="1:10" ht="64">
      <c r="A3" s="26">
        <f>ROW(Tabella4[[#This Row],[Name]])-1</f>
        <v>2</v>
      </c>
      <c r="B3" s="26" t="s">
        <v>941</v>
      </c>
      <c r="C3" s="28" t="s">
        <v>945</v>
      </c>
      <c r="D3" s="27" t="s">
        <v>943</v>
      </c>
      <c r="E3" s="26" t="s">
        <v>946</v>
      </c>
      <c r="F3" s="27" t="s">
        <v>947</v>
      </c>
      <c r="G3" s="28">
        <v>8</v>
      </c>
      <c r="H3" s="26" t="s">
        <v>1197</v>
      </c>
    </row>
    <row r="4" spans="1:10" ht="80">
      <c r="A4" s="26">
        <f>ROW(Tabella4[[#This Row],[Name]])-1</f>
        <v>3</v>
      </c>
      <c r="B4" s="26" t="s">
        <v>948</v>
      </c>
      <c r="C4" s="28" t="s">
        <v>949</v>
      </c>
      <c r="D4" s="27" t="s">
        <v>950</v>
      </c>
      <c r="E4" s="26" t="s">
        <v>951</v>
      </c>
      <c r="F4" s="27" t="s">
        <v>1188</v>
      </c>
      <c r="G4" s="28">
        <v>6</v>
      </c>
      <c r="H4" s="26" t="s">
        <v>1197</v>
      </c>
    </row>
    <row r="5" spans="1:10" ht="32">
      <c r="A5" s="26">
        <f>ROW(Tabella4[[#This Row],[Name]])-1</f>
        <v>4</v>
      </c>
      <c r="B5" s="26" t="s">
        <v>952</v>
      </c>
      <c r="C5" s="28" t="s">
        <v>953</v>
      </c>
      <c r="D5" s="27" t="s">
        <v>954</v>
      </c>
      <c r="E5" s="26" t="s">
        <v>955</v>
      </c>
      <c r="F5" s="27" t="s">
        <v>1189</v>
      </c>
      <c r="G5" s="28">
        <v>5</v>
      </c>
      <c r="H5" s="26" t="s">
        <v>1198</v>
      </c>
    </row>
    <row r="6" spans="1:10" ht="32">
      <c r="A6" s="26">
        <f>ROW(Tabella4[[#This Row],[Name]])-1</f>
        <v>5</v>
      </c>
      <c r="B6" s="26" t="s">
        <v>952</v>
      </c>
      <c r="C6" s="28" t="s">
        <v>956</v>
      </c>
      <c r="D6" s="27" t="s">
        <v>957</v>
      </c>
      <c r="E6" s="26" t="s">
        <v>1203</v>
      </c>
      <c r="F6" s="27" t="s">
        <v>1186</v>
      </c>
      <c r="G6" s="28">
        <v>5</v>
      </c>
      <c r="H6" s="26" t="s">
        <v>1198</v>
      </c>
      <c r="I6" s="26" t="s">
        <v>1200</v>
      </c>
      <c r="J6" s="26" t="s">
        <v>1202</v>
      </c>
    </row>
    <row r="7" spans="1:10" ht="32">
      <c r="A7" s="26">
        <f>ROW(Tabella4[[#This Row],[Name]])-1</f>
        <v>6</v>
      </c>
      <c r="B7" s="26" t="s">
        <v>952</v>
      </c>
      <c r="C7" s="28" t="s">
        <v>958</v>
      </c>
      <c r="D7" s="27" t="s">
        <v>954</v>
      </c>
      <c r="E7" s="26" t="s">
        <v>959</v>
      </c>
      <c r="F7" s="27" t="s">
        <v>1190</v>
      </c>
      <c r="G7" s="28">
        <v>5</v>
      </c>
      <c r="H7" s="26" t="s">
        <v>1198</v>
      </c>
    </row>
    <row r="8" spans="1:10" ht="80">
      <c r="A8" s="26">
        <f>ROW(Tabella4[[#This Row],[Name]])-1</f>
        <v>7</v>
      </c>
      <c r="B8" s="26" t="s">
        <v>960</v>
      </c>
      <c r="C8" s="28" t="s">
        <v>961</v>
      </c>
      <c r="D8" s="27" t="s">
        <v>962</v>
      </c>
      <c r="E8" s="26" t="s">
        <v>963</v>
      </c>
      <c r="F8" s="27" t="s">
        <v>964</v>
      </c>
      <c r="G8" s="28">
        <v>11</v>
      </c>
      <c r="H8" s="26" t="s">
        <v>1197</v>
      </c>
    </row>
    <row r="9" spans="1:10" ht="96">
      <c r="A9" s="26">
        <f>ROW(Tabella4[[#This Row],[Name]])-1</f>
        <v>8</v>
      </c>
      <c r="B9" s="26" t="s">
        <v>965</v>
      </c>
      <c r="C9" s="28" t="s">
        <v>723</v>
      </c>
      <c r="D9" s="27" t="s">
        <v>966</v>
      </c>
      <c r="E9" s="26" t="s">
        <v>967</v>
      </c>
      <c r="F9" s="27" t="s">
        <v>968</v>
      </c>
      <c r="G9" s="28" t="s">
        <v>1195</v>
      </c>
      <c r="H9" s="26" t="s">
        <v>1197</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8" sqref="B8"/>
    </sheetView>
  </sheetViews>
  <sheetFormatPr baseColWidth="10" defaultColWidth="11.5" defaultRowHeight="15"/>
  <cols>
    <col min="2" max="2" width="32.6640625" bestFit="1" customWidth="1"/>
    <col min="3" max="3" width="13.83203125" customWidth="1"/>
  </cols>
  <sheetData>
    <row r="1" spans="1:3">
      <c r="A1" t="s">
        <v>940</v>
      </c>
      <c r="B1" t="s">
        <v>969</v>
      </c>
      <c r="C1" t="s">
        <v>970</v>
      </c>
    </row>
    <row r="2" spans="1:3">
      <c r="A2" s="45">
        <f>ROW()-1</f>
        <v>1</v>
      </c>
      <c r="B2" s="45" t="s">
        <v>971</v>
      </c>
      <c r="C2" s="45"/>
    </row>
    <row r="3" spans="1:3">
      <c r="A3">
        <f t="shared" ref="A3:A24" si="0">ROW()-1</f>
        <v>2</v>
      </c>
      <c r="B3" t="s">
        <v>972</v>
      </c>
      <c r="C3">
        <f>INDEX(Tabella5[[PhaseID]:[PhaseName]],MATCH("Reconnaissance",Tabella5[PhaseName],0),1)</f>
        <v>1</v>
      </c>
    </row>
    <row r="4" spans="1:3">
      <c r="A4">
        <f t="shared" si="0"/>
        <v>3</v>
      </c>
      <c r="B4" t="s">
        <v>973</v>
      </c>
      <c r="C4">
        <f>INDEX(Tabella5[[PhaseID]:[PhaseName]],MATCH("Reconnaissance",Tabella5[PhaseName],0),1)</f>
        <v>1</v>
      </c>
    </row>
    <row r="5" spans="1:3">
      <c r="A5" s="45">
        <f t="shared" si="0"/>
        <v>4</v>
      </c>
      <c r="B5" s="45" t="s">
        <v>279</v>
      </c>
      <c r="C5" s="45"/>
    </row>
    <row r="6" spans="1:3">
      <c r="A6">
        <f t="shared" si="0"/>
        <v>5</v>
      </c>
      <c r="B6" t="s">
        <v>974</v>
      </c>
      <c r="C6">
        <f>INDEX(Tabella5[[PhaseID]:[PhaseName]],MATCH("Scanning",Tabella5[PhaseName],0),1)</f>
        <v>4</v>
      </c>
    </row>
    <row r="7" spans="1:3">
      <c r="A7">
        <f t="shared" si="0"/>
        <v>6</v>
      </c>
      <c r="B7" t="s">
        <v>1194</v>
      </c>
      <c r="C7">
        <f>INDEX(Tabella5[[PhaseID]:[PhaseName]],MATCH("Scanning",Tabella5[PhaseName],0),1)</f>
        <v>4</v>
      </c>
    </row>
    <row r="8" spans="1:3">
      <c r="A8">
        <f t="shared" si="0"/>
        <v>7</v>
      </c>
      <c r="B8" t="s">
        <v>975</v>
      </c>
      <c r="C8">
        <f>INDEX(Tabella5[[PhaseID]:[PhaseName]],MATCH("Scanning",Tabella5[PhaseName],0),1)</f>
        <v>4</v>
      </c>
    </row>
    <row r="9" spans="1:3">
      <c r="A9" s="45">
        <f t="shared" si="0"/>
        <v>8</v>
      </c>
      <c r="B9" s="45" t="s">
        <v>976</v>
      </c>
      <c r="C9" s="46"/>
    </row>
    <row r="10" spans="1:3">
      <c r="A10">
        <f t="shared" si="0"/>
        <v>9</v>
      </c>
      <c r="B10" t="s">
        <v>1191</v>
      </c>
      <c r="C10">
        <f>INDEX(Tabella5[[PhaseID]:[PhaseName]],MATCH("System Access",Tabella5[PhaseName],0),1)</f>
        <v>8</v>
      </c>
    </row>
    <row r="11" spans="1:3">
      <c r="A11" s="47">
        <f t="shared" si="0"/>
        <v>10</v>
      </c>
      <c r="B11" s="47" t="s">
        <v>1193</v>
      </c>
      <c r="C11" s="47">
        <f>INDEX(Tabella5[[PhaseID]:[PhaseName]],MATCH("System Access",Tabella5[PhaseName],0),1)</f>
        <v>8</v>
      </c>
    </row>
    <row r="12" spans="1:3">
      <c r="A12">
        <f t="shared" si="0"/>
        <v>11</v>
      </c>
      <c r="B12" t="s">
        <v>977</v>
      </c>
      <c r="C12">
        <f>INDEX(Tabella5[[PhaseID]:[PhaseName]],MATCH("Escalating Privileges (Privilege Escalation)",Tabella5[PhaseName],0),1)</f>
        <v>10</v>
      </c>
    </row>
    <row r="13" spans="1:3">
      <c r="A13">
        <f>ROW()-1</f>
        <v>12</v>
      </c>
      <c r="B13" t="s">
        <v>1192</v>
      </c>
      <c r="C13">
        <f>INDEX(Tabella5[[PhaseID]:[PhaseName]],MATCH("System Access",Tabella5[PhaseName],0),1)</f>
        <v>8</v>
      </c>
    </row>
    <row r="14" spans="1:3">
      <c r="A14">
        <f t="shared" si="0"/>
        <v>13</v>
      </c>
      <c r="B14" t="s">
        <v>978</v>
      </c>
      <c r="C14">
        <f>INDEX(Tabella5[[PhaseID]:[PhaseName]],MATCH("System Access",Tabella5[PhaseName],0),1)</f>
        <v>8</v>
      </c>
    </row>
    <row r="15" spans="1:3">
      <c r="A15" s="45">
        <f t="shared" si="0"/>
        <v>14</v>
      </c>
      <c r="B15" s="45" t="s">
        <v>140</v>
      </c>
      <c r="C15" s="46"/>
    </row>
    <row r="16" spans="1:3">
      <c r="A16">
        <f t="shared" si="0"/>
        <v>15</v>
      </c>
      <c r="B16" t="s">
        <v>979</v>
      </c>
      <c r="C16">
        <f>INDEX(Tabella5[[PhaseID]:[PhaseName]],MATCH("Damage",Tabella5[PhaseName],0),1)</f>
        <v>14</v>
      </c>
    </row>
    <row r="17" spans="1:3">
      <c r="A17">
        <f t="shared" si="0"/>
        <v>16</v>
      </c>
      <c r="B17" t="s">
        <v>980</v>
      </c>
      <c r="C17">
        <f>INDEX(Tabella5[[PhaseID]:[PhaseName]],MATCH("Damage",Tabella5[PhaseName],0),1)</f>
        <v>14</v>
      </c>
    </row>
    <row r="18" spans="1:3">
      <c r="A18">
        <f t="shared" si="0"/>
        <v>17</v>
      </c>
      <c r="B18" t="s">
        <v>981</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982</v>
      </c>
      <c r="C20" s="47">
        <f>INDEX(Tabella5[[PhaseID]:[PhaseName]],MATCH("Damage",Tabella5[PhaseName],0),1)</f>
        <v>14</v>
      </c>
    </row>
    <row r="21" spans="1:3">
      <c r="A21">
        <f>ROW()-1</f>
        <v>20</v>
      </c>
      <c r="B21" t="s">
        <v>983</v>
      </c>
      <c r="C21">
        <f>INDEX(Tabella5[[PhaseID]:[PhaseName]],MATCH("Backdoors",Tabella5[PhaseName],0),1)</f>
        <v>19</v>
      </c>
    </row>
    <row r="22" spans="1:3">
      <c r="A22" s="45">
        <f t="shared" si="0"/>
        <v>21</v>
      </c>
      <c r="B22" s="45" t="s">
        <v>984</v>
      </c>
      <c r="C22" s="45"/>
    </row>
    <row r="23" spans="1:3">
      <c r="A23">
        <f t="shared" si="0"/>
        <v>22</v>
      </c>
      <c r="B23" t="s">
        <v>985</v>
      </c>
      <c r="C23">
        <f>INDEX(Tabella5[[PhaseID]:[PhaseName]],MATCH("Covering Tracks",Tabella5[PhaseName],0),1)</f>
        <v>21</v>
      </c>
    </row>
    <row r="24" spans="1:3">
      <c r="A24" s="45">
        <f t="shared" si="0"/>
        <v>23</v>
      </c>
      <c r="B24" s="45" t="s">
        <v>986</v>
      </c>
      <c r="C24" s="45"/>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987</v>
      </c>
      <c r="B1" s="31" t="s">
        <v>988</v>
      </c>
      <c r="C1" s="31" t="s">
        <v>989</v>
      </c>
      <c r="D1" s="42" t="s">
        <v>990</v>
      </c>
    </row>
    <row r="2" spans="1:4" ht="30">
      <c r="A2" s="30">
        <v>1</v>
      </c>
      <c r="B2" s="48" t="s">
        <v>991</v>
      </c>
      <c r="C2" s="30" t="s">
        <v>992</v>
      </c>
      <c r="D2" s="30">
        <v>1.2</v>
      </c>
    </row>
    <row r="3" spans="1:4">
      <c r="A3" s="30">
        <v>2</v>
      </c>
      <c r="B3" s="30" t="s">
        <v>993</v>
      </c>
      <c r="C3" s="30" t="s">
        <v>994</v>
      </c>
      <c r="D3" s="43" t="s">
        <v>995</v>
      </c>
    </row>
    <row r="4" spans="1:4">
      <c r="A4" s="30">
        <v>3</v>
      </c>
      <c r="B4" s="30" t="s">
        <v>996</v>
      </c>
      <c r="C4" s="30" t="s">
        <v>997</v>
      </c>
      <c r="D4" s="42" t="s">
        <v>998</v>
      </c>
    </row>
    <row r="5" spans="1:4" ht="30">
      <c r="A5" s="30">
        <v>4</v>
      </c>
      <c r="B5" s="48" t="s">
        <v>999</v>
      </c>
      <c r="C5" s="30" t="s">
        <v>1000</v>
      </c>
      <c r="D5" s="42" t="s">
        <v>1001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1002</v>
      </c>
      <c r="B1" s="44" t="s">
        <v>1003</v>
      </c>
      <c r="C1" s="44" t="s">
        <v>1004</v>
      </c>
    </row>
    <row r="2" spans="1:3">
      <c r="A2">
        <v>1</v>
      </c>
      <c r="B2" t="s">
        <v>1005</v>
      </c>
      <c r="C2">
        <v>0</v>
      </c>
    </row>
    <row r="3" spans="1:3">
      <c r="A3">
        <v>2</v>
      </c>
      <c r="B3" t="s">
        <v>1006</v>
      </c>
      <c r="C3">
        <v>0</v>
      </c>
    </row>
    <row r="4" spans="1:3">
      <c r="A4">
        <v>3</v>
      </c>
      <c r="B4" t="s">
        <v>1007</v>
      </c>
      <c r="C4">
        <v>0</v>
      </c>
    </row>
    <row r="5" spans="1:3">
      <c r="A5">
        <v>4</v>
      </c>
      <c r="B5" t="s">
        <v>1008</v>
      </c>
      <c r="C5">
        <v>0</v>
      </c>
    </row>
    <row r="6" spans="1:3">
      <c r="A6">
        <v>5</v>
      </c>
      <c r="B6" t="s">
        <v>1009</v>
      </c>
      <c r="C6">
        <v>1</v>
      </c>
    </row>
    <row r="7" spans="1:3">
      <c r="A7">
        <v>6</v>
      </c>
      <c r="B7" t="s">
        <v>1010</v>
      </c>
      <c r="C7">
        <v>1</v>
      </c>
    </row>
    <row r="8" spans="1:3">
      <c r="A8">
        <v>7</v>
      </c>
      <c r="B8" t="s">
        <v>1011</v>
      </c>
      <c r="C8">
        <v>1</v>
      </c>
    </row>
    <row r="9" spans="1:3">
      <c r="A9">
        <v>8</v>
      </c>
      <c r="B9" t="s">
        <v>1012</v>
      </c>
      <c r="C9">
        <v>1</v>
      </c>
    </row>
    <row r="10" spans="1:3">
      <c r="A10">
        <v>9</v>
      </c>
      <c r="B10" t="s">
        <v>140</v>
      </c>
      <c r="C10">
        <v>1</v>
      </c>
    </row>
    <row r="11" spans="1:3">
      <c r="A11">
        <v>10</v>
      </c>
      <c r="B11" t="s">
        <v>1013</v>
      </c>
      <c r="C11">
        <v>1</v>
      </c>
    </row>
    <row r="12" spans="1:3">
      <c r="A12">
        <v>11</v>
      </c>
      <c r="B12" t="s">
        <v>1014</v>
      </c>
      <c r="C12">
        <v>1</v>
      </c>
    </row>
    <row r="13" spans="1:3">
      <c r="A13">
        <v>12</v>
      </c>
      <c r="B13" t="s">
        <v>1015</v>
      </c>
      <c r="C13">
        <v>1</v>
      </c>
    </row>
    <row r="14" spans="1:3">
      <c r="A14">
        <v>13</v>
      </c>
      <c r="B14" t="s">
        <v>1016</v>
      </c>
      <c r="C14">
        <v>1</v>
      </c>
    </row>
    <row r="15" spans="1:3">
      <c r="A15">
        <v>14</v>
      </c>
      <c r="B15" t="s">
        <v>1017</v>
      </c>
      <c r="C15">
        <v>1</v>
      </c>
    </row>
    <row r="16" spans="1:3">
      <c r="A16">
        <v>15</v>
      </c>
      <c r="B16" t="s">
        <v>1018</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1002</v>
      </c>
      <c r="B1" s="29" t="s">
        <v>1019</v>
      </c>
      <c r="C1" s="29" t="s">
        <v>3</v>
      </c>
      <c r="D1" s="37" t="s">
        <v>1020</v>
      </c>
      <c r="E1" s="40" t="s">
        <v>1003</v>
      </c>
      <c r="F1" s="29" t="s">
        <v>1021</v>
      </c>
    </row>
    <row r="2" spans="1:6" ht="29">
      <c r="A2" s="30">
        <v>1</v>
      </c>
      <c r="B2" s="30" t="s">
        <v>1022</v>
      </c>
      <c r="C2" s="30" t="s">
        <v>1023</v>
      </c>
      <c r="D2" s="38" t="s">
        <v>1024</v>
      </c>
      <c r="E2" s="41" t="s">
        <v>1025</v>
      </c>
      <c r="F2" s="36" t="s">
        <v>1026</v>
      </c>
    </row>
    <row r="3" spans="1:6" ht="29">
      <c r="A3" s="30">
        <v>2</v>
      </c>
      <c r="B3" s="30" t="s">
        <v>1027</v>
      </c>
      <c r="C3" s="30" t="s">
        <v>1028</v>
      </c>
      <c r="D3" s="38" t="s">
        <v>1029</v>
      </c>
      <c r="E3" s="41" t="s">
        <v>1025</v>
      </c>
      <c r="F3" s="36" t="s">
        <v>1030</v>
      </c>
    </row>
    <row r="4" spans="1:6" ht="29">
      <c r="A4" s="30">
        <v>3</v>
      </c>
      <c r="B4" s="30" t="s">
        <v>1031</v>
      </c>
      <c r="C4" s="30" t="s">
        <v>1032</v>
      </c>
      <c r="D4" s="38" t="s">
        <v>1033</v>
      </c>
      <c r="E4" s="41" t="s">
        <v>1025</v>
      </c>
      <c r="F4" s="36" t="s">
        <v>1034</v>
      </c>
    </row>
    <row r="5" spans="1:6" ht="29">
      <c r="A5" s="30">
        <v>4</v>
      </c>
      <c r="B5" s="30" t="s">
        <v>1035</v>
      </c>
      <c r="C5" s="30" t="s">
        <v>1036</v>
      </c>
      <c r="D5" s="38" t="s">
        <v>1037</v>
      </c>
      <c r="E5" s="41" t="s">
        <v>1038</v>
      </c>
      <c r="F5" s="36" t="s">
        <v>1039</v>
      </c>
    </row>
    <row r="6" spans="1:6" ht="29">
      <c r="A6" s="30">
        <v>5</v>
      </c>
      <c r="B6" s="30" t="s">
        <v>1040</v>
      </c>
      <c r="C6" s="30" t="s">
        <v>1041</v>
      </c>
      <c r="D6" s="38" t="s">
        <v>1042</v>
      </c>
      <c r="E6" s="41" t="s">
        <v>1043</v>
      </c>
      <c r="F6" s="36" t="s">
        <v>1044</v>
      </c>
    </row>
    <row r="7" spans="1:6">
      <c r="A7" s="30">
        <v>6</v>
      </c>
      <c r="B7" s="30" t="s">
        <v>1045</v>
      </c>
      <c r="C7" s="30" t="s">
        <v>1046</v>
      </c>
      <c r="D7" s="38" t="s">
        <v>1047</v>
      </c>
      <c r="E7" s="41" t="s">
        <v>1048</v>
      </c>
      <c r="F7" s="36" t="s">
        <v>1049</v>
      </c>
    </row>
    <row r="8" spans="1:6" ht="29">
      <c r="A8" s="30">
        <v>7</v>
      </c>
      <c r="B8" s="30" t="s">
        <v>1050</v>
      </c>
      <c r="C8" s="30" t="s">
        <v>1051</v>
      </c>
      <c r="D8" s="38" t="s">
        <v>1052</v>
      </c>
      <c r="E8" s="41" t="s">
        <v>1053</v>
      </c>
      <c r="F8" s="36" t="s">
        <v>1054</v>
      </c>
    </row>
    <row r="9" spans="1:6">
      <c r="A9" s="30">
        <v>8</v>
      </c>
      <c r="B9" s="30" t="s">
        <v>1055</v>
      </c>
      <c r="C9" s="30" t="s">
        <v>1056</v>
      </c>
      <c r="D9" s="38" t="s">
        <v>1057</v>
      </c>
      <c r="E9" s="41" t="s">
        <v>1058</v>
      </c>
      <c r="F9" s="36" t="s">
        <v>1059</v>
      </c>
    </row>
    <row r="10" spans="1:6" ht="29">
      <c r="A10" s="30">
        <v>9</v>
      </c>
      <c r="B10" s="30" t="s">
        <v>1060</v>
      </c>
      <c r="C10" s="30" t="s">
        <v>1061</v>
      </c>
      <c r="D10" s="38" t="s">
        <v>1062</v>
      </c>
      <c r="E10" s="41" t="s">
        <v>1063</v>
      </c>
      <c r="F10" s="36" t="s">
        <v>1064</v>
      </c>
    </row>
    <row r="11" spans="1:6" ht="57">
      <c r="A11" s="30">
        <v>10</v>
      </c>
      <c r="B11" s="30" t="s">
        <v>1065</v>
      </c>
      <c r="C11" s="30" t="s">
        <v>1066</v>
      </c>
      <c r="D11" s="38" t="s">
        <v>1067</v>
      </c>
      <c r="E11" s="41" t="s">
        <v>1068</v>
      </c>
      <c r="F11" s="36" t="s">
        <v>1069</v>
      </c>
    </row>
    <row r="12" spans="1:6">
      <c r="A12" s="30">
        <v>11</v>
      </c>
      <c r="B12" s="30" t="s">
        <v>1070</v>
      </c>
      <c r="C12" s="30" t="s">
        <v>1071</v>
      </c>
      <c r="D12" s="38" t="s">
        <v>1047</v>
      </c>
      <c r="E12" s="41" t="s">
        <v>1072</v>
      </c>
      <c r="F12" s="36" t="s">
        <v>1073</v>
      </c>
    </row>
    <row r="13" spans="1:6">
      <c r="A13" s="30">
        <v>12</v>
      </c>
      <c r="B13" s="30" t="s">
        <v>1074</v>
      </c>
      <c r="C13" s="30" t="s">
        <v>1075</v>
      </c>
      <c r="D13" s="38" t="s">
        <v>1057</v>
      </c>
      <c r="E13" s="41" t="s">
        <v>1076</v>
      </c>
      <c r="F13" s="36" t="s">
        <v>1077</v>
      </c>
    </row>
    <row r="14" spans="1:6" ht="29">
      <c r="A14" s="30">
        <v>13</v>
      </c>
      <c r="B14" s="30" t="s">
        <v>1078</v>
      </c>
      <c r="C14" s="30" t="s">
        <v>1079</v>
      </c>
      <c r="D14" s="38" t="s">
        <v>1080</v>
      </c>
      <c r="E14" s="41" t="s">
        <v>1081</v>
      </c>
      <c r="F14" s="36" t="s">
        <v>1082</v>
      </c>
    </row>
    <row r="15" spans="1:6" ht="29">
      <c r="A15" s="30">
        <v>14</v>
      </c>
      <c r="B15" s="30" t="s">
        <v>1083</v>
      </c>
      <c r="C15" s="30" t="s">
        <v>1084</v>
      </c>
      <c r="D15" s="38" t="s">
        <v>1085</v>
      </c>
      <c r="E15" s="41" t="s">
        <v>1086</v>
      </c>
      <c r="F15" s="36" t="s">
        <v>1087</v>
      </c>
    </row>
    <row r="16" spans="1:6">
      <c r="A16" s="30">
        <v>15</v>
      </c>
      <c r="B16" s="30" t="s">
        <v>1088</v>
      </c>
      <c r="C16" s="30" t="s">
        <v>1089</v>
      </c>
      <c r="D16" s="38" t="s">
        <v>1090</v>
      </c>
      <c r="E16" s="41" t="s">
        <v>1091</v>
      </c>
      <c r="F16" s="36" t="s">
        <v>1092</v>
      </c>
    </row>
    <row r="17" spans="1:6" ht="29">
      <c r="A17" s="30">
        <v>16</v>
      </c>
      <c r="B17" s="30" t="s">
        <v>1093</v>
      </c>
      <c r="C17" s="30" t="s">
        <v>1094</v>
      </c>
      <c r="D17" s="38" t="s">
        <v>1095</v>
      </c>
      <c r="E17" s="41" t="s">
        <v>1096</v>
      </c>
      <c r="F17" s="36" t="s">
        <v>1097</v>
      </c>
    </row>
    <row r="18" spans="1:6" ht="29">
      <c r="A18" s="30">
        <v>17</v>
      </c>
      <c r="B18" s="30" t="s">
        <v>1098</v>
      </c>
      <c r="C18" s="30" t="s">
        <v>1099</v>
      </c>
      <c r="D18" s="38" t="s">
        <v>1100</v>
      </c>
      <c r="E18" s="41" t="s">
        <v>1081</v>
      </c>
      <c r="F18" s="36" t="s">
        <v>1101</v>
      </c>
    </row>
    <row r="19" spans="1:6" ht="29">
      <c r="A19" s="30">
        <v>18</v>
      </c>
      <c r="B19" s="30" t="s">
        <v>1102</v>
      </c>
      <c r="C19" s="30" t="s">
        <v>1103</v>
      </c>
      <c r="D19" s="38" t="s">
        <v>1104</v>
      </c>
      <c r="E19" s="41" t="s">
        <v>1105</v>
      </c>
      <c r="F19" s="36" t="s">
        <v>1106</v>
      </c>
    </row>
    <row r="20" spans="1:6" ht="29">
      <c r="A20" s="30">
        <v>19</v>
      </c>
      <c r="B20" s="30" t="s">
        <v>1107</v>
      </c>
      <c r="C20" s="30" t="s">
        <v>1108</v>
      </c>
      <c r="D20" s="38" t="s">
        <v>1109</v>
      </c>
      <c r="E20" s="41" t="s">
        <v>1110</v>
      </c>
      <c r="F20" s="36" t="s">
        <v>1111</v>
      </c>
    </row>
    <row r="21" spans="1:6" ht="29">
      <c r="A21" s="30">
        <v>20</v>
      </c>
      <c r="B21" s="30" t="s">
        <v>1112</v>
      </c>
      <c r="C21" s="30" t="s">
        <v>1113</v>
      </c>
      <c r="D21" s="38" t="s">
        <v>1114</v>
      </c>
      <c r="E21" s="41" t="s">
        <v>1081</v>
      </c>
      <c r="F21" s="36" t="s">
        <v>1115</v>
      </c>
    </row>
    <row r="22" spans="1:6">
      <c r="A22" s="30">
        <v>21</v>
      </c>
      <c r="B22" s="30" t="s">
        <v>1116</v>
      </c>
      <c r="C22" s="30" t="s">
        <v>1117</v>
      </c>
      <c r="D22" s="38" t="s">
        <v>1047</v>
      </c>
      <c r="E22" s="41" t="s">
        <v>1118</v>
      </c>
      <c r="F22" s="36" t="s">
        <v>1119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633f040f-4953-46e7-8610-82b0c5296ba0"/>
    <ds:schemaRef ds:uri="http://schemas.microsoft.com/office/infopath/2007/PartnerControls"/>
    <ds:schemaRef ds:uri="f62ef740-d444-4f18-80a2-7590fdcab1ce"/>
    <ds:schemaRef ds:uri="http://purl.org/dc/terms/"/>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2024-11-02T14:34:18Z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