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dotto" sheetId="1" r:id="rId4"/>
  </sheets>
  <definedNames>
    <definedName hidden="1" localSheetId="0" name="_xlnm._FilterDatabase">Ridotto!$A$1:$AE$114</definedName>
  </definedNames>
  <calcPr/>
</workbook>
</file>

<file path=xl/sharedStrings.xml><?xml version="1.0" encoding="utf-8"?>
<sst xmlns="http://schemas.openxmlformats.org/spreadsheetml/2006/main" count="1844" uniqueCount="434">
  <si>
    <t>id_gara</t>
  </si>
  <si>
    <t>oggetto_della_gara</t>
  </si>
  <si>
    <t>codice_pubblicazione_bando</t>
  </si>
  <si>
    <t>modalita_realizzazione</t>
  </si>
  <si>
    <t>importo_gara</t>
  </si>
  <si>
    <t>num_tot_lotti</t>
  </si>
  <si>
    <t>rup</t>
  </si>
  <si>
    <t>cf_rup</t>
  </si>
  <si>
    <t>codice_fiscale_stazione_appaltante</t>
  </si>
  <si>
    <t>denominazione_stazione_appaltante</t>
  </si>
  <si>
    <t>provincia_stazione_appaltante</t>
  </si>
  <si>
    <t>codice_istat_stazione_appaltante</t>
  </si>
  <si>
    <t>la_sa_agisce_per_conto_di_altro_soggetto</t>
  </si>
  <si>
    <t>cig</t>
  </si>
  <si>
    <t>oggetto_lotto</t>
  </si>
  <si>
    <t>tipo_procedura</t>
  </si>
  <si>
    <t>criterio_aggiudicazione</t>
  </si>
  <si>
    <t>imp_lotto</t>
  </si>
  <si>
    <t>fattura</t>
  </si>
  <si>
    <t>tipo_atto_o_documento2</t>
  </si>
  <si>
    <t>codice_pubblicazione_esito</t>
  </si>
  <si>
    <t>data_pubbliaczione_bando</t>
  </si>
  <si>
    <t>data_scadenza_gara</t>
  </si>
  <si>
    <t>data_pubblicazione_esito</t>
  </si>
  <si>
    <t>data_aggiudicazione_definitiva</t>
  </si>
  <si>
    <t>data_pubblicazione_scp</t>
  </si>
  <si>
    <t>ruolo</t>
  </si>
  <si>
    <t>cod_offerta</t>
  </si>
  <si>
    <t>aggiudicatario</t>
  </si>
  <si>
    <t>cf_aggiudicatario</t>
  </si>
  <si>
    <t>contratto</t>
  </si>
  <si>
    <t>bando_di_gara</t>
  </si>
  <si>
    <t>richiesta_approvvigionamento</t>
  </si>
  <si>
    <t>ordine_acquisto</t>
  </si>
  <si>
    <t>invio_documenti_verifica</t>
  </si>
  <si>
    <t>evasione_ordine</t>
  </si>
  <si>
    <t>528757</t>
  </si>
  <si>
    <t>Affidamento della fornitura biennale, di materiale in tnt, teli ed indumenti CND T02, per le esigenze delle Strutture dell'Azienda Ospedaliera Universitaria di Sassari</t>
  </si>
  <si>
    <t>Contratto d'appalto</t>
  </si>
  <si>
    <t>Falco Teresa Ivana</t>
  </si>
  <si>
    <t>FLCTSV66P61I452I</t>
  </si>
  <si>
    <t>Aou Sassari - Azienda Ospedaliera Universitaria di Sassari</t>
  </si>
  <si>
    <t>SS</t>
  </si>
  <si>
    <t>No</t>
  </si>
  <si>
    <t>764361704B</t>
  </si>
  <si>
    <t>A, telo chirurgico a 3 strati misura cm 75 x 90; B, telo chirurgico a 3 strati misura cm 45 x 70; C, telo chirurgico a 3 strati misura cm 100 x 90;</t>
  </si>
  <si>
    <t>Procedura aperta</t>
  </si>
  <si>
    <t>Prezzo più basso</t>
  </si>
  <si>
    <t>Avviso di aggiudicazione o affidamento (esito di gara)</t>
  </si>
  <si>
    <t/>
  </si>
  <si>
    <t>Santex spa</t>
  </si>
  <si>
    <t>00860580158</t>
  </si>
  <si>
    <t>528951</t>
  </si>
  <si>
    <t>Procedura aperta sopra soglia comunitaria, ai sensi dell'art. 60 del d. lgs. n. 50/2016, per l'affidamento della fornitura triennale - suddivisa in 29 lotti - di formule per nutrizione enterale, supplementi nutrizionali orali ed integratori dietetici per le esigenze delle UU.OO. dell'Azienda Ospedaliero Universitaria di Sassari. importo a base di gara nel triennio soggetto a ribasso</t>
  </si>
  <si>
    <t>76369713D6</t>
  </si>
  <si>
    <t>Alimento in polvere, per lattanti, formula anti-rigurgito. Latte "A.R." antirigurgito e/o antireflusso</t>
  </si>
  <si>
    <t>codifi srl</t>
  </si>
  <si>
    <t>02344710484</t>
  </si>
  <si>
    <t>7636980B41</t>
  </si>
  <si>
    <t>Integratore alimentare a base di vitamine e Sali minerali indicato per i casi di ipovitaminosi nei bambini</t>
  </si>
  <si>
    <t>7637002D68</t>
  </si>
  <si>
    <t>Dieta polimerica, normocalorica (1 Kcal/ml), normoproteica, completa (apporto nutrizionale di carboidrati, lipidi, proteine e sali minerali,arricchita con vitamine e oligoelementi), con osmolarità  non superiore a 300 mOsm/litro, priva di lattosio e di glutine, con  fibre, pronta all'uso per sonda.</t>
  </si>
  <si>
    <t>Fresenius Kabi Italia srl</t>
  </si>
  <si>
    <t>03524050238</t>
  </si>
  <si>
    <t>76370060B9</t>
  </si>
  <si>
    <t>Dieta polimerica, normocalorica (1 Kcal/ml), normoproteica, completa (apporto nutrizionale di carboidrati, lipidi, proteine e sali minerali,arricchita con vitamine e oligoelementi) , con osmolarità  non superiore a 300 mOsm/litro, priva di lattosio e di glutine, senza fibre, pronta all'uso per sonda.</t>
  </si>
  <si>
    <t>Abbott srl</t>
  </si>
  <si>
    <t>00076670595</t>
  </si>
  <si>
    <t>7637009332</t>
  </si>
  <si>
    <t>Dieta polimerica, normocalorica o leggermente ipercalorica (tra 1 e 1,3 Kcal/ml) , iperproteica (tra 5,5 e 6,5 g/100 ml) , completa, con osmolarità  inferiore a 400 mOsm/litro, priva di lattosio e di glutine, con fibre, pronta all'uso per sonda.</t>
  </si>
  <si>
    <t>Nestlè Italiana spa</t>
  </si>
  <si>
    <t>02401440157</t>
  </si>
  <si>
    <t>763701367E</t>
  </si>
  <si>
    <t>Dieta polimerica, normocalorica o leggermente ipercalorica (tra 1 e 1,3 Kcal/ml) , iperproteica (tra 5,5 e 6,5 g/100 ml) , completa, con osmolarità  inferiore a 400 mOsm/litro, priva di lattosio e di glutine,  senza fibre, pronta all'uso per sonda.</t>
  </si>
  <si>
    <t>7637014751</t>
  </si>
  <si>
    <t>Dieta polimerica, ipercalorica ( 1,5 Kcal/ml), normoproteica, completa, con osmolarità  inferiore a 400 mOsm/litro, priva di lattosio e di glutine, con  fibre, pronta all'uso per sonda.</t>
  </si>
  <si>
    <t>76370168F7</t>
  </si>
  <si>
    <t>Dieta polimerica, ipercalorica ( 1,5 Kcal/ml), normoproteica, completa, con osmolarità  inferiore a 400 mOsm/litro, priva di lattosio e di glutine, senza fibre, pronta all'uso per sonda  
DIETE SPECIALI, COMPLETE POLIMERICHE SPECIFICHE PER PATOLOGIA PER SONDA</t>
  </si>
  <si>
    <t>7637021D16</t>
  </si>
  <si>
    <t>Dieta speciale per pazienti iperglicemici,  iperproteica, ipercalorica (1,2-1,5 Kcal/mol), con carboidrati a lento assorbimento e basso indice glicemico con fibre, priva di lattosio e di glutine pronta all'uso, per sonda.</t>
  </si>
  <si>
    <t>7637023EBC</t>
  </si>
  <si>
    <t>Dieta speciale per pazienti con insufficienza respiratoria, ipercalorica ( 1,5 Kcal/ml), leggermente iperproteica, in formulazione ricca di lipidi,  privo di glutine. Pronta all'uso per sonda.</t>
  </si>
  <si>
    <t>763702613A</t>
  </si>
  <si>
    <t>Dieta speciale polimerica completa, ipercalorica, ( 1,5 Kcal/ml), ipoproteica (3-4,60 g in 100 ml) e a ridotto contenuto elettrolitico; indicata per pazienti nefropatici non in dialisi; con fibra solubile,  priva di glutine, pronta all'uso, per os e/o per sonda.</t>
  </si>
  <si>
    <t>76370282E0</t>
  </si>
  <si>
    <t>Dieta speciale polimerica, completa, ipercalorica, ( 1,5 Kcal/ml); iperproteica, indicata per pazienti nefropatici in dialisi; con fibra solubile,  priva di glutine, pronta all'uso, per os e/o per sonda.</t>
  </si>
  <si>
    <t>763703262C</t>
  </si>
  <si>
    <t>Dieta speciale, nutrizionalmente completa, ipercalorica ( 1,5 Kcal/ml), iperproteica, con aminoacidi ramificati,  antiossidanti, priva di lattosio e di glutine, per pazienti critici con processi flogistici in atto,  per sonda.</t>
  </si>
  <si>
    <t>76370358A5</t>
  </si>
  <si>
    <t>Dieta speciale liquida, completa, pronta per l'uso, arricchita con sostanze immunomodulanti, Arginina e Zinco; indicata per pazienti critici immunocompromessi e sottoposti a stress metabolico (traumi, ustioni, chirurgia maggiore);  per somministrazione per sonda.</t>
  </si>
  <si>
    <t>7637038B1E</t>
  </si>
  <si>
    <t>Dieta polimerica, bilanciata, completa, ipercalorica ( 1,5 Kcal/ml), normoproteica, priva di lattosio e di glutine, con  fibre, gusti vari, liquida, pronta all'uso, palatabile,  per somministrazione per os.</t>
  </si>
  <si>
    <t>7637041D97</t>
  </si>
  <si>
    <t>Dieta polimerica, bilanciata, completa, ipercalorica ( 1,5 Kcal/ml), normoproteica, priva di lattosio e di glutine,  senza fibre, gusti vari, liquida, pronta all'uso, palatabile,  per somministrazione per os.</t>
  </si>
  <si>
    <t>7637042E6A</t>
  </si>
  <si>
    <t>Dieta speciale per pazienti iperglicemici, normocalorica (0,9-1 Kcal/mol), con fibre, priva di lattosio e di glutine, palatabile, gusti vari, pronta all'uso, per os.</t>
  </si>
  <si>
    <t>7637049434</t>
  </si>
  <si>
    <t>Dieta speciale per pazienti con insufficienza respiratoria, ipercalorica ( 1,5 Kcal/ml), in formulazione ricca di lipidi, privo di glutine. Pronta all'uso per os, palatabile.</t>
  </si>
  <si>
    <t>76370515DA</t>
  </si>
  <si>
    <t>Dieta speciale, completa, ipercalorica ( 1,5 Kcal/ml) iperproteica, con elevata concentrazione di EPA, privo di glutine, con fibre, per pazienti oncologici, palatabile, gusti vari. Liquida, pronta all'uso per os.</t>
  </si>
  <si>
    <t>76370569F9</t>
  </si>
  <si>
    <t>Dieta iperproteica e ipolipidica, arricchita in glutammina; indicata nei casi di stress ed alterata funzionalità  intestinale. Privo di glutine, in polvere, per OS e per sonda.</t>
  </si>
  <si>
    <t>77128469DC</t>
  </si>
  <si>
    <t>Integratore modulare di amminoacidi essenziali liberi, di cui almeno 50% ramificati, specfico per patologie ipercataboliche e/o condizioni di  insulino resistenza, specifico per nutrizione enterale, in bustine monodose. Il confezionamento secondario deve comprendere almeno 20 bustine per confezione.</t>
  </si>
  <si>
    <t>Errekappa Euroterapici spa</t>
  </si>
  <si>
    <t>09674060158</t>
  </si>
  <si>
    <t>771286163E</t>
  </si>
  <si>
    <t>Integratore modulare di amminoacidi essenziali liberi, di cui almeno 50% ramificati, e L-glutamina per stimolare la sintesi proteica in condizioni di patologie ipercataboliche e/o insulinoresistenza specifico per pazienti disfagici, in polvere o polvere gelificante, in bustine monodose. Il confezionamento secondario deve comprendere almeno 20 bustine per confezione</t>
  </si>
  <si>
    <t>7712870DA9</t>
  </si>
  <si>
    <t>Integratore per os ipercalorico immunomodulante arricchito in arginina, omega 3 e nucleotidi con fibra solubile, in contenitori di plastica o pack da 250 ml  10%</t>
  </si>
  <si>
    <t>77128751CD</t>
  </si>
  <si>
    <t>Addensante istantaneo a base di gomma addensanti in polvere per pazienti disfagici, gusto neutro.</t>
  </si>
  <si>
    <t>77128816BF</t>
  </si>
  <si>
    <t>Bevanda gelificata per l'idratazione dei pazienti disfagici, gusti vari.</t>
  </si>
  <si>
    <t>Deutera srl</t>
  </si>
  <si>
    <t>06459400963</t>
  </si>
  <si>
    <t>7712889D57</t>
  </si>
  <si>
    <t>Integratore ipercalorico semisolido a consistenza cremosa, gusti vari.</t>
  </si>
  <si>
    <t>Nutrisens Italia srl</t>
  </si>
  <si>
    <t>90025280208</t>
  </si>
  <si>
    <t>539697</t>
  </si>
  <si>
    <t>ID 18A162 - Fornitura e posa in opera di armadi contenenti attrezzature e d.p.i. antincendio per i fabbisogni dell'Azienda Ospedaliera di Padova.</t>
  </si>
  <si>
    <t>Penazzo Elisabetta</t>
  </si>
  <si>
    <t>PNZLBT70E71F382X</t>
  </si>
  <si>
    <t>Azienda Ospedaliera di Padova</t>
  </si>
  <si>
    <t>PD</t>
  </si>
  <si>
    <t>7688013D04</t>
  </si>
  <si>
    <t>ID18A162 Fornitura e posa in opera di armadi contenenti attrezzature e d.p.i. antincendio</t>
  </si>
  <si>
    <t>Offerta economicamente più vantaggiosa</t>
  </si>
  <si>
    <t>ST PROTECT S.p.A.</t>
  </si>
  <si>
    <t>02372680187</t>
  </si>
  <si>
    <t>585147</t>
  </si>
  <si>
    <t>Accordo Quadro per la fornitura di dispositivi medici per Anestesia e Rianimazione dell'AOU 'Ospedali Riuniti di Foggia'</t>
  </si>
  <si>
    <t>Accordo quadro/convenzione</t>
  </si>
  <si>
    <t>D'AGOSTINO SALVATORE</t>
  </si>
  <si>
    <t>DGSSVT69E06L328D</t>
  </si>
  <si>
    <t>Azienda Ospedaliero Universitaria Ospedali Riuniti di Foggia</t>
  </si>
  <si>
    <t>FG</t>
  </si>
  <si>
    <t>787873167F</t>
  </si>
  <si>
    <t>Prolunghe e Rubinetto</t>
  </si>
  <si>
    <t>TEXA s.r.l.</t>
  </si>
  <si>
    <t>03016250718</t>
  </si>
  <si>
    <t>7878742F90</t>
  </si>
  <si>
    <t>Prolunghe in Polietilene</t>
  </si>
  <si>
    <t>CAIR ITALIA SRL</t>
  </si>
  <si>
    <t>03277950287</t>
  </si>
  <si>
    <t>7878748487</t>
  </si>
  <si>
    <t>Sistema a Circuito Chiuso con Prolunghe</t>
  </si>
  <si>
    <t>MEDICAL EUROPE SRL</t>
  </si>
  <si>
    <t>03237150234</t>
  </si>
  <si>
    <t>78787538A6</t>
  </si>
  <si>
    <t>Raccordi Biconici</t>
  </si>
  <si>
    <t>VYGON ITALIA SRL</t>
  </si>
  <si>
    <t>02173550282</t>
  </si>
  <si>
    <t>78787630E9</t>
  </si>
  <si>
    <t>Sistemi per Infusione</t>
  </si>
  <si>
    <t>SCOGNAMIGLIO SRL</t>
  </si>
  <si>
    <t>01409770631</t>
  </si>
  <si>
    <t>7878768508</t>
  </si>
  <si>
    <t>Sonde Gastroduodenali</t>
  </si>
  <si>
    <t>787878316A</t>
  </si>
  <si>
    <t>Sistemi di Protezione delle Connessioni Monouso</t>
  </si>
  <si>
    <t>PERHOSPITAL SRL</t>
  </si>
  <si>
    <t>02506040753</t>
  </si>
  <si>
    <t>7878785310</t>
  </si>
  <si>
    <t>Tubi, Maschere e Canule</t>
  </si>
  <si>
    <t>BENEFIS SRL</t>
  </si>
  <si>
    <t>11352961004</t>
  </si>
  <si>
    <t>78787874B6</t>
  </si>
  <si>
    <t>Cannule Orofaringee</t>
  </si>
  <si>
    <t>787879072F</t>
  </si>
  <si>
    <t>Set Anestesia Spinale e Peridurale</t>
  </si>
  <si>
    <t>BETATEX SPA</t>
  </si>
  <si>
    <t>00440180545</t>
  </si>
  <si>
    <t>7878802118</t>
  </si>
  <si>
    <t>Aspiratori</t>
  </si>
  <si>
    <t>591809</t>
  </si>
  <si>
    <t>GARA TELEMATICA TRAMITE MERCATO ELETTRONICO DELLA P.A. PER LA FORNITURA DI STRUMENTARIO CHIRURGICO PER l'U.O.C.  DI OSTETRICIA, GINECOLOGIA E PRONTO SOCCORSO DEL NUOVO OSPEDALE SAN MARCO (RDO N.2313003).</t>
  </si>
  <si>
    <t>Acquisizione in economia</t>
  </si>
  <si>
    <t>GRASSO NATALE MAURIZIO</t>
  </si>
  <si>
    <t>GRSNLM60R19C351C</t>
  </si>
  <si>
    <t>Azienda Ospedaliero Universitaria Policlinico Vittorio Emanuele  di Catania</t>
  </si>
  <si>
    <t>CT</t>
  </si>
  <si>
    <t>7921918D87</t>
  </si>
  <si>
    <t>Procedura negoziata</t>
  </si>
  <si>
    <t>ANDROMEDICA S.R.L.</t>
  </si>
  <si>
    <t>03552910873</t>
  </si>
  <si>
    <t>650502</t>
  </si>
  <si>
    <t>Fornitura quinquennale di stampati per le Unità  Operative dell'Azienda Ospedaliera Ospedali Riuniti Villa Sofia  Cervello    per 60 mesi-  importo presunto complessivo quinquennale a base dasta di  270.000,00  al netto di Iva</t>
  </si>
  <si>
    <t>ALBANO ALDO</t>
  </si>
  <si>
    <t>LBNLDA61T14C665P</t>
  </si>
  <si>
    <t>Azienda Ospedaliera Ospedali Riuniti Villa Sofia Cervello</t>
  </si>
  <si>
    <t>PA</t>
  </si>
  <si>
    <t>8027915D05</t>
  </si>
  <si>
    <t>STAMPA SUD</t>
  </si>
  <si>
    <t>02144720790</t>
  </si>
  <si>
    <t>662745</t>
  </si>
  <si>
    <t>Gara telematica tramite Mercato Elettronico della P.A. per la fornitura, suddivisa in due lotti, di strumentario chirurgico per lU.O.C. di Ortopedia del nuovo Ospedale San Marco (RDO 2439156).</t>
  </si>
  <si>
    <t>80902930FD</t>
  </si>
  <si>
    <t>SET PER CHIRURGIA DELLA MANO E DEL PIEDE</t>
  </si>
  <si>
    <t>809059388C</t>
  </si>
  <si>
    <t>SET PER CHIRURGIA DI TRAUMA</t>
  </si>
  <si>
    <t>681474</t>
  </si>
  <si>
    <t>GARA N. 545/2019 - PROCEDURA TELEMATICA SU PIATTAFORMA SINTEL AI SENSI DELLART. 36, COMMA 2, LETTERA B, DEL D. LGS. 50/2016 e S.M.I. PER LACQUISTO DI UNA COLONNA VIDEO COMPRENSIVA DI MATERIALE DI CONSUMO PER UN TRIENNIO E DELLA GARANZIA FULL RISK DI ANNI UNO PER LUOC AREA SANITARIA CHIRURGIA SENOLOGICA  BT  LOTTO UNICO CIG 802544678B - RICHIESTA DI OFFERTA.</t>
  </si>
  <si>
    <t>Montolli Giuseppina</t>
  </si>
  <si>
    <t>MNTGPP62M58L781I</t>
  </si>
  <si>
    <t>Azienda Ospedaliera Universitaria Integrata Verona</t>
  </si>
  <si>
    <t>VR</t>
  </si>
  <si>
    <t>802544678B</t>
  </si>
  <si>
    <t>Miglior rapporto qualità/prezzo</t>
  </si>
  <si>
    <t>STRYKER ITALIA S.R.L. A SOCIO UNICO</t>
  </si>
  <si>
    <t>06032681006</t>
  </si>
  <si>
    <t>690538</t>
  </si>
  <si>
    <t>Indizione di una gara a procedura aperta per la fornitura di un Sistema analitico macchina reattivi e Reattivi per indagini in Citofluorimetria per le necessità  triennali del SIMT e del CRTL dell'Azienda Ospedaliera San Camillo-Forlanini.</t>
  </si>
  <si>
    <t>FARFUSOLA PAOLO</t>
  </si>
  <si>
    <t>FRFPLA62C03E958K</t>
  </si>
  <si>
    <t>Azienda Ospedaliera San Camillo Forlanini</t>
  </si>
  <si>
    <t>RM</t>
  </si>
  <si>
    <t>81446791BC</t>
  </si>
  <si>
    <t>LOTTO 1 - Sistema analitico macchina reattivi per indagini in citofluorimetria con anticorpi monoclonali e non, per lidentificazione ed il conteggio di cellule staminali CD34+, per limmunofenotipo di sottopopolazioni linfocitarie e lavaggi broncoalveolari, per limmunofenotipizzazione oncoematologica diagnostica ed avanzata, per lo studio della malattia residua minima e per il monitoraggio dei pazienti trapiantati</t>
  </si>
  <si>
    <t>Becton Dickinson</t>
  </si>
  <si>
    <t>00803890151</t>
  </si>
  <si>
    <t>8144768B2B</t>
  </si>
  <si>
    <t>LOTTO 2 SUB LOTTO 3 REATTIVI  PER INDAGINI DIAGNOSTICHE IN CITOFLUORIMETRIA COMPATIBILI CON STRUMENTI DI PROPRIETA' FACSCalibur / FACSLyric (ANTICORPI MARCATI)</t>
  </si>
  <si>
    <t>8144793FCB</t>
  </si>
  <si>
    <t>LOTTO 2 SUB LOTTO 4 REATTIVI  PER INDAGINI DIAGNOSTICHE IN CITOFLUORIMETRIA COMPATIBILI CON STRUMENTI DI PROPRIETA' FACSCalibur / FACSLyric (BIGLIE MARCATE)</t>
  </si>
  <si>
    <t>8145665F64</t>
  </si>
  <si>
    <t>LOTTO 2 SUB LOTTO 5 REATTIVI  PER INDAGINI DIAGNOSTICHE IN CITOFLUORIMETRIA COMPATIBILI CON STRUMENTI DI PROPRIETA' FACSCalibur / FACSLyric (LIQUIDO DI TRASPORTO)</t>
  </si>
  <si>
    <t>8145678A20</t>
  </si>
  <si>
    <t>LOTTO 2 SUB LOTTO 6 REATTIVI  PER INDAGINI DIAGNOSTICHE IN CITOFLUORIMETRIA COMPATIBILI CON STRUMENTI DI PROPRIETA' FACSCalibur / FACSLyric (SOLUZIONE DETERGENTE)</t>
  </si>
  <si>
    <t>8145690409</t>
  </si>
  <si>
    <t>LOTTO 2 SUB LOTTO 7 REATTIVI  PER INDAGINI DIAGNOSTICHE IN CITOFLUORIMETRIA COMPATIBILI CON STRUMENTI DI PROPRIETA' FACSCalibur / FACSLyric (SOLUZIONE A BASE DI IPOCLORITO)</t>
  </si>
  <si>
    <t>81457158A9</t>
  </si>
  <si>
    <t>LOTTO 2 SUB LOTTO 8 REATTIVI  PER INDAGINI DIAGNOSTICHE IN CITOFLUORIMETRIA COMPATIBILI CON STRUMENTI DI PROPRIETA' FACSCalibur / FACSLyric (PROVETTE)</t>
  </si>
  <si>
    <t>81457250EC</t>
  </si>
  <si>
    <t>LOTTO 2 SUB LOTTO 9 REATTIVI  PER INDAGINI DIAGNOSTICHE IN CITOFLUORIMETRIA COMPATIBILI CON STRUMENTI DI PROPRIETA' FACSCalibur / FACSLyric (SOLUZIONE DI LISI E FISSAZIONE)</t>
  </si>
  <si>
    <t>693788</t>
  </si>
  <si>
    <t>Gara telematica tramite Mercato Elettronico della P.A. per la fornitura di diagnostici per Ematologia P.O.G. Rodolico di questAzienda Ospedaliera (RDO 2485017).</t>
  </si>
  <si>
    <t>Z312B44EF9</t>
  </si>
  <si>
    <t>LOTTO 1 - FORNITURA DI MATERIALE DIAGNOSTICO PER L'U.O. DI EMATOLOGIA P.G. RODOLICO.</t>
  </si>
  <si>
    <t>Procedura ristretta</t>
  </si>
  <si>
    <t>VARIE DITTE VEDI AVVISO</t>
  </si>
  <si>
    <t>04721290874</t>
  </si>
  <si>
    <t>Z502B44E81</t>
  </si>
  <si>
    <t>LOTTO 2 - FORNITURA DI MATERIALE DIAGNOSTICO PER L'U.O. DI EMATOLOGIA P.G. RODOLICO</t>
  </si>
  <si>
    <t>721717</t>
  </si>
  <si>
    <t>Affidamento fornitura batterie per UPS di cui è dotata l'Azienda Ospedaliera Papardo di Messina</t>
  </si>
  <si>
    <t xml:space="preserve">Pernice Vincenzo </t>
  </si>
  <si>
    <t>PRNVCN54L04C351T</t>
  </si>
  <si>
    <t>Azienda Ospedaliera Papardo</t>
  </si>
  <si>
    <t>ME</t>
  </si>
  <si>
    <t>7996404953</t>
  </si>
  <si>
    <t>Affidamento fornitura batterie per UPS di cui è dotata l Azienda Ospedaliera Papardo di Messina</t>
  </si>
  <si>
    <t>Engie Servizi S.p.A.</t>
  </si>
  <si>
    <t>07149930583</t>
  </si>
  <si>
    <t>721754</t>
  </si>
  <si>
    <t>Presa atto intervento di sigillatura infissi presso varie UU.OO. dell'Azienda Ospedaliera Papardo</t>
  </si>
  <si>
    <t>Z682AEFF2E</t>
  </si>
  <si>
    <t>729050</t>
  </si>
  <si>
    <t>ID 18P058 - Sistemi a pressione negativa per il trattamento avanzato di ferite acute e croniche complesse per l'Azienda Ospedale - Università  Padova per il periodo di 24 mesi + opzione di rinnovo per ulteriori 24 mesi</t>
  </si>
  <si>
    <t>Bissoli Luisa</t>
  </si>
  <si>
    <t>BSSLSU58M45B107R</t>
  </si>
  <si>
    <t>81994532AB</t>
  </si>
  <si>
    <t>Sistema a pressione negativa per il trattamento delle ferite acute e croniche complesse in ambito ospedaliero e per pazienti deambulanti (sistemi portatili)</t>
  </si>
  <si>
    <t>Waldner Tecnologie Medicali S.r.l.</t>
  </si>
  <si>
    <t>01542210222</t>
  </si>
  <si>
    <t>8199464BBC</t>
  </si>
  <si>
    <t>Smith &amp; Nephew S.r.l.</t>
  </si>
  <si>
    <t>09331210154</t>
  </si>
  <si>
    <t>8199482A97</t>
  </si>
  <si>
    <t>Sistema a pressione negativa monouso/mono-paziente</t>
  </si>
  <si>
    <t>742534</t>
  </si>
  <si>
    <t>Fornitura e posa in opera impianto di intercettazione VV.F. gas medicinali in dotazione allù.O. di Chirurgia Vascolare dell'Azienda Ospedaliera Papardo di Messina</t>
  </si>
  <si>
    <t>Z842BFB79C</t>
  </si>
  <si>
    <t>Fornitura e posa in opera impianto di intercettazione VV.F. gas medicinali in dotazione all'U.O. di Chirurgia Vascolare dell'Azienda Ospedaliera Papardo di Messina</t>
  </si>
  <si>
    <t>742566</t>
  </si>
  <si>
    <t>Fornitura e sostituzione motori fan-coil e termostati presso i Corpi A,B,C,D dell'Azienda Ospedaliera Papardo di Messina</t>
  </si>
  <si>
    <t>Z0B2BFB62C</t>
  </si>
  <si>
    <t>749787</t>
  </si>
  <si>
    <t>ID 17P024 - Procedura aperta, ai sensi dell'articolo 60 del D.Lgs. n. 50/2016, per l'affidamento della fornitura di "Materiale di consumo per odontoiatria e ortodonzia" per l'Azienda Ospedale - Università  Padova per il periodo di 36 mesi + opzione di rinnovo per ulteriori 24 mesi</t>
  </si>
  <si>
    <t>82233055F5</t>
  </si>
  <si>
    <t>Frese</t>
  </si>
  <si>
    <t>Gerhà² S.p.a.</t>
  </si>
  <si>
    <t>02668590215</t>
  </si>
  <si>
    <t>8223309941</t>
  </si>
  <si>
    <t>Materiale di consumo per odontoiatria</t>
  </si>
  <si>
    <t>82233299C2</t>
  </si>
  <si>
    <t>Ortodonzia - Ortodonzia vestibolare archi</t>
  </si>
  <si>
    <t>3M Italia S.r.l.</t>
  </si>
  <si>
    <t>00100190610</t>
  </si>
  <si>
    <t>8223332C3B</t>
  </si>
  <si>
    <t>Ortodonzia - Ortodonzia vestibolare gemellari</t>
  </si>
  <si>
    <t>775361</t>
  </si>
  <si>
    <t>Nuovi posti Terapia Intensiva COVID19  300 posti letto Cisanello ospedali bolla</t>
  </si>
  <si>
    <t>TRILLINI LUCIA</t>
  </si>
  <si>
    <t>TRLLCU73L47G702O</t>
  </si>
  <si>
    <t>AZIENDA OSPEDALIERA PISANA</t>
  </si>
  <si>
    <t>PI</t>
  </si>
  <si>
    <t>8276108C5D</t>
  </si>
  <si>
    <t>Decreto o determina di affidamento  di lavori, servizi e forniture di somma urgenza e di protezione civile (art.163)</t>
  </si>
  <si>
    <t>Rekeep spa</t>
  </si>
  <si>
    <t>02402671206</t>
  </si>
  <si>
    <t>776556</t>
  </si>
  <si>
    <t>Fornitura di Sistemi per compressione pneumatica intermittente fornite in noleggio e relativo materiale di consumo per i fabbisogni dell'Azienda Ospedale - Università  Padova - ID 19P081</t>
  </si>
  <si>
    <t>8295984E8E</t>
  </si>
  <si>
    <t>Fornitura di Sistemi per compressione pneumatica intermittente fornite in noleggio e relativo materiale di consumo per i fabbisogni dell'Azienda Ospedale - Università  Padova.</t>
  </si>
  <si>
    <t>Promed srl</t>
  </si>
  <si>
    <t>01542580269</t>
  </si>
  <si>
    <t>792815</t>
  </si>
  <si>
    <t>fornitura di pannolini, traverse e rulli per lettini per le Unità  Operative dell'Azienda Ospedaliera Ospedali Riuniti Villa Sofia  Cervello</t>
  </si>
  <si>
    <t>82902377FD</t>
  </si>
  <si>
    <t>PANNOLINI MUTANDINA PER BAMBINI</t>
  </si>
  <si>
    <t>FATER SPA</t>
  </si>
  <si>
    <t>01323030690</t>
  </si>
  <si>
    <t>82902388D0</t>
  </si>
  <si>
    <t>AUSILI PER INCONTINENZA ADULTI</t>
  </si>
  <si>
    <t>82902399A3</t>
  </si>
  <si>
    <t>TRAVERSE SALVA LETTO</t>
  </si>
  <si>
    <t>SANTEX SPA</t>
  </si>
  <si>
    <t>8290240A76</t>
  </si>
  <si>
    <t>RULLI DI CARTA PER LETTINO</t>
  </si>
  <si>
    <t>3 M.C. SPA</t>
  </si>
  <si>
    <t>04303410726</t>
  </si>
  <si>
    <t>798980</t>
  </si>
  <si>
    <t>SATER fornitura di portatili per radioscopia</t>
  </si>
  <si>
    <t>Convenzione</t>
  </si>
  <si>
    <t>AZZONE GIOVANNI</t>
  </si>
  <si>
    <t>ZZNGNN64E30G813Q</t>
  </si>
  <si>
    <t>AZIENDA OSPEDALIERO-UNIVERSITARIA DI MODENA - POLICLINICO</t>
  </si>
  <si>
    <t>MO</t>
  </si>
  <si>
    <t>83136977CB</t>
  </si>
  <si>
    <t>ZIEHM IMAGING SRL</t>
  </si>
  <si>
    <t>02119100358</t>
  </si>
  <si>
    <t>815389</t>
  </si>
  <si>
    <t>GARA EUROPEA A PROCEDURA APERTA, IN MODALITA  TELEMATICA, A LOTTO UNICO,
PER LA FORNITURA DI SISTEMI INFUSIONALI ORGANIZZATI E INFORMATIZZATI (E
RELATIVO MATERIALE DI CONSUMO) NECESSARI AL POTENZIAMENTO DELLA RETE
OSPEDALIERA PER SUPPORTO NUOVE EMERGENZE COVID-19</t>
  </si>
  <si>
    <t>DRAISCI ANTONIO</t>
  </si>
  <si>
    <t>DSNCHR71T55C219E</t>
  </si>
  <si>
    <t>AZIENDA OSPEDALIERA OSPEDALI RIUNITI MARCHE NORD</t>
  </si>
  <si>
    <t>PU</t>
  </si>
  <si>
    <t>83828155C6</t>
  </si>
  <si>
    <t>GADA S.p.a.</t>
  </si>
  <si>
    <t>08230471008</t>
  </si>
  <si>
    <t>903510</t>
  </si>
  <si>
    <t>Impianto di climatizzazione Ed 21 Piano I- Revamping imp climatizzazione ed estrazione aria ambiente loc degenze e filtri sanitari 1^ e 2^ piano PO S Chiara Fase 2 COVID 19</t>
  </si>
  <si>
    <t>GIAMBASTIANI RINALDO</t>
  </si>
  <si>
    <t>GMBRLD53R01E625F</t>
  </si>
  <si>
    <t>84384648C7</t>
  </si>
  <si>
    <t>CORTESI IMPIANTI SRL</t>
  </si>
  <si>
    <t>01854770508</t>
  </si>
  <si>
    <t>911505</t>
  </si>
  <si>
    <t>Fornitura di supporti meccanografici, cartucce, toner e drum originali per fotocopiatori e stampanti occorrenti alle varie unità  operative dell'Azienda Ospedale-Università  Padova</t>
  </si>
  <si>
    <t>Dai Prà  Antonella</t>
  </si>
  <si>
    <t>DPRNNL60H66L736R</t>
  </si>
  <si>
    <t>8518451026</t>
  </si>
  <si>
    <t>supporti meccanografici, cartucce, toner e drum originali per fotocopiatori e stampanti</t>
  </si>
  <si>
    <t>GECAL SPA</t>
  </si>
  <si>
    <t>08551090155</t>
  </si>
  <si>
    <t>956000</t>
  </si>
  <si>
    <t>Fornitura, in unione di acquisto tra le aziende sanitarie dell'area vasta emilia nord, di dispositivi endoscopia digestiva</t>
  </si>
  <si>
    <t>FARINA EUGENIO</t>
  </si>
  <si>
    <t>FRNGNE60P29F257X</t>
  </si>
  <si>
    <t>69429217A7</t>
  </si>
  <si>
    <t>Fornitura, in unione di acquisto tra le aziende sanitarie dell'area vasta Emilia nord, di dispositivi endoscopia digestiva</t>
  </si>
  <si>
    <t>Ars Chirurgica Srl</t>
  </si>
  <si>
    <t>01140030360</t>
  </si>
  <si>
    <t>6942930F12</t>
  </si>
  <si>
    <t>Medtronic Italia spa</t>
  </si>
  <si>
    <t>09238800156</t>
  </si>
  <si>
    <t>6942933190</t>
  </si>
  <si>
    <t>COOK ITALIA SRL</t>
  </si>
  <si>
    <t>07123400157</t>
  </si>
  <si>
    <t>6940810999</t>
  </si>
  <si>
    <t>Dilatatori a palloncino per acalasia, monouso, sterili, con demarcazione radiologica sulla punta distale, posizionabili su filo guida. Devono essere in materiale plastico, a bassa compliance, la lunghezza operativa non deve essere inferiore a 90 cm, il diametro del palloncino deve variare da 30 mm a 40 mm circa.</t>
  </si>
  <si>
    <t>BOSTON SCIENTIFIC SPA</t>
  </si>
  <si>
    <t>11206730159</t>
  </si>
  <si>
    <t>6940909B4B</t>
  </si>
  <si>
    <t>6940929BCC</t>
  </si>
  <si>
    <t>M.G. LORENZATTO SPA</t>
  </si>
  <si>
    <t>00458450012</t>
  </si>
  <si>
    <t>6941349666</t>
  </si>
  <si>
    <t>Kit mucosectomia  Cappuccio distale, con lacci premontati,</t>
  </si>
  <si>
    <t>694136104F</t>
  </si>
  <si>
    <t>6940799088</t>
  </si>
  <si>
    <t>Dilatatori a palloncino, monouso, sterili, esofagei, pilorici e colici, posizionabili attraverso il canale operativo dello strumento endoscopico (2.8). Devono essere in materiale plastico, a bassa compliance e devono accettare il filo guida da 0.035. La lunghezza operativa non deve essere inferiore a 180 cm. Palloni di diversi diametri e lunghezze.</t>
  </si>
  <si>
    <t>69408044A7</t>
  </si>
  <si>
    <t>6942276363</t>
  </si>
  <si>
    <t>Pinze monouso per biopsia, con valve fenestrate e non, con e senza ago di reperimento, devono essere nei diversi tipi per esofago-gastro-colonscopia, adulti e pediatriche, ad apertura normale e ridotta, varie misure</t>
  </si>
  <si>
    <t>OLYMPUS ITALIA SRL SOCIETA' UNIPERSONALE</t>
  </si>
  <si>
    <t>10994940152</t>
  </si>
  <si>
    <t>69429141E2</t>
  </si>
  <si>
    <t>6942925AF3</t>
  </si>
  <si>
    <t>Kit per agoaspirato ecoendoguidato, monouso, sterile, con siringa di aspirazione, di vari diametri fino a 20</t>
  </si>
  <si>
    <t>6942926BC6</t>
  </si>
  <si>
    <t>6942928D6C</t>
  </si>
  <si>
    <t>957416</t>
  </si>
  <si>
    <t>Indizione di una gara telematica a procedura aperta per la fornitura di Medicinale Ossido nitrico comprensivo di sistemi per la sua somministrazione, per le esigenze biennali dell'Azienda Ospedaliera San Camillo - Forlanini</t>
  </si>
  <si>
    <t>8613626D07</t>
  </si>
  <si>
    <t>Medicinale Ossido nitrico comprensivo di sistemi per la sua somministrazione</t>
  </si>
  <si>
    <t>SOL SPA</t>
  </si>
  <si>
    <t>04127270157</t>
  </si>
  <si>
    <t>967059</t>
  </si>
  <si>
    <t>Procedura negoziata ex art. 63 D.Lgs. 50/2016 per fornitura urgente di sistemi infusionali e informatizzati con relativo materiale di consumo necessario al potenziamento della rete ospedaliera.</t>
  </si>
  <si>
    <t>8603719D83</t>
  </si>
  <si>
    <t>sistemi infusionali organizzati e informatizzati con relativo materiale di consumo per potenziamento della rete ospedaliera</t>
  </si>
  <si>
    <t>974856</t>
  </si>
  <si>
    <t>SATER - Fornitura Impianti protesici anca da revisione PolarCup e PolarStem (contratto aperto alle aziende sanitarie dell'area vasta emilia nord)</t>
  </si>
  <si>
    <t>GOLDONI DANIELA</t>
  </si>
  <si>
    <t>GLDDNL62H50H835T</t>
  </si>
  <si>
    <t>8628847DCB</t>
  </si>
  <si>
    <t>SMITH &amp; NEPHEW SRL</t>
  </si>
  <si>
    <t>978086</t>
  </si>
  <si>
    <t>Procedura Aperta affidamento fornitura di sistemi di navigazione e mappaggio elettroanatomico per lo studio e trattamento avanzato delle aritmie cardiache per le Aziende Sanitarie all'Area Vasta Emilia Nord e l'Azienda USL di Bologna</t>
  </si>
  <si>
    <t>Orzi Silvia</t>
  </si>
  <si>
    <t>RZOSLV70C61B034Z</t>
  </si>
  <si>
    <t>AZIENDA OSPEDALIERO-UNIVERSITARIA DI PARMA</t>
  </si>
  <si>
    <t>PR</t>
  </si>
  <si>
    <t>8631093B41</t>
  </si>
  <si>
    <t>lotto 1 - Sistema per mappaggio elettroanatomico per ablazione di aritmie sopraventicolari e ventricolari e per elettrostimolazione a raggi zero</t>
  </si>
  <si>
    <t>ABBOTT MEDICAL ITALIA</t>
  </si>
  <si>
    <t>11264670156</t>
  </si>
  <si>
    <t>JOHNSON &amp; JOHNSON MEDICAL</t>
  </si>
  <si>
    <t>08082461008</t>
  </si>
  <si>
    <t>8631103384</t>
  </si>
  <si>
    <t>lotto 2 - Sistema di mappaggio elettroanatomico ad ultradensità  per ablazione di aritmie sopraventricolari e ventricolari</t>
  </si>
  <si>
    <t>86311087A3</t>
  </si>
  <si>
    <t>loto 3 - Sistema per crioablazione</t>
  </si>
  <si>
    <t>MEDSTEP</t>
  </si>
  <si>
    <t>03071411205</t>
  </si>
  <si>
    <t>1002785</t>
  </si>
  <si>
    <t>Indizione di una gara telematica a procedura aperta per la fornitura di un Sistema macchina reattivi per esecuzione Elettroforesi e Immunofissazione su siero e urine per le necessità  di mesi 24 del Laboratorio di Patologia clinica dell'Azienda Ospedaliera San Camillo-Forlanini</t>
  </si>
  <si>
    <t>867469371E</t>
  </si>
  <si>
    <t>Sistema macchina reattivi per esecuzione Elettroforesi e Immunofissazione su siero e urine</t>
  </si>
  <si>
    <t>SEBIA ITALIA</t>
  </si>
  <si>
    <t>01260340482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</si>
</sst>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yyyy&quot;-&quot;mm&quot;-&quot;dd&quot; &quot;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b/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2" fontId="2" numFmtId="49" xfId="0" applyAlignment="1" applyBorder="1" applyFont="1" applyNumberForma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3" numFmtId="49" xfId="0" applyAlignment="1" applyBorder="1" applyFill="1" applyFont="1" applyNumberFormat="1">
      <alignment shrinkToFit="0" wrapText="1"/>
    </xf>
    <xf borderId="1" fillId="3" fontId="3" numFmtId="0" xfId="0" applyAlignment="1" applyBorder="1" applyFont="1">
      <alignment shrinkToFit="0" wrapText="1"/>
    </xf>
    <xf borderId="1" fillId="3" fontId="3" numFmtId="164" xfId="0" applyAlignment="1" applyBorder="1" applyFont="1" applyNumberFormat="1">
      <alignment shrinkToFit="0" wrapText="1"/>
    </xf>
    <xf borderId="1" fillId="4" fontId="3" numFmtId="49" xfId="0" applyAlignment="1" applyBorder="1" applyFill="1" applyFont="1" applyNumberFormat="1">
      <alignment shrinkToFit="0" wrapText="1"/>
    </xf>
    <xf borderId="1" fillId="4" fontId="3" numFmtId="0" xfId="0" applyAlignment="1" applyBorder="1" applyFont="1">
      <alignment shrinkToFit="0" wrapText="1"/>
    </xf>
    <xf borderId="1" fillId="4" fontId="3" numFmtId="164" xfId="0" applyAlignment="1" applyBorder="1" applyFont="1" applyNumberFormat="1">
      <alignment shrinkToFit="0" wrapText="1"/>
    </xf>
    <xf borderId="1" fillId="3" fontId="3" numFmtId="0" xfId="0" applyAlignment="1" applyBorder="1" applyFont="1">
      <alignment readingOrder="0" shrinkToFit="0" wrapText="1"/>
    </xf>
    <xf borderId="1" fillId="5" fontId="3" numFmtId="49" xfId="0" applyAlignment="1" applyBorder="1" applyFill="1" applyFont="1" applyNumberFormat="1">
      <alignment shrinkToFit="0" wrapText="1"/>
    </xf>
    <xf borderId="1" fillId="5" fontId="3" numFmtId="0" xfId="0" applyAlignment="1" applyBorder="1" applyFont="1">
      <alignment shrinkToFit="0" wrapText="1"/>
    </xf>
    <xf borderId="1" fillId="5" fontId="3" numFmtId="164" xfId="0" applyAlignment="1" applyBorder="1" applyFont="1" applyNumberFormat="1">
      <alignment shrinkToFit="0" wrapText="1"/>
    </xf>
    <xf borderId="1" fillId="3" fontId="4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55.86"/>
    <col customWidth="1" min="3" max="3" width="26.43"/>
    <col customWidth="1" min="4" max="4" width="23.86"/>
    <col customWidth="1" min="5" max="5" width="15.29"/>
    <col customWidth="1" min="6" max="6" width="12.86"/>
    <col customWidth="1" min="7" max="7" width="24.86"/>
    <col customWidth="1" min="8" max="8" width="11.0"/>
    <col customWidth="1" min="9" max="9" width="35.57"/>
    <col customWidth="1" min="10" max="10" width="58.57"/>
    <col customWidth="1" min="11" max="11" width="16.0"/>
    <col customWidth="1" min="12" max="12" width="28.14"/>
    <col customWidth="1" min="13" max="13" width="22.29"/>
    <col customWidth="1" min="14" max="14" width="16.0"/>
    <col customWidth="1" min="15" max="15" width="97.14"/>
    <col customWidth="1" min="16" max="16" width="33.43"/>
    <col customWidth="1" min="17" max="17" width="29.86"/>
    <col customWidth="1" min="18" max="19" width="28.71"/>
    <col customWidth="1" min="20" max="20" width="46.14"/>
    <col customWidth="1" min="21" max="21" width="28.57"/>
    <col customWidth="1" min="22" max="22" width="28.14"/>
    <col customWidth="1" min="23" max="23" width="22.0"/>
    <col customWidth="1" min="24" max="24" width="26.86"/>
    <col customWidth="1" min="25" max="25" width="26.43"/>
    <col customWidth="1" min="26" max="26" width="25.29"/>
    <col customWidth="1" min="27" max="27" width="8.71"/>
    <col customWidth="1" min="28" max="28" width="14.29"/>
    <col customWidth="1" min="29" max="29" width="33.71"/>
    <col customWidth="1" min="30" max="30" width="15.43"/>
    <col customWidth="1" min="31" max="31" width="12.29"/>
    <col customWidth="1" min="32" max="32" width="14.43"/>
    <col customWidth="1" min="33" max="33" width="28.29"/>
    <col customWidth="1" min="34" max="34" width="15.43"/>
    <col customWidth="1" min="35" max="35" width="23.71"/>
    <col customWidth="1" min="36" max="36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2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>
      <c r="A2" s="5" t="s">
        <v>36</v>
      </c>
      <c r="B2" s="6" t="s">
        <v>37</v>
      </c>
      <c r="C2" s="6">
        <f t="shared" ref="C2:C114" si="1">A2*3</f>
        <v>1586271</v>
      </c>
      <c r="D2" s="6" t="s">
        <v>38</v>
      </c>
      <c r="E2" s="6">
        <v>1.1624E11</v>
      </c>
      <c r="F2" s="6">
        <v>23.0</v>
      </c>
      <c r="G2" s="6" t="s">
        <v>39</v>
      </c>
      <c r="H2" s="6" t="s">
        <v>40</v>
      </c>
      <c r="I2" s="6">
        <v>2.268260904E9</v>
      </c>
      <c r="J2" s="6" t="s">
        <v>41</v>
      </c>
      <c r="K2" s="6" t="s">
        <v>42</v>
      </c>
      <c r="L2" s="6">
        <v>2.0090064E7</v>
      </c>
      <c r="M2" s="6" t="s">
        <v>43</v>
      </c>
      <c r="N2" s="6" t="s">
        <v>44</v>
      </c>
      <c r="O2" s="6" t="s">
        <v>45</v>
      </c>
      <c r="P2" s="6" t="s">
        <v>46</v>
      </c>
      <c r="Q2" s="6" t="s">
        <v>47</v>
      </c>
      <c r="R2" s="6">
        <v>2.22E10</v>
      </c>
      <c r="S2" s="6" t="str">
        <f t="shared" ref="S2:S114" si="2">CONCAT("F",N2)</f>
        <v>F764361704B</v>
      </c>
      <c r="T2" s="6" t="s">
        <v>48</v>
      </c>
      <c r="U2" s="6" t="str">
        <f t="shared" ref="U2:U114" si="3">CONCAT("E",N2)</f>
        <v>E764361704B</v>
      </c>
      <c r="V2" s="7">
        <f>Ridotto!$W2-90</f>
        <v>43445.08333</v>
      </c>
      <c r="W2" s="7">
        <f>Ridotto!$X2-30</f>
        <v>43535.08333</v>
      </c>
      <c r="X2" s="7">
        <v>43565.083333333336</v>
      </c>
      <c r="Y2" s="7">
        <v>43565.083333333336</v>
      </c>
      <c r="Z2" s="7">
        <v>43845.42439579861</v>
      </c>
      <c r="AA2" s="6" t="s">
        <v>49</v>
      </c>
      <c r="AB2" s="5" t="str">
        <f t="shared" ref="AB2:AB114" si="4">CONCAT("O",N2)</f>
        <v>O764361704B</v>
      </c>
      <c r="AC2" s="6" t="s">
        <v>50</v>
      </c>
      <c r="AD2" s="5" t="s">
        <v>51</v>
      </c>
      <c r="AE2" s="6" t="str">
        <f t="shared" ref="AE2:AE114" si="5">CONCAT(CONCAT("C",MID(N2,3,4)),MID(AD2,3,4))</f>
        <v>C43618605</v>
      </c>
      <c r="AF2" s="6" t="str">
        <f t="shared" ref="AF2:AF114" si="6">CONCAT("B",A2)</f>
        <v>B528757</v>
      </c>
      <c r="AG2" s="6" t="str">
        <f t="shared" ref="AG2:AG114" si="7">CONCAT("RA",A2)</f>
        <v>RA528757</v>
      </c>
      <c r="AH2" s="6" t="str">
        <f t="shared" ref="AH2:AH114" si="8">CONCAT("OA",N2)</f>
        <v>OA764361704B</v>
      </c>
      <c r="AI2" s="6" t="str">
        <f t="shared" ref="AI2:AI114" si="9">CONCAT("VA-",AF2)</f>
        <v>VA-B528757</v>
      </c>
      <c r="AJ2" s="6" t="str">
        <f t="shared" ref="AJ2:AJ114" si="10">CONCAT("EO",N2)</f>
        <v>EO764361704B</v>
      </c>
    </row>
    <row r="3">
      <c r="A3" s="8" t="s">
        <v>36</v>
      </c>
      <c r="B3" s="9" t="s">
        <v>37</v>
      </c>
      <c r="C3" s="9">
        <f t="shared" si="1"/>
        <v>1586271</v>
      </c>
      <c r="D3" s="9" t="s">
        <v>38</v>
      </c>
      <c r="E3" s="9">
        <v>1.1624E11</v>
      </c>
      <c r="F3" s="9">
        <v>23.0</v>
      </c>
      <c r="G3" s="9" t="s">
        <v>39</v>
      </c>
      <c r="H3" s="9" t="s">
        <v>40</v>
      </c>
      <c r="I3" s="9">
        <v>2.268260904E9</v>
      </c>
      <c r="J3" s="9" t="s">
        <v>41</v>
      </c>
      <c r="K3" s="9" t="s">
        <v>42</v>
      </c>
      <c r="L3" s="9">
        <v>2.0090064E7</v>
      </c>
      <c r="M3" s="9" t="s">
        <v>43</v>
      </c>
      <c r="N3" s="9" t="s">
        <v>44</v>
      </c>
      <c r="O3" s="9" t="s">
        <v>45</v>
      </c>
      <c r="P3" s="9" t="s">
        <v>46</v>
      </c>
      <c r="Q3" s="9" t="s">
        <v>47</v>
      </c>
      <c r="R3" s="9">
        <v>2.22E10</v>
      </c>
      <c r="S3" s="9" t="str">
        <f t="shared" si="2"/>
        <v>F764361704B</v>
      </c>
      <c r="T3" s="9" t="s">
        <v>48</v>
      </c>
      <c r="U3" s="9" t="str">
        <f t="shared" si="3"/>
        <v>E764361704B</v>
      </c>
      <c r="V3" s="10">
        <f>Ridotto!$W3-90</f>
        <v>43445.08333</v>
      </c>
      <c r="W3" s="10">
        <f>Ridotto!$X3-30</f>
        <v>43535.08333</v>
      </c>
      <c r="X3" s="10">
        <v>43565.083333333336</v>
      </c>
      <c r="Y3" s="10">
        <v>43565.083333333336</v>
      </c>
      <c r="Z3" s="10">
        <v>43845.42452704861</v>
      </c>
      <c r="AA3" s="9" t="s">
        <v>49</v>
      </c>
      <c r="AB3" s="8" t="str">
        <f t="shared" si="4"/>
        <v>O764361704B</v>
      </c>
      <c r="AC3" s="9" t="s">
        <v>50</v>
      </c>
      <c r="AD3" s="8" t="s">
        <v>51</v>
      </c>
      <c r="AE3" s="9" t="str">
        <f t="shared" si="5"/>
        <v>C43618605</v>
      </c>
      <c r="AF3" s="9" t="str">
        <f t="shared" si="6"/>
        <v>B528757</v>
      </c>
      <c r="AG3" s="9" t="str">
        <f t="shared" si="7"/>
        <v>RA528757</v>
      </c>
      <c r="AH3" s="9" t="str">
        <f t="shared" si="8"/>
        <v>OA764361704B</v>
      </c>
      <c r="AI3" s="9" t="str">
        <f t="shared" si="9"/>
        <v>VA-B528757</v>
      </c>
      <c r="AJ3" s="9" t="str">
        <f t="shared" si="10"/>
        <v>EO764361704B</v>
      </c>
    </row>
    <row r="4">
      <c r="A4" s="5" t="s">
        <v>52</v>
      </c>
      <c r="B4" s="6" t="s">
        <v>53</v>
      </c>
      <c r="C4" s="6">
        <f t="shared" si="1"/>
        <v>1586853</v>
      </c>
      <c r="D4" s="6" t="s">
        <v>38</v>
      </c>
      <c r="E4" s="6">
        <v>7.722E10</v>
      </c>
      <c r="F4" s="6">
        <v>37.0</v>
      </c>
      <c r="G4" s="6" t="s">
        <v>39</v>
      </c>
      <c r="H4" s="6" t="s">
        <v>40</v>
      </c>
      <c r="I4" s="6">
        <v>2.268260904E9</v>
      </c>
      <c r="J4" s="6" t="s">
        <v>41</v>
      </c>
      <c r="K4" s="6" t="s">
        <v>42</v>
      </c>
      <c r="L4" s="6">
        <v>2.0090064E7</v>
      </c>
      <c r="M4" s="6" t="s">
        <v>43</v>
      </c>
      <c r="N4" s="6" t="s">
        <v>54</v>
      </c>
      <c r="O4" s="6" t="s">
        <v>55</v>
      </c>
      <c r="P4" s="6" t="s">
        <v>46</v>
      </c>
      <c r="Q4" s="6" t="s">
        <v>47</v>
      </c>
      <c r="R4" s="6">
        <v>5.76E8</v>
      </c>
      <c r="S4" s="6" t="str">
        <f t="shared" si="2"/>
        <v>F76369713D6</v>
      </c>
      <c r="T4" s="6" t="s">
        <v>48</v>
      </c>
      <c r="U4" s="6" t="str">
        <f t="shared" si="3"/>
        <v>E76369713D6</v>
      </c>
      <c r="V4" s="7">
        <f>Ridotto!$W4-90</f>
        <v>43536.08333</v>
      </c>
      <c r="W4" s="7">
        <f>Ridotto!$X4-30</f>
        <v>43626.08333</v>
      </c>
      <c r="X4" s="7">
        <v>43656.083333333336</v>
      </c>
      <c r="Y4" s="7">
        <v>43656.083333333336</v>
      </c>
      <c r="Z4" s="7">
        <v>43846.62512280093</v>
      </c>
      <c r="AA4" s="6" t="s">
        <v>49</v>
      </c>
      <c r="AB4" s="5" t="str">
        <f t="shared" si="4"/>
        <v>O76369713D6</v>
      </c>
      <c r="AC4" s="6" t="s">
        <v>56</v>
      </c>
      <c r="AD4" s="5" t="s">
        <v>57</v>
      </c>
      <c r="AE4" s="6" t="str">
        <f t="shared" si="5"/>
        <v>C36973447</v>
      </c>
      <c r="AF4" s="6" t="str">
        <f t="shared" si="6"/>
        <v>B528951</v>
      </c>
      <c r="AG4" s="6" t="str">
        <f t="shared" si="7"/>
        <v>RA528951</v>
      </c>
      <c r="AH4" s="6" t="str">
        <f t="shared" si="8"/>
        <v>OA76369713D6</v>
      </c>
      <c r="AI4" s="6" t="str">
        <f t="shared" si="9"/>
        <v>VA-B528951</v>
      </c>
      <c r="AJ4" s="6" t="str">
        <f t="shared" si="10"/>
        <v>EO76369713D6</v>
      </c>
    </row>
    <row r="5">
      <c r="A5" s="8" t="s">
        <v>52</v>
      </c>
      <c r="B5" s="9" t="s">
        <v>53</v>
      </c>
      <c r="C5" s="9">
        <f t="shared" si="1"/>
        <v>1586853</v>
      </c>
      <c r="D5" s="9" t="s">
        <v>38</v>
      </c>
      <c r="E5" s="9">
        <v>7.722E10</v>
      </c>
      <c r="F5" s="9">
        <v>37.0</v>
      </c>
      <c r="G5" s="9" t="s">
        <v>39</v>
      </c>
      <c r="H5" s="9" t="s">
        <v>40</v>
      </c>
      <c r="I5" s="9">
        <v>2.268260904E9</v>
      </c>
      <c r="J5" s="9" t="s">
        <v>41</v>
      </c>
      <c r="K5" s="9" t="s">
        <v>42</v>
      </c>
      <c r="L5" s="9">
        <v>2.0090064E7</v>
      </c>
      <c r="M5" s="9" t="s">
        <v>43</v>
      </c>
      <c r="N5" s="9" t="s">
        <v>58</v>
      </c>
      <c r="O5" s="9" t="s">
        <v>59</v>
      </c>
      <c r="P5" s="9" t="s">
        <v>46</v>
      </c>
      <c r="Q5" s="9" t="s">
        <v>47</v>
      </c>
      <c r="R5" s="9">
        <v>9.0E8</v>
      </c>
      <c r="S5" s="9" t="str">
        <f t="shared" si="2"/>
        <v>F7636980B41</v>
      </c>
      <c r="T5" s="9" t="s">
        <v>48</v>
      </c>
      <c r="U5" s="9" t="str">
        <f t="shared" si="3"/>
        <v>E7636980B41</v>
      </c>
      <c r="V5" s="10">
        <f>Ridotto!$W5-90</f>
        <v>43536.08333</v>
      </c>
      <c r="W5" s="10">
        <f>Ridotto!$X5-30</f>
        <v>43626.08333</v>
      </c>
      <c r="X5" s="10">
        <v>43656.083333333336</v>
      </c>
      <c r="Y5" s="10">
        <v>43656.083333333336</v>
      </c>
      <c r="Z5" s="10">
        <v>43846.62731953704</v>
      </c>
      <c r="AA5" s="9" t="s">
        <v>49</v>
      </c>
      <c r="AB5" s="8" t="str">
        <f t="shared" si="4"/>
        <v>O7636980B41</v>
      </c>
      <c r="AC5" s="9" t="s">
        <v>56</v>
      </c>
      <c r="AD5" s="8" t="s">
        <v>57</v>
      </c>
      <c r="AE5" s="9" t="str">
        <f t="shared" si="5"/>
        <v>C36983447</v>
      </c>
      <c r="AF5" s="9" t="str">
        <f t="shared" si="6"/>
        <v>B528951</v>
      </c>
      <c r="AG5" s="9" t="str">
        <f t="shared" si="7"/>
        <v>RA528951</v>
      </c>
      <c r="AH5" s="9" t="str">
        <f t="shared" si="8"/>
        <v>OA7636980B41</v>
      </c>
      <c r="AI5" s="9" t="str">
        <f t="shared" si="9"/>
        <v>VA-B528951</v>
      </c>
      <c r="AJ5" s="9" t="str">
        <f t="shared" si="10"/>
        <v>EO7636980B41</v>
      </c>
    </row>
    <row r="6">
      <c r="A6" s="5" t="s">
        <v>52</v>
      </c>
      <c r="B6" s="6" t="s">
        <v>53</v>
      </c>
      <c r="C6" s="6">
        <f t="shared" si="1"/>
        <v>1586853</v>
      </c>
      <c r="D6" s="6" t="s">
        <v>38</v>
      </c>
      <c r="E6" s="6">
        <v>7.722E10</v>
      </c>
      <c r="F6" s="6">
        <v>37.0</v>
      </c>
      <c r="G6" s="6" t="s">
        <v>39</v>
      </c>
      <c r="H6" s="6" t="s">
        <v>40</v>
      </c>
      <c r="I6" s="6">
        <v>2.268260904E9</v>
      </c>
      <c r="J6" s="6" t="s">
        <v>41</v>
      </c>
      <c r="K6" s="6" t="s">
        <v>42</v>
      </c>
      <c r="L6" s="6">
        <v>2.0090064E7</v>
      </c>
      <c r="M6" s="6" t="s">
        <v>43</v>
      </c>
      <c r="N6" s="6" t="s">
        <v>60</v>
      </c>
      <c r="O6" s="6" t="s">
        <v>61</v>
      </c>
      <c r="P6" s="6" t="s">
        <v>46</v>
      </c>
      <c r="Q6" s="6" t="s">
        <v>47</v>
      </c>
      <c r="R6" s="6">
        <v>4.5E8</v>
      </c>
      <c r="S6" s="6" t="str">
        <f t="shared" si="2"/>
        <v>F7637002D68</v>
      </c>
      <c r="T6" s="6" t="s">
        <v>48</v>
      </c>
      <c r="U6" s="6" t="str">
        <f t="shared" si="3"/>
        <v>E7637002D68</v>
      </c>
      <c r="V6" s="7">
        <f>Ridotto!$W6-90</f>
        <v>43536.08333</v>
      </c>
      <c r="W6" s="7">
        <f>Ridotto!$X6-30</f>
        <v>43626.08333</v>
      </c>
      <c r="X6" s="7">
        <v>43656.083333333336</v>
      </c>
      <c r="Y6" s="7">
        <v>43656.083333333336</v>
      </c>
      <c r="Z6" s="7">
        <v>43846.63103769676</v>
      </c>
      <c r="AA6" s="6" t="s">
        <v>49</v>
      </c>
      <c r="AB6" s="5" t="str">
        <f t="shared" si="4"/>
        <v>O7637002D68</v>
      </c>
      <c r="AC6" s="6" t="s">
        <v>62</v>
      </c>
      <c r="AD6" s="5" t="s">
        <v>63</v>
      </c>
      <c r="AE6" s="6" t="str">
        <f t="shared" si="5"/>
        <v>C37005240</v>
      </c>
      <c r="AF6" s="6" t="str">
        <f t="shared" si="6"/>
        <v>B528951</v>
      </c>
      <c r="AG6" s="6" t="str">
        <f t="shared" si="7"/>
        <v>RA528951</v>
      </c>
      <c r="AH6" s="6" t="str">
        <f t="shared" si="8"/>
        <v>OA7637002D68</v>
      </c>
      <c r="AI6" s="6" t="str">
        <f t="shared" si="9"/>
        <v>VA-B528951</v>
      </c>
      <c r="AJ6" s="6" t="str">
        <f t="shared" si="10"/>
        <v>EO7637002D68</v>
      </c>
    </row>
    <row r="7">
      <c r="A7" s="8" t="s">
        <v>52</v>
      </c>
      <c r="B7" s="9" t="s">
        <v>53</v>
      </c>
      <c r="C7" s="9">
        <f t="shared" si="1"/>
        <v>1586853</v>
      </c>
      <c r="D7" s="9" t="s">
        <v>38</v>
      </c>
      <c r="E7" s="9">
        <v>7.722E10</v>
      </c>
      <c r="F7" s="9">
        <v>37.0</v>
      </c>
      <c r="G7" s="9" t="s">
        <v>39</v>
      </c>
      <c r="H7" s="9" t="s">
        <v>40</v>
      </c>
      <c r="I7" s="9">
        <v>2.268260904E9</v>
      </c>
      <c r="J7" s="9" t="s">
        <v>41</v>
      </c>
      <c r="K7" s="9" t="s">
        <v>42</v>
      </c>
      <c r="L7" s="9">
        <v>2.0090064E7</v>
      </c>
      <c r="M7" s="9" t="s">
        <v>43</v>
      </c>
      <c r="N7" s="9" t="s">
        <v>64</v>
      </c>
      <c r="O7" s="9" t="s">
        <v>65</v>
      </c>
      <c r="P7" s="9" t="s">
        <v>46</v>
      </c>
      <c r="Q7" s="9" t="s">
        <v>47</v>
      </c>
      <c r="R7" s="9">
        <v>2.52E9</v>
      </c>
      <c r="S7" s="9" t="str">
        <f t="shared" si="2"/>
        <v>F76370060B9</v>
      </c>
      <c r="T7" s="9" t="s">
        <v>48</v>
      </c>
      <c r="U7" s="9" t="str">
        <f t="shared" si="3"/>
        <v>E76370060B9</v>
      </c>
      <c r="V7" s="10">
        <f>Ridotto!$W7-90</f>
        <v>43536.08333</v>
      </c>
      <c r="W7" s="10">
        <f>Ridotto!$X7-30</f>
        <v>43626.08333</v>
      </c>
      <c r="X7" s="10">
        <v>43656.083333333336</v>
      </c>
      <c r="Y7" s="10">
        <v>43656.083333333336</v>
      </c>
      <c r="Z7" s="10">
        <v>43846.63306752315</v>
      </c>
      <c r="AA7" s="9" t="s">
        <v>49</v>
      </c>
      <c r="AB7" s="8" t="str">
        <f t="shared" si="4"/>
        <v>O76370060B9</v>
      </c>
      <c r="AC7" s="9" t="s">
        <v>66</v>
      </c>
      <c r="AD7" s="8" t="s">
        <v>67</v>
      </c>
      <c r="AE7" s="9" t="str">
        <f t="shared" si="5"/>
        <v>C37000766</v>
      </c>
      <c r="AF7" s="9" t="str">
        <f t="shared" si="6"/>
        <v>B528951</v>
      </c>
      <c r="AG7" s="9" t="str">
        <f t="shared" si="7"/>
        <v>RA528951</v>
      </c>
      <c r="AH7" s="9" t="str">
        <f t="shared" si="8"/>
        <v>OA76370060B9</v>
      </c>
      <c r="AI7" s="9" t="str">
        <f t="shared" si="9"/>
        <v>VA-B528951</v>
      </c>
      <c r="AJ7" s="9" t="str">
        <f t="shared" si="10"/>
        <v>EO76370060B9</v>
      </c>
    </row>
    <row r="8">
      <c r="A8" s="5" t="s">
        <v>52</v>
      </c>
      <c r="B8" s="6" t="s">
        <v>53</v>
      </c>
      <c r="C8" s="6">
        <f t="shared" si="1"/>
        <v>1586853</v>
      </c>
      <c r="D8" s="6" t="s">
        <v>38</v>
      </c>
      <c r="E8" s="6">
        <v>7.722E10</v>
      </c>
      <c r="F8" s="6">
        <v>37.0</v>
      </c>
      <c r="G8" s="6" t="s">
        <v>39</v>
      </c>
      <c r="H8" s="6" t="s">
        <v>40</v>
      </c>
      <c r="I8" s="6">
        <v>2.268260904E9</v>
      </c>
      <c r="J8" s="6" t="s">
        <v>41</v>
      </c>
      <c r="K8" s="6" t="s">
        <v>42</v>
      </c>
      <c r="L8" s="6">
        <v>2.0090064E7</v>
      </c>
      <c r="M8" s="6" t="s">
        <v>43</v>
      </c>
      <c r="N8" s="6" t="s">
        <v>68</v>
      </c>
      <c r="O8" s="6" t="s">
        <v>69</v>
      </c>
      <c r="P8" s="6" t="s">
        <v>46</v>
      </c>
      <c r="Q8" s="6" t="s">
        <v>47</v>
      </c>
      <c r="R8" s="6">
        <v>3.15E9</v>
      </c>
      <c r="S8" s="6" t="str">
        <f t="shared" si="2"/>
        <v>F7637009332</v>
      </c>
      <c r="T8" s="6" t="s">
        <v>48</v>
      </c>
      <c r="U8" s="6" t="str">
        <f t="shared" si="3"/>
        <v>E7637009332</v>
      </c>
      <c r="V8" s="7">
        <f>Ridotto!$W8-90</f>
        <v>43536.08333</v>
      </c>
      <c r="W8" s="7">
        <f>Ridotto!$X8-30</f>
        <v>43626.08333</v>
      </c>
      <c r="X8" s="7">
        <v>43656.083333333336</v>
      </c>
      <c r="Y8" s="7">
        <v>43656.083333333336</v>
      </c>
      <c r="Z8" s="7">
        <v>43846.63494321759</v>
      </c>
      <c r="AA8" s="6" t="s">
        <v>49</v>
      </c>
      <c r="AB8" s="5" t="str">
        <f t="shared" si="4"/>
        <v>O7637009332</v>
      </c>
      <c r="AC8" s="6" t="s">
        <v>70</v>
      </c>
      <c r="AD8" s="5" t="s">
        <v>71</v>
      </c>
      <c r="AE8" s="6" t="str">
        <f t="shared" si="5"/>
        <v>C37004014</v>
      </c>
      <c r="AF8" s="6" t="str">
        <f t="shared" si="6"/>
        <v>B528951</v>
      </c>
      <c r="AG8" s="6" t="str">
        <f t="shared" si="7"/>
        <v>RA528951</v>
      </c>
      <c r="AH8" s="6" t="str">
        <f t="shared" si="8"/>
        <v>OA7637009332</v>
      </c>
      <c r="AI8" s="6" t="str">
        <f t="shared" si="9"/>
        <v>VA-B528951</v>
      </c>
      <c r="AJ8" s="6" t="str">
        <f t="shared" si="10"/>
        <v>EO7637009332</v>
      </c>
    </row>
    <row r="9">
      <c r="A9" s="8" t="s">
        <v>52</v>
      </c>
      <c r="B9" s="9" t="s">
        <v>53</v>
      </c>
      <c r="C9" s="9">
        <f t="shared" si="1"/>
        <v>1586853</v>
      </c>
      <c r="D9" s="9" t="s">
        <v>38</v>
      </c>
      <c r="E9" s="9">
        <v>7.722E10</v>
      </c>
      <c r="F9" s="9">
        <v>37.0</v>
      </c>
      <c r="G9" s="9" t="s">
        <v>39</v>
      </c>
      <c r="H9" s="9" t="s">
        <v>40</v>
      </c>
      <c r="I9" s="9">
        <v>2.268260904E9</v>
      </c>
      <c r="J9" s="9" t="s">
        <v>41</v>
      </c>
      <c r="K9" s="9" t="s">
        <v>42</v>
      </c>
      <c r="L9" s="9">
        <v>2.0090064E7</v>
      </c>
      <c r="M9" s="9" t="s">
        <v>43</v>
      </c>
      <c r="N9" s="9" t="s">
        <v>72</v>
      </c>
      <c r="O9" s="9" t="s">
        <v>73</v>
      </c>
      <c r="P9" s="9" t="s">
        <v>46</v>
      </c>
      <c r="Q9" s="9" t="s">
        <v>47</v>
      </c>
      <c r="R9" s="9">
        <v>2.7E8</v>
      </c>
      <c r="S9" s="9" t="str">
        <f t="shared" si="2"/>
        <v>F763701367E</v>
      </c>
      <c r="T9" s="9" t="s">
        <v>48</v>
      </c>
      <c r="U9" s="9" t="str">
        <f t="shared" si="3"/>
        <v>E763701367E</v>
      </c>
      <c r="V9" s="10">
        <f>Ridotto!$W9-90</f>
        <v>43536.08333</v>
      </c>
      <c r="W9" s="10">
        <f>Ridotto!$X9-30</f>
        <v>43626.08333</v>
      </c>
      <c r="X9" s="10">
        <v>43656.083333333336</v>
      </c>
      <c r="Y9" s="10">
        <v>43656.083333333336</v>
      </c>
      <c r="Z9" s="10">
        <v>43846.63610600695</v>
      </c>
      <c r="AA9" s="9" t="s">
        <v>49</v>
      </c>
      <c r="AB9" s="8" t="str">
        <f t="shared" si="4"/>
        <v>O763701367E</v>
      </c>
      <c r="AC9" s="9" t="s">
        <v>70</v>
      </c>
      <c r="AD9" s="8" t="s">
        <v>71</v>
      </c>
      <c r="AE9" s="9" t="str">
        <f t="shared" si="5"/>
        <v>C37014014</v>
      </c>
      <c r="AF9" s="9" t="str">
        <f t="shared" si="6"/>
        <v>B528951</v>
      </c>
      <c r="AG9" s="9" t="str">
        <f t="shared" si="7"/>
        <v>RA528951</v>
      </c>
      <c r="AH9" s="9" t="str">
        <f t="shared" si="8"/>
        <v>OA763701367E</v>
      </c>
      <c r="AI9" s="9" t="str">
        <f t="shared" si="9"/>
        <v>VA-B528951</v>
      </c>
      <c r="AJ9" s="9" t="str">
        <f t="shared" si="10"/>
        <v>EO763701367E</v>
      </c>
    </row>
    <row r="10">
      <c r="A10" s="5" t="s">
        <v>52</v>
      </c>
      <c r="B10" s="6" t="s">
        <v>53</v>
      </c>
      <c r="C10" s="6">
        <f t="shared" si="1"/>
        <v>1586853</v>
      </c>
      <c r="D10" s="6" t="s">
        <v>38</v>
      </c>
      <c r="E10" s="6">
        <v>7.722E10</v>
      </c>
      <c r="F10" s="6">
        <v>37.0</v>
      </c>
      <c r="G10" s="6" t="s">
        <v>39</v>
      </c>
      <c r="H10" s="6" t="s">
        <v>40</v>
      </c>
      <c r="I10" s="6">
        <v>2.268260904E9</v>
      </c>
      <c r="J10" s="6" t="s">
        <v>41</v>
      </c>
      <c r="K10" s="6" t="s">
        <v>42</v>
      </c>
      <c r="L10" s="6">
        <v>2.0090064E7</v>
      </c>
      <c r="M10" s="6" t="s">
        <v>43</v>
      </c>
      <c r="N10" s="6" t="s">
        <v>74</v>
      </c>
      <c r="O10" s="6" t="s">
        <v>75</v>
      </c>
      <c r="P10" s="6" t="s">
        <v>46</v>
      </c>
      <c r="Q10" s="6" t="s">
        <v>47</v>
      </c>
      <c r="R10" s="6">
        <v>4.875E8</v>
      </c>
      <c r="S10" s="6" t="str">
        <f t="shared" si="2"/>
        <v>F7637014751</v>
      </c>
      <c r="T10" s="6" t="s">
        <v>48</v>
      </c>
      <c r="U10" s="6" t="str">
        <f t="shared" si="3"/>
        <v>E7637014751</v>
      </c>
      <c r="V10" s="7">
        <f>Ridotto!$W10-90</f>
        <v>43536.08333</v>
      </c>
      <c r="W10" s="7">
        <f>Ridotto!$X10-30</f>
        <v>43626.08333</v>
      </c>
      <c r="X10" s="7">
        <v>43656.083333333336</v>
      </c>
      <c r="Y10" s="7">
        <v>43656.083333333336</v>
      </c>
      <c r="Z10" s="7">
        <v>43846.63724761574</v>
      </c>
      <c r="AA10" s="6" t="s">
        <v>49</v>
      </c>
      <c r="AB10" s="5" t="str">
        <f t="shared" si="4"/>
        <v>O7637014751</v>
      </c>
      <c r="AC10" s="6" t="s">
        <v>70</v>
      </c>
      <c r="AD10" s="5" t="s">
        <v>71</v>
      </c>
      <c r="AE10" s="6" t="str">
        <f t="shared" si="5"/>
        <v>C37014014</v>
      </c>
      <c r="AF10" s="6" t="str">
        <f t="shared" si="6"/>
        <v>B528951</v>
      </c>
      <c r="AG10" s="6" t="str">
        <f t="shared" si="7"/>
        <v>RA528951</v>
      </c>
      <c r="AH10" s="6" t="str">
        <f t="shared" si="8"/>
        <v>OA7637014751</v>
      </c>
      <c r="AI10" s="6" t="str">
        <f t="shared" si="9"/>
        <v>VA-B528951</v>
      </c>
      <c r="AJ10" s="6" t="str">
        <f t="shared" si="10"/>
        <v>EO7637014751</v>
      </c>
    </row>
    <row r="11">
      <c r="A11" s="8" t="s">
        <v>52</v>
      </c>
      <c r="B11" s="9" t="s">
        <v>53</v>
      </c>
      <c r="C11" s="9">
        <f t="shared" si="1"/>
        <v>1586853</v>
      </c>
      <c r="D11" s="9" t="s">
        <v>38</v>
      </c>
      <c r="E11" s="9">
        <v>7.722E10</v>
      </c>
      <c r="F11" s="9">
        <v>37.0</v>
      </c>
      <c r="G11" s="9" t="s">
        <v>39</v>
      </c>
      <c r="H11" s="9" t="s">
        <v>40</v>
      </c>
      <c r="I11" s="9">
        <v>2.268260904E9</v>
      </c>
      <c r="J11" s="9" t="s">
        <v>41</v>
      </c>
      <c r="K11" s="9" t="s">
        <v>42</v>
      </c>
      <c r="L11" s="9">
        <v>2.0090064E7</v>
      </c>
      <c r="M11" s="9" t="s">
        <v>43</v>
      </c>
      <c r="N11" s="9" t="s">
        <v>76</v>
      </c>
      <c r="O11" s="9" t="s">
        <v>77</v>
      </c>
      <c r="P11" s="9" t="s">
        <v>46</v>
      </c>
      <c r="Q11" s="9" t="s">
        <v>47</v>
      </c>
      <c r="R11" s="9">
        <v>1.8E9</v>
      </c>
      <c r="S11" s="9" t="str">
        <f t="shared" si="2"/>
        <v>F76370168F7</v>
      </c>
      <c r="T11" s="9" t="s">
        <v>48</v>
      </c>
      <c r="U11" s="9" t="str">
        <f t="shared" si="3"/>
        <v>E76370168F7</v>
      </c>
      <c r="V11" s="10">
        <f>Ridotto!$W11-90</f>
        <v>43536.08333</v>
      </c>
      <c r="W11" s="10">
        <f>Ridotto!$X11-30</f>
        <v>43626.08333</v>
      </c>
      <c r="X11" s="10">
        <v>43656.083333333336</v>
      </c>
      <c r="Y11" s="10">
        <v>43656.083333333336</v>
      </c>
      <c r="Z11" s="10">
        <v>43846.63847931713</v>
      </c>
      <c r="AA11" s="9" t="s">
        <v>49</v>
      </c>
      <c r="AB11" s="8" t="str">
        <f t="shared" si="4"/>
        <v>O76370168F7</v>
      </c>
      <c r="AC11" s="9" t="s">
        <v>66</v>
      </c>
      <c r="AD11" s="8" t="s">
        <v>67</v>
      </c>
      <c r="AE11" s="9" t="str">
        <f t="shared" si="5"/>
        <v>C37010766</v>
      </c>
      <c r="AF11" s="9" t="str">
        <f t="shared" si="6"/>
        <v>B528951</v>
      </c>
      <c r="AG11" s="9" t="str">
        <f t="shared" si="7"/>
        <v>RA528951</v>
      </c>
      <c r="AH11" s="9" t="str">
        <f t="shared" si="8"/>
        <v>OA76370168F7</v>
      </c>
      <c r="AI11" s="9" t="str">
        <f t="shared" si="9"/>
        <v>VA-B528951</v>
      </c>
      <c r="AJ11" s="9" t="str">
        <f t="shared" si="10"/>
        <v>EO76370168F7</v>
      </c>
    </row>
    <row r="12">
      <c r="A12" s="5" t="s">
        <v>52</v>
      </c>
      <c r="B12" s="6" t="s">
        <v>53</v>
      </c>
      <c r="C12" s="6">
        <f t="shared" si="1"/>
        <v>1586853</v>
      </c>
      <c r="D12" s="6" t="s">
        <v>38</v>
      </c>
      <c r="E12" s="6">
        <v>7.722E10</v>
      </c>
      <c r="F12" s="6">
        <v>37.0</v>
      </c>
      <c r="G12" s="6" t="s">
        <v>39</v>
      </c>
      <c r="H12" s="6" t="s">
        <v>40</v>
      </c>
      <c r="I12" s="6">
        <v>2.268260904E9</v>
      </c>
      <c r="J12" s="6" t="s">
        <v>41</v>
      </c>
      <c r="K12" s="6" t="s">
        <v>42</v>
      </c>
      <c r="L12" s="6">
        <v>2.0090064E7</v>
      </c>
      <c r="M12" s="6" t="s">
        <v>43</v>
      </c>
      <c r="N12" s="6" t="s">
        <v>78</v>
      </c>
      <c r="O12" s="6" t="s">
        <v>79</v>
      </c>
      <c r="P12" s="6" t="s">
        <v>46</v>
      </c>
      <c r="Q12" s="6" t="s">
        <v>47</v>
      </c>
      <c r="R12" s="6">
        <v>2.7E9</v>
      </c>
      <c r="S12" s="6" t="str">
        <f t="shared" si="2"/>
        <v>F7637021D16</v>
      </c>
      <c r="T12" s="6" t="s">
        <v>48</v>
      </c>
      <c r="U12" s="6" t="str">
        <f t="shared" si="3"/>
        <v>E7637021D16</v>
      </c>
      <c r="V12" s="7">
        <f>Ridotto!$W12-90</f>
        <v>43536.08333</v>
      </c>
      <c r="W12" s="7">
        <f>Ridotto!$X12-30</f>
        <v>43626.08333</v>
      </c>
      <c r="X12" s="7">
        <v>43656.083333333336</v>
      </c>
      <c r="Y12" s="7">
        <v>43656.083333333336</v>
      </c>
      <c r="Z12" s="7">
        <v>43846.64117835648</v>
      </c>
      <c r="AA12" s="6" t="s">
        <v>49</v>
      </c>
      <c r="AB12" s="5" t="str">
        <f t="shared" si="4"/>
        <v>O7637021D16</v>
      </c>
      <c r="AC12" s="6" t="s">
        <v>70</v>
      </c>
      <c r="AD12" s="5" t="s">
        <v>71</v>
      </c>
      <c r="AE12" s="6" t="str">
        <f t="shared" si="5"/>
        <v>C37024014</v>
      </c>
      <c r="AF12" s="6" t="str">
        <f t="shared" si="6"/>
        <v>B528951</v>
      </c>
      <c r="AG12" s="6" t="str">
        <f t="shared" si="7"/>
        <v>RA528951</v>
      </c>
      <c r="AH12" s="6" t="str">
        <f t="shared" si="8"/>
        <v>OA7637021D16</v>
      </c>
      <c r="AI12" s="6" t="str">
        <f t="shared" si="9"/>
        <v>VA-B528951</v>
      </c>
      <c r="AJ12" s="6" t="str">
        <f t="shared" si="10"/>
        <v>EO7637021D16</v>
      </c>
    </row>
    <row r="13">
      <c r="A13" s="8" t="s">
        <v>52</v>
      </c>
      <c r="B13" s="9" t="s">
        <v>53</v>
      </c>
      <c r="C13" s="9">
        <f t="shared" si="1"/>
        <v>1586853</v>
      </c>
      <c r="D13" s="9" t="s">
        <v>38</v>
      </c>
      <c r="E13" s="9">
        <v>7.722E10</v>
      </c>
      <c r="F13" s="9">
        <v>37.0</v>
      </c>
      <c r="G13" s="9" t="s">
        <v>39</v>
      </c>
      <c r="H13" s="9" t="s">
        <v>40</v>
      </c>
      <c r="I13" s="9">
        <v>2.268260904E9</v>
      </c>
      <c r="J13" s="9" t="s">
        <v>41</v>
      </c>
      <c r="K13" s="9" t="s">
        <v>42</v>
      </c>
      <c r="L13" s="9">
        <v>2.0090064E7</v>
      </c>
      <c r="M13" s="9" t="s">
        <v>43</v>
      </c>
      <c r="N13" s="9" t="s">
        <v>80</v>
      </c>
      <c r="O13" s="9" t="s">
        <v>81</v>
      </c>
      <c r="P13" s="9" t="s">
        <v>46</v>
      </c>
      <c r="Q13" s="9" t="s">
        <v>47</v>
      </c>
      <c r="R13" s="9">
        <v>6.75E9</v>
      </c>
      <c r="S13" s="9" t="str">
        <f t="shared" si="2"/>
        <v>F7637023EBC</v>
      </c>
      <c r="T13" s="9" t="s">
        <v>48</v>
      </c>
      <c r="U13" s="9" t="str">
        <f t="shared" si="3"/>
        <v>E7637023EBC</v>
      </c>
      <c r="V13" s="10">
        <f>Ridotto!$W13-90</f>
        <v>43536.08333</v>
      </c>
      <c r="W13" s="10">
        <f>Ridotto!$X13-30</f>
        <v>43626.08333</v>
      </c>
      <c r="X13" s="10">
        <v>43656.083333333336</v>
      </c>
      <c r="Y13" s="10">
        <v>43656.083333333336</v>
      </c>
      <c r="Z13" s="10">
        <v>43846.64218325231</v>
      </c>
      <c r="AA13" s="9" t="s">
        <v>49</v>
      </c>
      <c r="AB13" s="8" t="str">
        <f t="shared" si="4"/>
        <v>O7637023EBC</v>
      </c>
      <c r="AC13" s="9" t="s">
        <v>62</v>
      </c>
      <c r="AD13" s="8" t="s">
        <v>63</v>
      </c>
      <c r="AE13" s="9" t="str">
        <f t="shared" si="5"/>
        <v>C37025240</v>
      </c>
      <c r="AF13" s="9" t="str">
        <f t="shared" si="6"/>
        <v>B528951</v>
      </c>
      <c r="AG13" s="9" t="str">
        <f t="shared" si="7"/>
        <v>RA528951</v>
      </c>
      <c r="AH13" s="9" t="str">
        <f t="shared" si="8"/>
        <v>OA7637023EBC</v>
      </c>
      <c r="AI13" s="9" t="str">
        <f t="shared" si="9"/>
        <v>VA-B528951</v>
      </c>
      <c r="AJ13" s="9" t="str">
        <f t="shared" si="10"/>
        <v>EO7637023EBC</v>
      </c>
    </row>
    <row r="14">
      <c r="A14" s="5" t="s">
        <v>52</v>
      </c>
      <c r="B14" s="6" t="s">
        <v>53</v>
      </c>
      <c r="C14" s="6">
        <f t="shared" si="1"/>
        <v>1586853</v>
      </c>
      <c r="D14" s="6" t="s">
        <v>38</v>
      </c>
      <c r="E14" s="6">
        <v>7.722E10</v>
      </c>
      <c r="F14" s="6">
        <v>37.0</v>
      </c>
      <c r="G14" s="6" t="s">
        <v>39</v>
      </c>
      <c r="H14" s="6" t="s">
        <v>40</v>
      </c>
      <c r="I14" s="6">
        <v>2.268260904E9</v>
      </c>
      <c r="J14" s="6" t="s">
        <v>41</v>
      </c>
      <c r="K14" s="6" t="s">
        <v>42</v>
      </c>
      <c r="L14" s="6">
        <v>2.0090064E7</v>
      </c>
      <c r="M14" s="6" t="s">
        <v>43</v>
      </c>
      <c r="N14" s="6" t="s">
        <v>82</v>
      </c>
      <c r="O14" s="6" t="s">
        <v>83</v>
      </c>
      <c r="P14" s="6" t="s">
        <v>46</v>
      </c>
      <c r="Q14" s="6" t="s">
        <v>47</v>
      </c>
      <c r="R14" s="6">
        <v>1.512E9</v>
      </c>
      <c r="S14" s="6" t="str">
        <f t="shared" si="2"/>
        <v>F763702613A</v>
      </c>
      <c r="T14" s="6" t="s">
        <v>48</v>
      </c>
      <c r="U14" s="6" t="str">
        <f t="shared" si="3"/>
        <v>E763702613A</v>
      </c>
      <c r="V14" s="7">
        <f>Ridotto!$W14-90</f>
        <v>43536.08333</v>
      </c>
      <c r="W14" s="7">
        <f>Ridotto!$X14-30</f>
        <v>43626.08333</v>
      </c>
      <c r="X14" s="7">
        <v>43656.083333333336</v>
      </c>
      <c r="Y14" s="7">
        <v>43656.083333333336</v>
      </c>
      <c r="Z14" s="7">
        <v>43846.64319628472</v>
      </c>
      <c r="AA14" s="6" t="s">
        <v>49</v>
      </c>
      <c r="AB14" s="5" t="str">
        <f t="shared" si="4"/>
        <v>O763702613A</v>
      </c>
      <c r="AC14" s="6" t="s">
        <v>66</v>
      </c>
      <c r="AD14" s="5" t="s">
        <v>67</v>
      </c>
      <c r="AE14" s="6" t="str">
        <f t="shared" si="5"/>
        <v>C37020766</v>
      </c>
      <c r="AF14" s="6" t="str">
        <f t="shared" si="6"/>
        <v>B528951</v>
      </c>
      <c r="AG14" s="6" t="str">
        <f t="shared" si="7"/>
        <v>RA528951</v>
      </c>
      <c r="AH14" s="6" t="str">
        <f t="shared" si="8"/>
        <v>OA763702613A</v>
      </c>
      <c r="AI14" s="6" t="str">
        <f t="shared" si="9"/>
        <v>VA-B528951</v>
      </c>
      <c r="AJ14" s="6" t="str">
        <f t="shared" si="10"/>
        <v>EO763702613A</v>
      </c>
    </row>
    <row r="15">
      <c r="A15" s="8" t="s">
        <v>52</v>
      </c>
      <c r="B15" s="9" t="s">
        <v>53</v>
      </c>
      <c r="C15" s="9">
        <f t="shared" si="1"/>
        <v>1586853</v>
      </c>
      <c r="D15" s="9" t="s">
        <v>38</v>
      </c>
      <c r="E15" s="9">
        <v>7.722E10</v>
      </c>
      <c r="F15" s="9">
        <v>37.0</v>
      </c>
      <c r="G15" s="9" t="s">
        <v>39</v>
      </c>
      <c r="H15" s="9" t="s">
        <v>40</v>
      </c>
      <c r="I15" s="9">
        <v>2.268260904E9</v>
      </c>
      <c r="J15" s="9" t="s">
        <v>41</v>
      </c>
      <c r="K15" s="9" t="s">
        <v>42</v>
      </c>
      <c r="L15" s="9">
        <v>2.0090064E7</v>
      </c>
      <c r="M15" s="9" t="s">
        <v>43</v>
      </c>
      <c r="N15" s="9" t="s">
        <v>84</v>
      </c>
      <c r="O15" s="9" t="s">
        <v>85</v>
      </c>
      <c r="P15" s="9" t="s">
        <v>46</v>
      </c>
      <c r="Q15" s="9" t="s">
        <v>47</v>
      </c>
      <c r="R15" s="9">
        <v>1.512E9</v>
      </c>
      <c r="S15" s="9" t="str">
        <f t="shared" si="2"/>
        <v>F76370282E0</v>
      </c>
      <c r="T15" s="9" t="s">
        <v>48</v>
      </c>
      <c r="U15" s="9" t="str">
        <f t="shared" si="3"/>
        <v>E76370282E0</v>
      </c>
      <c r="V15" s="10">
        <f>Ridotto!$W15-90</f>
        <v>43536.08333</v>
      </c>
      <c r="W15" s="10">
        <f>Ridotto!$X15-30</f>
        <v>43626.08333</v>
      </c>
      <c r="X15" s="10">
        <v>43656.083333333336</v>
      </c>
      <c r="Y15" s="10">
        <v>43656.083333333336</v>
      </c>
      <c r="Z15" s="10">
        <v>43846.64421186343</v>
      </c>
      <c r="AA15" s="9" t="s">
        <v>49</v>
      </c>
      <c r="AB15" s="8" t="str">
        <f t="shared" si="4"/>
        <v>O76370282E0</v>
      </c>
      <c r="AC15" s="9" t="s">
        <v>66</v>
      </c>
      <c r="AD15" s="8" t="s">
        <v>67</v>
      </c>
      <c r="AE15" s="9" t="str">
        <f t="shared" si="5"/>
        <v>C37020766</v>
      </c>
      <c r="AF15" s="9" t="str">
        <f t="shared" si="6"/>
        <v>B528951</v>
      </c>
      <c r="AG15" s="9" t="str">
        <f t="shared" si="7"/>
        <v>RA528951</v>
      </c>
      <c r="AH15" s="9" t="str">
        <f t="shared" si="8"/>
        <v>OA76370282E0</v>
      </c>
      <c r="AI15" s="9" t="str">
        <f t="shared" si="9"/>
        <v>VA-B528951</v>
      </c>
      <c r="AJ15" s="9" t="str">
        <f t="shared" si="10"/>
        <v>EO76370282E0</v>
      </c>
    </row>
    <row r="16">
      <c r="A16" s="5" t="s">
        <v>52</v>
      </c>
      <c r="B16" s="6" t="s">
        <v>53</v>
      </c>
      <c r="C16" s="6">
        <f t="shared" si="1"/>
        <v>1586853</v>
      </c>
      <c r="D16" s="6" t="s">
        <v>38</v>
      </c>
      <c r="E16" s="6">
        <v>7.722E10</v>
      </c>
      <c r="F16" s="6">
        <v>37.0</v>
      </c>
      <c r="G16" s="6" t="s">
        <v>39</v>
      </c>
      <c r="H16" s="6" t="s">
        <v>40</v>
      </c>
      <c r="I16" s="6">
        <v>2.268260904E9</v>
      </c>
      <c r="J16" s="6" t="s">
        <v>41</v>
      </c>
      <c r="K16" s="6" t="s">
        <v>42</v>
      </c>
      <c r="L16" s="6">
        <v>2.0090064E7</v>
      </c>
      <c r="M16" s="6" t="s">
        <v>43</v>
      </c>
      <c r="N16" s="6" t="s">
        <v>86</v>
      </c>
      <c r="O16" s="6" t="s">
        <v>87</v>
      </c>
      <c r="P16" s="6" t="s">
        <v>46</v>
      </c>
      <c r="Q16" s="6" t="s">
        <v>47</v>
      </c>
      <c r="R16" s="6">
        <v>2.475E9</v>
      </c>
      <c r="S16" s="6" t="str">
        <f t="shared" si="2"/>
        <v>F763703262C</v>
      </c>
      <c r="T16" s="6" t="s">
        <v>48</v>
      </c>
      <c r="U16" s="6" t="str">
        <f t="shared" si="3"/>
        <v>E763703262C</v>
      </c>
      <c r="V16" s="7">
        <f>Ridotto!$W16-90</f>
        <v>43536.08333</v>
      </c>
      <c r="W16" s="7">
        <f>Ridotto!$X16-30</f>
        <v>43626.08333</v>
      </c>
      <c r="X16" s="7">
        <v>43656.083333333336</v>
      </c>
      <c r="Y16" s="7">
        <v>43656.083333333336</v>
      </c>
      <c r="Z16" s="7">
        <v>43846.64528101852</v>
      </c>
      <c r="AA16" s="6" t="s">
        <v>49</v>
      </c>
      <c r="AB16" s="5" t="str">
        <f t="shared" si="4"/>
        <v>O763703262C</v>
      </c>
      <c r="AC16" s="6" t="s">
        <v>66</v>
      </c>
      <c r="AD16" s="5" t="s">
        <v>67</v>
      </c>
      <c r="AE16" s="6" t="str">
        <f t="shared" si="5"/>
        <v>C37030766</v>
      </c>
      <c r="AF16" s="6" t="str">
        <f t="shared" si="6"/>
        <v>B528951</v>
      </c>
      <c r="AG16" s="6" t="str">
        <f t="shared" si="7"/>
        <v>RA528951</v>
      </c>
      <c r="AH16" s="6" t="str">
        <f t="shared" si="8"/>
        <v>OA763703262C</v>
      </c>
      <c r="AI16" s="6" t="str">
        <f t="shared" si="9"/>
        <v>VA-B528951</v>
      </c>
      <c r="AJ16" s="6" t="str">
        <f t="shared" si="10"/>
        <v>EO763703262C</v>
      </c>
    </row>
    <row r="17">
      <c r="A17" s="8" t="s">
        <v>52</v>
      </c>
      <c r="B17" s="9" t="s">
        <v>53</v>
      </c>
      <c r="C17" s="9">
        <f t="shared" si="1"/>
        <v>1586853</v>
      </c>
      <c r="D17" s="9" t="s">
        <v>38</v>
      </c>
      <c r="E17" s="9">
        <v>7.722E10</v>
      </c>
      <c r="F17" s="9">
        <v>37.0</v>
      </c>
      <c r="G17" s="9" t="s">
        <v>39</v>
      </c>
      <c r="H17" s="9" t="s">
        <v>40</v>
      </c>
      <c r="I17" s="9">
        <v>2.268260904E9</v>
      </c>
      <c r="J17" s="9" t="s">
        <v>41</v>
      </c>
      <c r="K17" s="9" t="s">
        <v>42</v>
      </c>
      <c r="L17" s="9">
        <v>2.0090064E7</v>
      </c>
      <c r="M17" s="9" t="s">
        <v>43</v>
      </c>
      <c r="N17" s="9" t="s">
        <v>88</v>
      </c>
      <c r="O17" s="9" t="s">
        <v>89</v>
      </c>
      <c r="P17" s="9" t="s">
        <v>46</v>
      </c>
      <c r="Q17" s="9" t="s">
        <v>47</v>
      </c>
      <c r="R17" s="9">
        <v>1.2E9</v>
      </c>
      <c r="S17" s="9" t="str">
        <f t="shared" si="2"/>
        <v>F76370358A5</v>
      </c>
      <c r="T17" s="9" t="s">
        <v>48</v>
      </c>
      <c r="U17" s="9" t="str">
        <f t="shared" si="3"/>
        <v>E76370358A5</v>
      </c>
      <c r="V17" s="10">
        <f>Ridotto!$W17-90</f>
        <v>43536.08333</v>
      </c>
      <c r="W17" s="10">
        <f>Ridotto!$X17-30</f>
        <v>43626.08333</v>
      </c>
      <c r="X17" s="10">
        <v>43656.083333333336</v>
      </c>
      <c r="Y17" s="10">
        <v>43656.083333333336</v>
      </c>
      <c r="Z17" s="10">
        <v>43846.64644413195</v>
      </c>
      <c r="AA17" s="9" t="s">
        <v>49</v>
      </c>
      <c r="AB17" s="8" t="str">
        <f t="shared" si="4"/>
        <v>O76370358A5</v>
      </c>
      <c r="AC17" s="9" t="s">
        <v>66</v>
      </c>
      <c r="AD17" s="8" t="s">
        <v>67</v>
      </c>
      <c r="AE17" s="9" t="str">
        <f t="shared" si="5"/>
        <v>C37030766</v>
      </c>
      <c r="AF17" s="9" t="str">
        <f t="shared" si="6"/>
        <v>B528951</v>
      </c>
      <c r="AG17" s="9" t="str">
        <f t="shared" si="7"/>
        <v>RA528951</v>
      </c>
      <c r="AH17" s="9" t="str">
        <f t="shared" si="8"/>
        <v>OA76370358A5</v>
      </c>
      <c r="AI17" s="9" t="str">
        <f t="shared" si="9"/>
        <v>VA-B528951</v>
      </c>
      <c r="AJ17" s="9" t="str">
        <f t="shared" si="10"/>
        <v>EO76370358A5</v>
      </c>
    </row>
    <row r="18">
      <c r="A18" s="5" t="s">
        <v>52</v>
      </c>
      <c r="B18" s="6" t="s">
        <v>53</v>
      </c>
      <c r="C18" s="6">
        <f t="shared" si="1"/>
        <v>1586853</v>
      </c>
      <c r="D18" s="6" t="s">
        <v>38</v>
      </c>
      <c r="E18" s="6">
        <v>7.722E10</v>
      </c>
      <c r="F18" s="6">
        <v>37.0</v>
      </c>
      <c r="G18" s="6" t="s">
        <v>39</v>
      </c>
      <c r="H18" s="6" t="s">
        <v>40</v>
      </c>
      <c r="I18" s="6">
        <v>2.268260904E9</v>
      </c>
      <c r="J18" s="6" t="s">
        <v>41</v>
      </c>
      <c r="K18" s="6" t="s">
        <v>42</v>
      </c>
      <c r="L18" s="6">
        <v>2.0090064E7</v>
      </c>
      <c r="M18" s="6" t="s">
        <v>43</v>
      </c>
      <c r="N18" s="6" t="s">
        <v>90</v>
      </c>
      <c r="O18" s="6" t="s">
        <v>91</v>
      </c>
      <c r="P18" s="6" t="s">
        <v>46</v>
      </c>
      <c r="Q18" s="6" t="s">
        <v>47</v>
      </c>
      <c r="R18" s="6">
        <v>9.0E7</v>
      </c>
      <c r="S18" s="6" t="str">
        <f t="shared" si="2"/>
        <v>F7637038B1E</v>
      </c>
      <c r="T18" s="6" t="s">
        <v>48</v>
      </c>
      <c r="U18" s="6" t="str">
        <f t="shared" si="3"/>
        <v>E7637038B1E</v>
      </c>
      <c r="V18" s="7">
        <f>Ridotto!$W18-90</f>
        <v>43536.08333</v>
      </c>
      <c r="W18" s="7">
        <f>Ridotto!$X18-30</f>
        <v>43626.08333</v>
      </c>
      <c r="X18" s="7">
        <v>43656.083333333336</v>
      </c>
      <c r="Y18" s="7">
        <v>43656.083333333336</v>
      </c>
      <c r="Z18" s="7">
        <v>43846.64734584491</v>
      </c>
      <c r="AA18" s="6" t="s">
        <v>49</v>
      </c>
      <c r="AB18" s="5" t="str">
        <f t="shared" si="4"/>
        <v>O7637038B1E</v>
      </c>
      <c r="AC18" s="6" t="s">
        <v>66</v>
      </c>
      <c r="AD18" s="5" t="s">
        <v>67</v>
      </c>
      <c r="AE18" s="6" t="str">
        <f t="shared" si="5"/>
        <v>C37030766</v>
      </c>
      <c r="AF18" s="6" t="str">
        <f t="shared" si="6"/>
        <v>B528951</v>
      </c>
      <c r="AG18" s="6" t="str">
        <f t="shared" si="7"/>
        <v>RA528951</v>
      </c>
      <c r="AH18" s="6" t="str">
        <f t="shared" si="8"/>
        <v>OA7637038B1E</v>
      </c>
      <c r="AI18" s="6" t="str">
        <f t="shared" si="9"/>
        <v>VA-B528951</v>
      </c>
      <c r="AJ18" s="6" t="str">
        <f t="shared" si="10"/>
        <v>EO7637038B1E</v>
      </c>
    </row>
    <row r="19">
      <c r="A19" s="8" t="s">
        <v>52</v>
      </c>
      <c r="B19" s="9" t="s">
        <v>53</v>
      </c>
      <c r="C19" s="9">
        <f t="shared" si="1"/>
        <v>1586853</v>
      </c>
      <c r="D19" s="9" t="s">
        <v>38</v>
      </c>
      <c r="E19" s="9">
        <v>7.722E10</v>
      </c>
      <c r="F19" s="9">
        <v>37.0</v>
      </c>
      <c r="G19" s="9" t="s">
        <v>39</v>
      </c>
      <c r="H19" s="9" t="s">
        <v>40</v>
      </c>
      <c r="I19" s="9">
        <v>2.268260904E9</v>
      </c>
      <c r="J19" s="9" t="s">
        <v>41</v>
      </c>
      <c r="K19" s="9" t="s">
        <v>42</v>
      </c>
      <c r="L19" s="9">
        <v>2.0090064E7</v>
      </c>
      <c r="M19" s="9" t="s">
        <v>43</v>
      </c>
      <c r="N19" s="9" t="s">
        <v>92</v>
      </c>
      <c r="O19" s="9" t="s">
        <v>93</v>
      </c>
      <c r="P19" s="9" t="s">
        <v>46</v>
      </c>
      <c r="Q19" s="9" t="s">
        <v>47</v>
      </c>
      <c r="R19" s="9">
        <v>1.8E9</v>
      </c>
      <c r="S19" s="9" t="str">
        <f t="shared" si="2"/>
        <v>F7637041D97</v>
      </c>
      <c r="T19" s="9" t="s">
        <v>48</v>
      </c>
      <c r="U19" s="9" t="str">
        <f t="shared" si="3"/>
        <v>E7637041D97</v>
      </c>
      <c r="V19" s="10">
        <f>Ridotto!$W19-90</f>
        <v>43536.08333</v>
      </c>
      <c r="W19" s="10">
        <f>Ridotto!$X19-30</f>
        <v>43626.08333</v>
      </c>
      <c r="X19" s="10">
        <v>43656.083333333336</v>
      </c>
      <c r="Y19" s="10">
        <v>43656.083333333336</v>
      </c>
      <c r="Z19" s="10">
        <v>43846.648389664355</v>
      </c>
      <c r="AA19" s="9" t="s">
        <v>49</v>
      </c>
      <c r="AB19" s="8" t="str">
        <f t="shared" si="4"/>
        <v>O7637041D97</v>
      </c>
      <c r="AC19" s="9" t="s">
        <v>66</v>
      </c>
      <c r="AD19" s="8" t="s">
        <v>67</v>
      </c>
      <c r="AE19" s="9" t="str">
        <f t="shared" si="5"/>
        <v>C37040766</v>
      </c>
      <c r="AF19" s="9" t="str">
        <f t="shared" si="6"/>
        <v>B528951</v>
      </c>
      <c r="AG19" s="9" t="str">
        <f t="shared" si="7"/>
        <v>RA528951</v>
      </c>
      <c r="AH19" s="9" t="str">
        <f t="shared" si="8"/>
        <v>OA7637041D97</v>
      </c>
      <c r="AI19" s="9" t="str">
        <f t="shared" si="9"/>
        <v>VA-B528951</v>
      </c>
      <c r="AJ19" s="9" t="str">
        <f t="shared" si="10"/>
        <v>EO7637041D97</v>
      </c>
    </row>
    <row r="20">
      <c r="A20" s="5" t="s">
        <v>52</v>
      </c>
      <c r="B20" s="6" t="s">
        <v>53</v>
      </c>
      <c r="C20" s="6">
        <f t="shared" si="1"/>
        <v>1586853</v>
      </c>
      <c r="D20" s="6" t="s">
        <v>38</v>
      </c>
      <c r="E20" s="6">
        <v>7.722E10</v>
      </c>
      <c r="F20" s="6">
        <v>37.0</v>
      </c>
      <c r="G20" s="6" t="s">
        <v>39</v>
      </c>
      <c r="H20" s="6" t="s">
        <v>40</v>
      </c>
      <c r="I20" s="6">
        <v>2.268260904E9</v>
      </c>
      <c r="J20" s="6" t="s">
        <v>41</v>
      </c>
      <c r="K20" s="6" t="s">
        <v>42</v>
      </c>
      <c r="L20" s="6">
        <v>2.0090064E7</v>
      </c>
      <c r="M20" s="6" t="s">
        <v>43</v>
      </c>
      <c r="N20" s="6" t="s">
        <v>94</v>
      </c>
      <c r="O20" s="6" t="s">
        <v>95</v>
      </c>
      <c r="P20" s="6" t="s">
        <v>46</v>
      </c>
      <c r="Q20" s="6" t="s">
        <v>47</v>
      </c>
      <c r="R20" s="6">
        <v>2.4E8</v>
      </c>
      <c r="S20" s="6" t="str">
        <f t="shared" si="2"/>
        <v>F7637042E6A</v>
      </c>
      <c r="T20" s="6" t="s">
        <v>48</v>
      </c>
      <c r="U20" s="6" t="str">
        <f t="shared" si="3"/>
        <v>E7637042E6A</v>
      </c>
      <c r="V20" s="7">
        <f>Ridotto!$W20-90</f>
        <v>43536.08333</v>
      </c>
      <c r="W20" s="7">
        <f>Ridotto!$X20-30</f>
        <v>43626.08333</v>
      </c>
      <c r="X20" s="7">
        <v>43656.083333333336</v>
      </c>
      <c r="Y20" s="7">
        <v>43656.083333333336</v>
      </c>
      <c r="Z20" s="7">
        <v>43846.64942952546</v>
      </c>
      <c r="AA20" s="6" t="s">
        <v>49</v>
      </c>
      <c r="AB20" s="5" t="str">
        <f t="shared" si="4"/>
        <v>O7637042E6A</v>
      </c>
      <c r="AC20" s="6" t="s">
        <v>70</v>
      </c>
      <c r="AD20" s="5" t="s">
        <v>71</v>
      </c>
      <c r="AE20" s="6" t="str">
        <f t="shared" si="5"/>
        <v>C37044014</v>
      </c>
      <c r="AF20" s="6" t="str">
        <f t="shared" si="6"/>
        <v>B528951</v>
      </c>
      <c r="AG20" s="6" t="str">
        <f t="shared" si="7"/>
        <v>RA528951</v>
      </c>
      <c r="AH20" s="6" t="str">
        <f t="shared" si="8"/>
        <v>OA7637042E6A</v>
      </c>
      <c r="AI20" s="6" t="str">
        <f t="shared" si="9"/>
        <v>VA-B528951</v>
      </c>
      <c r="AJ20" s="6" t="str">
        <f t="shared" si="10"/>
        <v>EO7637042E6A</v>
      </c>
    </row>
    <row r="21">
      <c r="A21" s="8" t="s">
        <v>52</v>
      </c>
      <c r="B21" s="9" t="s">
        <v>53</v>
      </c>
      <c r="C21" s="9">
        <f t="shared" si="1"/>
        <v>1586853</v>
      </c>
      <c r="D21" s="9" t="s">
        <v>38</v>
      </c>
      <c r="E21" s="9">
        <v>7.722E10</v>
      </c>
      <c r="F21" s="9">
        <v>37.0</v>
      </c>
      <c r="G21" s="9" t="s">
        <v>39</v>
      </c>
      <c r="H21" s="9" t="s">
        <v>40</v>
      </c>
      <c r="I21" s="9">
        <v>2.268260904E9</v>
      </c>
      <c r="J21" s="9" t="s">
        <v>41</v>
      </c>
      <c r="K21" s="9" t="s">
        <v>42</v>
      </c>
      <c r="L21" s="9">
        <v>2.0090064E7</v>
      </c>
      <c r="M21" s="9" t="s">
        <v>43</v>
      </c>
      <c r="N21" s="9" t="s">
        <v>96</v>
      </c>
      <c r="O21" s="9" t="s">
        <v>97</v>
      </c>
      <c r="P21" s="9" t="s">
        <v>46</v>
      </c>
      <c r="Q21" s="9" t="s">
        <v>47</v>
      </c>
      <c r="R21" s="9">
        <v>2.25E8</v>
      </c>
      <c r="S21" s="9" t="str">
        <f t="shared" si="2"/>
        <v>F7637049434</v>
      </c>
      <c r="T21" s="9" t="s">
        <v>48</v>
      </c>
      <c r="U21" s="9" t="str">
        <f t="shared" si="3"/>
        <v>E7637049434</v>
      </c>
      <c r="V21" s="10">
        <f>Ridotto!$W21-90</f>
        <v>43536.08333</v>
      </c>
      <c r="W21" s="10">
        <f>Ridotto!$X21-30</f>
        <v>43626.08333</v>
      </c>
      <c r="X21" s="10">
        <v>43656.083333333336</v>
      </c>
      <c r="Y21" s="10">
        <v>43656.083333333336</v>
      </c>
      <c r="Z21" s="10">
        <v>43846.65049270834</v>
      </c>
      <c r="AA21" s="9" t="s">
        <v>49</v>
      </c>
      <c r="AB21" s="8" t="str">
        <f t="shared" si="4"/>
        <v>O7637049434</v>
      </c>
      <c r="AC21" s="9" t="s">
        <v>66</v>
      </c>
      <c r="AD21" s="8" t="s">
        <v>67</v>
      </c>
      <c r="AE21" s="9" t="str">
        <f t="shared" si="5"/>
        <v>C37040766</v>
      </c>
      <c r="AF21" s="9" t="str">
        <f t="shared" si="6"/>
        <v>B528951</v>
      </c>
      <c r="AG21" s="9" t="str">
        <f t="shared" si="7"/>
        <v>RA528951</v>
      </c>
      <c r="AH21" s="9" t="str">
        <f t="shared" si="8"/>
        <v>OA7637049434</v>
      </c>
      <c r="AI21" s="9" t="str">
        <f t="shared" si="9"/>
        <v>VA-B528951</v>
      </c>
      <c r="AJ21" s="9" t="str">
        <f t="shared" si="10"/>
        <v>EO7637049434</v>
      </c>
    </row>
    <row r="22">
      <c r="A22" s="5" t="s">
        <v>52</v>
      </c>
      <c r="B22" s="6" t="s">
        <v>53</v>
      </c>
      <c r="C22" s="6">
        <f t="shared" si="1"/>
        <v>1586853</v>
      </c>
      <c r="D22" s="6" t="s">
        <v>38</v>
      </c>
      <c r="E22" s="6">
        <v>7.722E10</v>
      </c>
      <c r="F22" s="6">
        <v>37.0</v>
      </c>
      <c r="G22" s="6" t="s">
        <v>39</v>
      </c>
      <c r="H22" s="6" t="s">
        <v>40</v>
      </c>
      <c r="I22" s="6">
        <v>2.268260904E9</v>
      </c>
      <c r="J22" s="6" t="s">
        <v>41</v>
      </c>
      <c r="K22" s="6" t="s">
        <v>42</v>
      </c>
      <c r="L22" s="6">
        <v>2.0090064E7</v>
      </c>
      <c r="M22" s="6" t="s">
        <v>43</v>
      </c>
      <c r="N22" s="6" t="s">
        <v>98</v>
      </c>
      <c r="O22" s="6" t="s">
        <v>99</v>
      </c>
      <c r="P22" s="6" t="s">
        <v>46</v>
      </c>
      <c r="Q22" s="6" t="s">
        <v>47</v>
      </c>
      <c r="R22" s="6">
        <v>1.17E9</v>
      </c>
      <c r="S22" s="6" t="str">
        <f t="shared" si="2"/>
        <v>F76370515DA</v>
      </c>
      <c r="T22" s="6" t="s">
        <v>48</v>
      </c>
      <c r="U22" s="6" t="str">
        <f t="shared" si="3"/>
        <v>E76370515DA</v>
      </c>
      <c r="V22" s="7">
        <f>Ridotto!$W22-90</f>
        <v>43536.08333</v>
      </c>
      <c r="W22" s="7">
        <f>Ridotto!$X22-30</f>
        <v>43626.08333</v>
      </c>
      <c r="X22" s="7">
        <v>43656.083333333336</v>
      </c>
      <c r="Y22" s="7">
        <v>43656.083333333336</v>
      </c>
      <c r="Z22" s="7">
        <v>43846.65152478009</v>
      </c>
      <c r="AA22" s="6" t="s">
        <v>49</v>
      </c>
      <c r="AB22" s="5" t="str">
        <f t="shared" si="4"/>
        <v>O76370515DA</v>
      </c>
      <c r="AC22" s="6" t="s">
        <v>62</v>
      </c>
      <c r="AD22" s="5" t="s">
        <v>63</v>
      </c>
      <c r="AE22" s="6" t="str">
        <f t="shared" si="5"/>
        <v>C37055240</v>
      </c>
      <c r="AF22" s="6" t="str">
        <f t="shared" si="6"/>
        <v>B528951</v>
      </c>
      <c r="AG22" s="6" t="str">
        <f t="shared" si="7"/>
        <v>RA528951</v>
      </c>
      <c r="AH22" s="6" t="str">
        <f t="shared" si="8"/>
        <v>OA76370515DA</v>
      </c>
      <c r="AI22" s="6" t="str">
        <f t="shared" si="9"/>
        <v>VA-B528951</v>
      </c>
      <c r="AJ22" s="6" t="str">
        <f t="shared" si="10"/>
        <v>EO76370515DA</v>
      </c>
    </row>
    <row r="23">
      <c r="A23" s="8" t="s">
        <v>52</v>
      </c>
      <c r="B23" s="9" t="s">
        <v>53</v>
      </c>
      <c r="C23" s="9">
        <f t="shared" si="1"/>
        <v>1586853</v>
      </c>
      <c r="D23" s="9" t="s">
        <v>38</v>
      </c>
      <c r="E23" s="9">
        <v>7.722E10</v>
      </c>
      <c r="F23" s="9">
        <v>37.0</v>
      </c>
      <c r="G23" s="9" t="s">
        <v>39</v>
      </c>
      <c r="H23" s="9" t="s">
        <v>40</v>
      </c>
      <c r="I23" s="9">
        <v>2.268260904E9</v>
      </c>
      <c r="J23" s="9" t="s">
        <v>41</v>
      </c>
      <c r="K23" s="9" t="s">
        <v>42</v>
      </c>
      <c r="L23" s="9">
        <v>2.0090064E7</v>
      </c>
      <c r="M23" s="9" t="s">
        <v>43</v>
      </c>
      <c r="N23" s="9" t="s">
        <v>100</v>
      </c>
      <c r="O23" s="9" t="s">
        <v>101</v>
      </c>
      <c r="P23" s="9" t="s">
        <v>46</v>
      </c>
      <c r="Q23" s="9" t="s">
        <v>47</v>
      </c>
      <c r="R23" s="9">
        <v>3.3E9</v>
      </c>
      <c r="S23" s="9" t="str">
        <f t="shared" si="2"/>
        <v>F76370569F9</v>
      </c>
      <c r="T23" s="9" t="s">
        <v>48</v>
      </c>
      <c r="U23" s="9" t="str">
        <f t="shared" si="3"/>
        <v>E76370569F9</v>
      </c>
      <c r="V23" s="10">
        <f>Ridotto!$W23-90</f>
        <v>43536.08333</v>
      </c>
      <c r="W23" s="10">
        <f>Ridotto!$X23-30</f>
        <v>43626.08333</v>
      </c>
      <c r="X23" s="10">
        <v>43656.083333333336</v>
      </c>
      <c r="Y23" s="10">
        <v>43656.083333333336</v>
      </c>
      <c r="Z23" s="10">
        <v>43846.65250537037</v>
      </c>
      <c r="AA23" s="9" t="s">
        <v>49</v>
      </c>
      <c r="AB23" s="8" t="str">
        <f t="shared" si="4"/>
        <v>O76370569F9</v>
      </c>
      <c r="AC23" s="9" t="s">
        <v>66</v>
      </c>
      <c r="AD23" s="8" t="s">
        <v>67</v>
      </c>
      <c r="AE23" s="9" t="str">
        <f t="shared" si="5"/>
        <v>C37050766</v>
      </c>
      <c r="AF23" s="9" t="str">
        <f t="shared" si="6"/>
        <v>B528951</v>
      </c>
      <c r="AG23" s="9" t="str">
        <f t="shared" si="7"/>
        <v>RA528951</v>
      </c>
      <c r="AH23" s="9" t="str">
        <f t="shared" si="8"/>
        <v>OA76370569F9</v>
      </c>
      <c r="AI23" s="9" t="str">
        <f t="shared" si="9"/>
        <v>VA-B528951</v>
      </c>
      <c r="AJ23" s="9" t="str">
        <f t="shared" si="10"/>
        <v>EO76370569F9</v>
      </c>
    </row>
    <row r="24">
      <c r="A24" s="5" t="s">
        <v>52</v>
      </c>
      <c r="B24" s="6" t="s">
        <v>53</v>
      </c>
      <c r="C24" s="6">
        <f t="shared" si="1"/>
        <v>1586853</v>
      </c>
      <c r="D24" s="6" t="s">
        <v>38</v>
      </c>
      <c r="E24" s="6">
        <v>7.722E10</v>
      </c>
      <c r="F24" s="6">
        <v>37.0</v>
      </c>
      <c r="G24" s="6" t="s">
        <v>39</v>
      </c>
      <c r="H24" s="6" t="s">
        <v>40</v>
      </c>
      <c r="I24" s="6">
        <v>2.268260904E9</v>
      </c>
      <c r="J24" s="6" t="s">
        <v>41</v>
      </c>
      <c r="K24" s="6" t="s">
        <v>42</v>
      </c>
      <c r="L24" s="6">
        <v>2.0090064E7</v>
      </c>
      <c r="M24" s="6" t="s">
        <v>43</v>
      </c>
      <c r="N24" s="6" t="s">
        <v>102</v>
      </c>
      <c r="O24" s="6" t="s">
        <v>103</v>
      </c>
      <c r="P24" s="6" t="s">
        <v>46</v>
      </c>
      <c r="Q24" s="6" t="s">
        <v>47</v>
      </c>
      <c r="R24" s="6">
        <v>1.5E9</v>
      </c>
      <c r="S24" s="6" t="str">
        <f t="shared" si="2"/>
        <v>F77128469DC</v>
      </c>
      <c r="T24" s="6" t="s">
        <v>48</v>
      </c>
      <c r="U24" s="6" t="str">
        <f t="shared" si="3"/>
        <v>E77128469DC</v>
      </c>
      <c r="V24" s="7">
        <f>Ridotto!$W24-90</f>
        <v>43536.08333</v>
      </c>
      <c r="W24" s="7">
        <f>Ridotto!$X24-30</f>
        <v>43626.08333</v>
      </c>
      <c r="X24" s="7">
        <v>43656.083333333336</v>
      </c>
      <c r="Y24" s="7">
        <v>43656.083333333336</v>
      </c>
      <c r="Z24" s="7">
        <v>43846.654865358796</v>
      </c>
      <c r="AA24" s="6" t="s">
        <v>49</v>
      </c>
      <c r="AB24" s="5" t="str">
        <f t="shared" si="4"/>
        <v>O77128469DC</v>
      </c>
      <c r="AC24" s="6" t="s">
        <v>104</v>
      </c>
      <c r="AD24" s="5" t="s">
        <v>105</v>
      </c>
      <c r="AE24" s="6" t="str">
        <f t="shared" si="5"/>
        <v>C12846740</v>
      </c>
      <c r="AF24" s="6" t="str">
        <f t="shared" si="6"/>
        <v>B528951</v>
      </c>
      <c r="AG24" s="6" t="str">
        <f t="shared" si="7"/>
        <v>RA528951</v>
      </c>
      <c r="AH24" s="6" t="str">
        <f t="shared" si="8"/>
        <v>OA77128469DC</v>
      </c>
      <c r="AI24" s="6" t="str">
        <f t="shared" si="9"/>
        <v>VA-B528951</v>
      </c>
      <c r="AJ24" s="6" t="str">
        <f t="shared" si="10"/>
        <v>EO77128469DC</v>
      </c>
    </row>
    <row r="25">
      <c r="A25" s="8" t="s">
        <v>52</v>
      </c>
      <c r="B25" s="9" t="s">
        <v>53</v>
      </c>
      <c r="C25" s="9">
        <f t="shared" si="1"/>
        <v>1586853</v>
      </c>
      <c r="D25" s="9" t="s">
        <v>38</v>
      </c>
      <c r="E25" s="9">
        <v>7.722E10</v>
      </c>
      <c r="F25" s="9">
        <v>37.0</v>
      </c>
      <c r="G25" s="9" t="s">
        <v>39</v>
      </c>
      <c r="H25" s="9" t="s">
        <v>40</v>
      </c>
      <c r="I25" s="9">
        <v>2.268260904E9</v>
      </c>
      <c r="J25" s="9" t="s">
        <v>41</v>
      </c>
      <c r="K25" s="9" t="s">
        <v>42</v>
      </c>
      <c r="L25" s="9">
        <v>2.0090064E7</v>
      </c>
      <c r="M25" s="9" t="s">
        <v>43</v>
      </c>
      <c r="N25" s="9" t="s">
        <v>106</v>
      </c>
      <c r="O25" s="9" t="s">
        <v>107</v>
      </c>
      <c r="P25" s="9" t="s">
        <v>46</v>
      </c>
      <c r="Q25" s="9" t="s">
        <v>47</v>
      </c>
      <c r="R25" s="9">
        <v>2.322E9</v>
      </c>
      <c r="S25" s="9" t="str">
        <f t="shared" si="2"/>
        <v>F771286163E</v>
      </c>
      <c r="T25" s="9" t="s">
        <v>48</v>
      </c>
      <c r="U25" s="9" t="str">
        <f t="shared" si="3"/>
        <v>E771286163E</v>
      </c>
      <c r="V25" s="10">
        <f>Ridotto!$W25-90</f>
        <v>43536.08333</v>
      </c>
      <c r="W25" s="10">
        <f>Ridotto!$X25-30</f>
        <v>43626.08333</v>
      </c>
      <c r="X25" s="10">
        <v>43656.083333333336</v>
      </c>
      <c r="Y25" s="10">
        <v>43656.083333333336</v>
      </c>
      <c r="Z25" s="10">
        <v>43846.66064608796</v>
      </c>
      <c r="AA25" s="9" t="s">
        <v>49</v>
      </c>
      <c r="AB25" s="8" t="str">
        <f t="shared" si="4"/>
        <v>O771286163E</v>
      </c>
      <c r="AC25" s="9" t="s">
        <v>104</v>
      </c>
      <c r="AD25" s="8" t="s">
        <v>105</v>
      </c>
      <c r="AE25" s="9" t="str">
        <f t="shared" si="5"/>
        <v>C12866740</v>
      </c>
      <c r="AF25" s="9" t="str">
        <f t="shared" si="6"/>
        <v>B528951</v>
      </c>
      <c r="AG25" s="9" t="str">
        <f t="shared" si="7"/>
        <v>RA528951</v>
      </c>
      <c r="AH25" s="9" t="str">
        <f t="shared" si="8"/>
        <v>OA771286163E</v>
      </c>
      <c r="AI25" s="9" t="str">
        <f t="shared" si="9"/>
        <v>VA-B528951</v>
      </c>
      <c r="AJ25" s="9" t="str">
        <f t="shared" si="10"/>
        <v>EO771286163E</v>
      </c>
    </row>
    <row r="26">
      <c r="A26" s="5" t="s">
        <v>52</v>
      </c>
      <c r="B26" s="6" t="s">
        <v>53</v>
      </c>
      <c r="C26" s="6">
        <f t="shared" si="1"/>
        <v>1586853</v>
      </c>
      <c r="D26" s="6" t="s">
        <v>38</v>
      </c>
      <c r="E26" s="6">
        <v>7.722E10</v>
      </c>
      <c r="F26" s="6">
        <v>37.0</v>
      </c>
      <c r="G26" s="6" t="s">
        <v>39</v>
      </c>
      <c r="H26" s="6" t="s">
        <v>40</v>
      </c>
      <c r="I26" s="6">
        <v>2.268260904E9</v>
      </c>
      <c r="J26" s="6" t="s">
        <v>41</v>
      </c>
      <c r="K26" s="6" t="s">
        <v>42</v>
      </c>
      <c r="L26" s="6">
        <v>2.0090064E7</v>
      </c>
      <c r="M26" s="6" t="s">
        <v>43</v>
      </c>
      <c r="N26" s="6" t="s">
        <v>108</v>
      </c>
      <c r="O26" s="6" t="s">
        <v>109</v>
      </c>
      <c r="P26" s="6" t="s">
        <v>46</v>
      </c>
      <c r="Q26" s="6" t="s">
        <v>47</v>
      </c>
      <c r="R26" s="6">
        <v>1.8E10</v>
      </c>
      <c r="S26" s="6" t="str">
        <f t="shared" si="2"/>
        <v>F7712870DA9</v>
      </c>
      <c r="T26" s="6" t="s">
        <v>48</v>
      </c>
      <c r="U26" s="6" t="str">
        <f t="shared" si="3"/>
        <v>E7712870DA9</v>
      </c>
      <c r="V26" s="7">
        <f>Ridotto!$W26-90</f>
        <v>43536.08333</v>
      </c>
      <c r="W26" s="7">
        <f>Ridotto!$X26-30</f>
        <v>43626.08333</v>
      </c>
      <c r="X26" s="7">
        <v>43656.083333333336</v>
      </c>
      <c r="Y26" s="7">
        <v>43656.083333333336</v>
      </c>
      <c r="Z26" s="7">
        <v>43846.66166873842</v>
      </c>
      <c r="AA26" s="6" t="s">
        <v>49</v>
      </c>
      <c r="AB26" s="5" t="str">
        <f t="shared" si="4"/>
        <v>O7712870DA9</v>
      </c>
      <c r="AC26" s="6" t="s">
        <v>70</v>
      </c>
      <c r="AD26" s="5" t="s">
        <v>71</v>
      </c>
      <c r="AE26" s="6" t="str">
        <f t="shared" si="5"/>
        <v>C12874014</v>
      </c>
      <c r="AF26" s="6" t="str">
        <f t="shared" si="6"/>
        <v>B528951</v>
      </c>
      <c r="AG26" s="6" t="str">
        <f t="shared" si="7"/>
        <v>RA528951</v>
      </c>
      <c r="AH26" s="6" t="str">
        <f t="shared" si="8"/>
        <v>OA7712870DA9</v>
      </c>
      <c r="AI26" s="6" t="str">
        <f t="shared" si="9"/>
        <v>VA-B528951</v>
      </c>
      <c r="AJ26" s="6" t="str">
        <f t="shared" si="10"/>
        <v>EO7712870DA9</v>
      </c>
    </row>
    <row r="27">
      <c r="A27" s="8" t="s">
        <v>52</v>
      </c>
      <c r="B27" s="9" t="s">
        <v>53</v>
      </c>
      <c r="C27" s="9">
        <f t="shared" si="1"/>
        <v>1586853</v>
      </c>
      <c r="D27" s="9" t="s">
        <v>38</v>
      </c>
      <c r="E27" s="9">
        <v>7.722E10</v>
      </c>
      <c r="F27" s="9">
        <v>37.0</v>
      </c>
      <c r="G27" s="9" t="s">
        <v>39</v>
      </c>
      <c r="H27" s="9" t="s">
        <v>40</v>
      </c>
      <c r="I27" s="9">
        <v>2.268260904E9</v>
      </c>
      <c r="J27" s="9" t="s">
        <v>41</v>
      </c>
      <c r="K27" s="9" t="s">
        <v>42</v>
      </c>
      <c r="L27" s="9">
        <v>2.0090064E7</v>
      </c>
      <c r="M27" s="9" t="s">
        <v>43</v>
      </c>
      <c r="N27" s="9" t="s">
        <v>110</v>
      </c>
      <c r="O27" s="9" t="s">
        <v>111</v>
      </c>
      <c r="P27" s="9" t="s">
        <v>46</v>
      </c>
      <c r="Q27" s="9" t="s">
        <v>47</v>
      </c>
      <c r="R27" s="9">
        <v>4.5E8</v>
      </c>
      <c r="S27" s="9" t="str">
        <f t="shared" si="2"/>
        <v>F77128751CD</v>
      </c>
      <c r="T27" s="9" t="s">
        <v>48</v>
      </c>
      <c r="U27" s="9" t="str">
        <f t="shared" si="3"/>
        <v>E77128751CD</v>
      </c>
      <c r="V27" s="10">
        <f>Ridotto!$W27-90</f>
        <v>43536.08333</v>
      </c>
      <c r="W27" s="10">
        <f>Ridotto!$X27-30</f>
        <v>43626.08333</v>
      </c>
      <c r="X27" s="10">
        <v>43656.083333333336</v>
      </c>
      <c r="Y27" s="10">
        <v>43656.083333333336</v>
      </c>
      <c r="Z27" s="10">
        <v>43846.662669398145</v>
      </c>
      <c r="AA27" s="9" t="s">
        <v>49</v>
      </c>
      <c r="AB27" s="8" t="str">
        <f t="shared" si="4"/>
        <v>O77128751CD</v>
      </c>
      <c r="AC27" s="9" t="s">
        <v>70</v>
      </c>
      <c r="AD27" s="8" t="s">
        <v>71</v>
      </c>
      <c r="AE27" s="9" t="str">
        <f t="shared" si="5"/>
        <v>C12874014</v>
      </c>
      <c r="AF27" s="9" t="str">
        <f t="shared" si="6"/>
        <v>B528951</v>
      </c>
      <c r="AG27" s="9" t="str">
        <f t="shared" si="7"/>
        <v>RA528951</v>
      </c>
      <c r="AH27" s="9" t="str">
        <f t="shared" si="8"/>
        <v>OA77128751CD</v>
      </c>
      <c r="AI27" s="9" t="str">
        <f t="shared" si="9"/>
        <v>VA-B528951</v>
      </c>
      <c r="AJ27" s="9" t="str">
        <f t="shared" si="10"/>
        <v>EO77128751CD</v>
      </c>
    </row>
    <row r="28">
      <c r="A28" s="5" t="s">
        <v>52</v>
      </c>
      <c r="B28" s="6" t="s">
        <v>53</v>
      </c>
      <c r="C28" s="6">
        <f t="shared" si="1"/>
        <v>1586853</v>
      </c>
      <c r="D28" s="6" t="s">
        <v>38</v>
      </c>
      <c r="E28" s="6">
        <v>7.722E10</v>
      </c>
      <c r="F28" s="6">
        <v>37.0</v>
      </c>
      <c r="G28" s="6" t="s">
        <v>39</v>
      </c>
      <c r="H28" s="6" t="s">
        <v>40</v>
      </c>
      <c r="I28" s="6">
        <v>2.268260904E9</v>
      </c>
      <c r="J28" s="6" t="s">
        <v>41</v>
      </c>
      <c r="K28" s="6" t="s">
        <v>42</v>
      </c>
      <c r="L28" s="6">
        <v>2.0090064E7</v>
      </c>
      <c r="M28" s="6" t="s">
        <v>43</v>
      </c>
      <c r="N28" s="6" t="s">
        <v>112</v>
      </c>
      <c r="O28" s="6" t="s">
        <v>113</v>
      </c>
      <c r="P28" s="6" t="s">
        <v>46</v>
      </c>
      <c r="Q28" s="6" t="s">
        <v>47</v>
      </c>
      <c r="R28" s="6">
        <v>1.5E9</v>
      </c>
      <c r="S28" s="6" t="str">
        <f t="shared" si="2"/>
        <v>F77128816BF</v>
      </c>
      <c r="T28" s="6" t="s">
        <v>48</v>
      </c>
      <c r="U28" s="6" t="str">
        <f t="shared" si="3"/>
        <v>E77128816BF</v>
      </c>
      <c r="V28" s="7">
        <f>Ridotto!$W28-90</f>
        <v>43536.08333</v>
      </c>
      <c r="W28" s="7">
        <f>Ridotto!$X28-30</f>
        <v>43626.08333</v>
      </c>
      <c r="X28" s="7">
        <v>43656.083333333336</v>
      </c>
      <c r="Y28" s="7">
        <v>43656.083333333336</v>
      </c>
      <c r="Z28" s="7">
        <v>43846.66428179398</v>
      </c>
      <c r="AA28" s="6" t="s">
        <v>49</v>
      </c>
      <c r="AB28" s="5" t="str">
        <f t="shared" si="4"/>
        <v>O77128816BF</v>
      </c>
      <c r="AC28" s="6" t="s">
        <v>114</v>
      </c>
      <c r="AD28" s="5" t="s">
        <v>115</v>
      </c>
      <c r="AE28" s="6" t="str">
        <f t="shared" si="5"/>
        <v>C12884594</v>
      </c>
      <c r="AF28" s="6" t="str">
        <f t="shared" si="6"/>
        <v>B528951</v>
      </c>
      <c r="AG28" s="6" t="str">
        <f t="shared" si="7"/>
        <v>RA528951</v>
      </c>
      <c r="AH28" s="6" t="str">
        <f t="shared" si="8"/>
        <v>OA77128816BF</v>
      </c>
      <c r="AI28" s="6" t="str">
        <f t="shared" si="9"/>
        <v>VA-B528951</v>
      </c>
      <c r="AJ28" s="6" t="str">
        <f t="shared" si="10"/>
        <v>EO77128816BF</v>
      </c>
    </row>
    <row r="29">
      <c r="A29" s="8" t="s">
        <v>52</v>
      </c>
      <c r="B29" s="9" t="s">
        <v>53</v>
      </c>
      <c r="C29" s="9">
        <f t="shared" si="1"/>
        <v>1586853</v>
      </c>
      <c r="D29" s="9" t="s">
        <v>38</v>
      </c>
      <c r="E29" s="9">
        <v>7.722E10</v>
      </c>
      <c r="F29" s="9">
        <v>37.0</v>
      </c>
      <c r="G29" s="9" t="s">
        <v>39</v>
      </c>
      <c r="H29" s="9" t="s">
        <v>40</v>
      </c>
      <c r="I29" s="9">
        <v>2.268260904E9</v>
      </c>
      <c r="J29" s="9" t="s">
        <v>41</v>
      </c>
      <c r="K29" s="9" t="s">
        <v>42</v>
      </c>
      <c r="L29" s="9">
        <v>2.0090064E7</v>
      </c>
      <c r="M29" s="9" t="s">
        <v>43</v>
      </c>
      <c r="N29" s="9" t="s">
        <v>116</v>
      </c>
      <c r="O29" s="9" t="s">
        <v>117</v>
      </c>
      <c r="P29" s="9" t="s">
        <v>46</v>
      </c>
      <c r="Q29" s="9" t="s">
        <v>47</v>
      </c>
      <c r="R29" s="9">
        <v>6.3E8</v>
      </c>
      <c r="S29" s="9" t="str">
        <f t="shared" si="2"/>
        <v>F7712889D57</v>
      </c>
      <c r="T29" s="9" t="s">
        <v>48</v>
      </c>
      <c r="U29" s="9" t="str">
        <f t="shared" si="3"/>
        <v>E7712889D57</v>
      </c>
      <c r="V29" s="10">
        <f>Ridotto!$W29-90</f>
        <v>43536.08333</v>
      </c>
      <c r="W29" s="10">
        <f>Ridotto!$X29-30</f>
        <v>43626.08333</v>
      </c>
      <c r="X29" s="10">
        <v>43656.083333333336</v>
      </c>
      <c r="Y29" s="10">
        <v>43656.083333333336</v>
      </c>
      <c r="Z29" s="10">
        <v>43846.66670444445</v>
      </c>
      <c r="AA29" s="9" t="s">
        <v>49</v>
      </c>
      <c r="AB29" s="8" t="str">
        <f t="shared" si="4"/>
        <v>O7712889D57</v>
      </c>
      <c r="AC29" s="9" t="s">
        <v>118</v>
      </c>
      <c r="AD29" s="8" t="s">
        <v>119</v>
      </c>
      <c r="AE29" s="9" t="str">
        <f t="shared" si="5"/>
        <v>C12880252</v>
      </c>
      <c r="AF29" s="9" t="str">
        <f t="shared" si="6"/>
        <v>B528951</v>
      </c>
      <c r="AG29" s="9" t="str">
        <f t="shared" si="7"/>
        <v>RA528951</v>
      </c>
      <c r="AH29" s="9" t="str">
        <f t="shared" si="8"/>
        <v>OA7712889D57</v>
      </c>
      <c r="AI29" s="9" t="str">
        <f t="shared" si="9"/>
        <v>VA-B528951</v>
      </c>
      <c r="AJ29" s="9" t="str">
        <f t="shared" si="10"/>
        <v>EO7712889D57</v>
      </c>
    </row>
    <row r="30">
      <c r="A30" s="5" t="s">
        <v>120</v>
      </c>
      <c r="B30" s="6" t="s">
        <v>121</v>
      </c>
      <c r="C30" s="6">
        <f t="shared" si="1"/>
        <v>1619091</v>
      </c>
      <c r="D30" s="6" t="s">
        <v>38</v>
      </c>
      <c r="E30" s="6">
        <v>5.5935019E10</v>
      </c>
      <c r="F30" s="6">
        <v>1.0</v>
      </c>
      <c r="G30" s="6" t="s">
        <v>122</v>
      </c>
      <c r="H30" s="6" t="s">
        <v>123</v>
      </c>
      <c r="I30" s="6">
        <v>3.49040287E8</v>
      </c>
      <c r="J30" s="6" t="s">
        <v>124</v>
      </c>
      <c r="K30" s="6" t="s">
        <v>125</v>
      </c>
      <c r="L30" s="6">
        <v>5028060.0</v>
      </c>
      <c r="M30" s="6" t="s">
        <v>43</v>
      </c>
      <c r="N30" s="6" t="s">
        <v>126</v>
      </c>
      <c r="O30" s="6" t="s">
        <v>127</v>
      </c>
      <c r="P30" s="6" t="s">
        <v>46</v>
      </c>
      <c r="Q30" s="6" t="s">
        <v>128</v>
      </c>
      <c r="R30" s="6">
        <v>5.5935019E10</v>
      </c>
      <c r="S30" s="6" t="str">
        <f t="shared" si="2"/>
        <v>F7688013D04</v>
      </c>
      <c r="T30" s="6" t="s">
        <v>48</v>
      </c>
      <c r="U30" s="6" t="str">
        <f t="shared" si="3"/>
        <v>E7688013D04</v>
      </c>
      <c r="V30" s="7">
        <f>Ridotto!$W30-90</f>
        <v>43318.04167</v>
      </c>
      <c r="W30" s="7">
        <f>Ridotto!$X30-30</f>
        <v>43408.04167</v>
      </c>
      <c r="X30" s="7">
        <v>43438.041666666664</v>
      </c>
      <c r="Y30" s="7">
        <v>43738.083333333336</v>
      </c>
      <c r="Z30" s="7">
        <v>44091.47522752315</v>
      </c>
      <c r="AA30" s="6" t="s">
        <v>49</v>
      </c>
      <c r="AB30" s="5" t="str">
        <f t="shared" si="4"/>
        <v>O7688013D04</v>
      </c>
      <c r="AC30" s="6" t="s">
        <v>129</v>
      </c>
      <c r="AD30" s="5" t="s">
        <v>130</v>
      </c>
      <c r="AE30" s="6" t="str">
        <f t="shared" si="5"/>
        <v>C88013726</v>
      </c>
      <c r="AF30" s="6" t="str">
        <f t="shared" si="6"/>
        <v>B539697</v>
      </c>
      <c r="AG30" s="6" t="str">
        <f t="shared" si="7"/>
        <v>RA539697</v>
      </c>
      <c r="AH30" s="6" t="str">
        <f t="shared" si="8"/>
        <v>OA7688013D04</v>
      </c>
      <c r="AI30" s="6" t="str">
        <f t="shared" si="9"/>
        <v>VA-B539697</v>
      </c>
      <c r="AJ30" s="6" t="str">
        <f t="shared" si="10"/>
        <v>EO7688013D04</v>
      </c>
    </row>
    <row r="31">
      <c r="A31" s="8" t="s">
        <v>131</v>
      </c>
      <c r="B31" s="9" t="s">
        <v>132</v>
      </c>
      <c r="C31" s="9">
        <f t="shared" si="1"/>
        <v>1755441</v>
      </c>
      <c r="D31" s="9" t="s">
        <v>133</v>
      </c>
      <c r="E31" s="9">
        <v>9.7386117E11</v>
      </c>
      <c r="F31" s="9">
        <v>15.0</v>
      </c>
      <c r="G31" s="9" t="s">
        <v>134</v>
      </c>
      <c r="H31" s="9" t="s">
        <v>135</v>
      </c>
      <c r="I31" s="9">
        <v>2.218910715E9</v>
      </c>
      <c r="J31" s="9" t="s">
        <v>136</v>
      </c>
      <c r="K31" s="9" t="s">
        <v>137</v>
      </c>
      <c r="L31" s="9">
        <v>1.6071024E7</v>
      </c>
      <c r="M31" s="9" t="s">
        <v>43</v>
      </c>
      <c r="N31" s="9" t="s">
        <v>138</v>
      </c>
      <c r="O31" s="9" t="s">
        <v>139</v>
      </c>
      <c r="P31" s="9" t="s">
        <v>46</v>
      </c>
      <c r="Q31" s="9" t="s">
        <v>47</v>
      </c>
      <c r="R31" s="9">
        <v>9.7497E10</v>
      </c>
      <c r="S31" s="9" t="str">
        <f t="shared" si="2"/>
        <v>F787873167F</v>
      </c>
      <c r="T31" s="9" t="s">
        <v>48</v>
      </c>
      <c r="U31" s="9" t="str">
        <f t="shared" si="3"/>
        <v>E787873167F</v>
      </c>
      <c r="V31" s="10">
        <f>Ridotto!$W31-90</f>
        <v>43794.04167</v>
      </c>
      <c r="W31" s="10">
        <f>Ridotto!$X31-30</f>
        <v>43884.04167</v>
      </c>
      <c r="X31" s="10">
        <v>43914.041666666664</v>
      </c>
      <c r="Y31" s="10">
        <v>43900.041666666664</v>
      </c>
      <c r="Z31" s="10">
        <v>43921.46123318287</v>
      </c>
      <c r="AA31" s="9" t="s">
        <v>49</v>
      </c>
      <c r="AB31" s="8" t="str">
        <f t="shared" si="4"/>
        <v>O787873167F</v>
      </c>
      <c r="AC31" s="9" t="s">
        <v>140</v>
      </c>
      <c r="AD31" s="8" t="s">
        <v>141</v>
      </c>
      <c r="AE31" s="9" t="str">
        <f t="shared" si="5"/>
        <v>C78730162</v>
      </c>
      <c r="AF31" s="9" t="str">
        <f t="shared" si="6"/>
        <v>B585147</v>
      </c>
      <c r="AG31" s="9" t="str">
        <f t="shared" si="7"/>
        <v>RA585147</v>
      </c>
      <c r="AH31" s="9" t="str">
        <f t="shared" si="8"/>
        <v>OA787873167F</v>
      </c>
      <c r="AI31" s="9" t="str">
        <f t="shared" si="9"/>
        <v>VA-B585147</v>
      </c>
      <c r="AJ31" s="9" t="str">
        <f t="shared" si="10"/>
        <v>EO787873167F</v>
      </c>
    </row>
    <row r="32">
      <c r="A32" s="5" t="s">
        <v>131</v>
      </c>
      <c r="B32" s="6" t="s">
        <v>132</v>
      </c>
      <c r="C32" s="6">
        <f t="shared" si="1"/>
        <v>1755441</v>
      </c>
      <c r="D32" s="6" t="s">
        <v>133</v>
      </c>
      <c r="E32" s="6">
        <v>9.7386117E11</v>
      </c>
      <c r="F32" s="6">
        <v>15.0</v>
      </c>
      <c r="G32" s="6" t="s">
        <v>134</v>
      </c>
      <c r="H32" s="6" t="s">
        <v>135</v>
      </c>
      <c r="I32" s="6">
        <v>2.218910715E9</v>
      </c>
      <c r="J32" s="6" t="s">
        <v>136</v>
      </c>
      <c r="K32" s="6" t="s">
        <v>137</v>
      </c>
      <c r="L32" s="6">
        <v>1.6071024E7</v>
      </c>
      <c r="M32" s="6" t="s">
        <v>43</v>
      </c>
      <c r="N32" s="6" t="s">
        <v>142</v>
      </c>
      <c r="O32" s="6" t="s">
        <v>143</v>
      </c>
      <c r="P32" s="6" t="s">
        <v>46</v>
      </c>
      <c r="Q32" s="6" t="s">
        <v>47</v>
      </c>
      <c r="R32" s="6">
        <v>3.312E10</v>
      </c>
      <c r="S32" s="6" t="str">
        <f t="shared" si="2"/>
        <v>F7878742F90</v>
      </c>
      <c r="T32" s="6" t="s">
        <v>48</v>
      </c>
      <c r="U32" s="6" t="str">
        <f t="shared" si="3"/>
        <v>E7878742F90</v>
      </c>
      <c r="V32" s="7">
        <f>Ridotto!$W32-90</f>
        <v>43794.04167</v>
      </c>
      <c r="W32" s="7">
        <f>Ridotto!$X32-30</f>
        <v>43884.04167</v>
      </c>
      <c r="X32" s="7">
        <v>43914.041666666664</v>
      </c>
      <c r="Y32" s="7">
        <v>43900.041666666664</v>
      </c>
      <c r="Z32" s="7">
        <v>43921.465804467596</v>
      </c>
      <c r="AA32" s="6" t="s">
        <v>49</v>
      </c>
      <c r="AB32" s="5" t="str">
        <f t="shared" si="4"/>
        <v>O7878742F90</v>
      </c>
      <c r="AC32" s="6" t="s">
        <v>144</v>
      </c>
      <c r="AD32" s="5" t="s">
        <v>145</v>
      </c>
      <c r="AE32" s="6" t="str">
        <f t="shared" si="5"/>
        <v>C78742779</v>
      </c>
      <c r="AF32" s="6" t="str">
        <f t="shared" si="6"/>
        <v>B585147</v>
      </c>
      <c r="AG32" s="6" t="str">
        <f t="shared" si="7"/>
        <v>RA585147</v>
      </c>
      <c r="AH32" s="6" t="str">
        <f t="shared" si="8"/>
        <v>OA7878742F90</v>
      </c>
      <c r="AI32" s="6" t="str">
        <f t="shared" si="9"/>
        <v>VA-B585147</v>
      </c>
      <c r="AJ32" s="6" t="str">
        <f t="shared" si="10"/>
        <v>EO7878742F90</v>
      </c>
    </row>
    <row r="33">
      <c r="A33" s="8" t="s">
        <v>131</v>
      </c>
      <c r="B33" s="9" t="s">
        <v>132</v>
      </c>
      <c r="C33" s="9">
        <f t="shared" si="1"/>
        <v>1755441</v>
      </c>
      <c r="D33" s="9" t="s">
        <v>133</v>
      </c>
      <c r="E33" s="9">
        <v>9.7386117E11</v>
      </c>
      <c r="F33" s="9">
        <v>15.0</v>
      </c>
      <c r="G33" s="9" t="s">
        <v>134</v>
      </c>
      <c r="H33" s="9" t="s">
        <v>135</v>
      </c>
      <c r="I33" s="9">
        <v>2.218910715E9</v>
      </c>
      <c r="J33" s="9" t="s">
        <v>136</v>
      </c>
      <c r="K33" s="9" t="s">
        <v>137</v>
      </c>
      <c r="L33" s="9">
        <v>1.6071024E7</v>
      </c>
      <c r="M33" s="9" t="s">
        <v>43</v>
      </c>
      <c r="N33" s="9" t="s">
        <v>146</v>
      </c>
      <c r="O33" s="9" t="s">
        <v>147</v>
      </c>
      <c r="P33" s="9" t="s">
        <v>46</v>
      </c>
      <c r="Q33" s="9" t="s">
        <v>47</v>
      </c>
      <c r="R33" s="9">
        <v>3.70392E10</v>
      </c>
      <c r="S33" s="9" t="str">
        <f t="shared" si="2"/>
        <v>F7878748487</v>
      </c>
      <c r="T33" s="9" t="s">
        <v>48</v>
      </c>
      <c r="U33" s="9" t="str">
        <f t="shared" si="3"/>
        <v>E7878748487</v>
      </c>
      <c r="V33" s="10">
        <f>Ridotto!$W33-90</f>
        <v>43794.04167</v>
      </c>
      <c r="W33" s="10">
        <f>Ridotto!$X33-30</f>
        <v>43884.04167</v>
      </c>
      <c r="X33" s="10">
        <v>43914.041666666664</v>
      </c>
      <c r="Y33" s="10">
        <v>43900.041666666664</v>
      </c>
      <c r="Z33" s="10">
        <v>43921.45148950232</v>
      </c>
      <c r="AA33" s="9" t="s">
        <v>49</v>
      </c>
      <c r="AB33" s="8" t="str">
        <f t="shared" si="4"/>
        <v>O7878748487</v>
      </c>
      <c r="AC33" s="9" t="s">
        <v>148</v>
      </c>
      <c r="AD33" s="8" t="s">
        <v>149</v>
      </c>
      <c r="AE33" s="9" t="str">
        <f t="shared" si="5"/>
        <v>C78742371</v>
      </c>
      <c r="AF33" s="9" t="str">
        <f t="shared" si="6"/>
        <v>B585147</v>
      </c>
      <c r="AG33" s="9" t="str">
        <f t="shared" si="7"/>
        <v>RA585147</v>
      </c>
      <c r="AH33" s="9" t="str">
        <f t="shared" si="8"/>
        <v>OA7878748487</v>
      </c>
      <c r="AI33" s="9" t="str">
        <f t="shared" si="9"/>
        <v>VA-B585147</v>
      </c>
      <c r="AJ33" s="9" t="str">
        <f t="shared" si="10"/>
        <v>EO7878748487</v>
      </c>
    </row>
    <row r="34">
      <c r="A34" s="5" t="s">
        <v>131</v>
      </c>
      <c r="B34" s="6" t="s">
        <v>132</v>
      </c>
      <c r="C34" s="6">
        <f t="shared" si="1"/>
        <v>1755441</v>
      </c>
      <c r="D34" s="6" t="s">
        <v>133</v>
      </c>
      <c r="E34" s="6">
        <v>9.7386117E11</v>
      </c>
      <c r="F34" s="6">
        <v>15.0</v>
      </c>
      <c r="G34" s="6" t="s">
        <v>134</v>
      </c>
      <c r="H34" s="6" t="s">
        <v>135</v>
      </c>
      <c r="I34" s="6">
        <v>2.218910715E9</v>
      </c>
      <c r="J34" s="6" t="s">
        <v>136</v>
      </c>
      <c r="K34" s="6" t="s">
        <v>137</v>
      </c>
      <c r="L34" s="6">
        <v>1.6071024E7</v>
      </c>
      <c r="M34" s="6" t="s">
        <v>43</v>
      </c>
      <c r="N34" s="6" t="s">
        <v>150</v>
      </c>
      <c r="O34" s="6" t="s">
        <v>151</v>
      </c>
      <c r="P34" s="6" t="s">
        <v>46</v>
      </c>
      <c r="Q34" s="6" t="s">
        <v>47</v>
      </c>
      <c r="R34" s="6">
        <v>1.8906E9</v>
      </c>
      <c r="S34" s="6" t="str">
        <f t="shared" si="2"/>
        <v>F78787538A6</v>
      </c>
      <c r="T34" s="6" t="s">
        <v>48</v>
      </c>
      <c r="U34" s="6" t="str">
        <f t="shared" si="3"/>
        <v>E78787538A6</v>
      </c>
      <c r="V34" s="7">
        <f>Ridotto!$W34-90</f>
        <v>43794.04167</v>
      </c>
      <c r="W34" s="7">
        <f>Ridotto!$X34-30</f>
        <v>43884.04167</v>
      </c>
      <c r="X34" s="7">
        <v>43914.041666666664</v>
      </c>
      <c r="Y34" s="7">
        <v>43900.041666666664</v>
      </c>
      <c r="Z34" s="7">
        <v>43921.45213135417</v>
      </c>
      <c r="AA34" s="6" t="s">
        <v>49</v>
      </c>
      <c r="AB34" s="5" t="str">
        <f t="shared" si="4"/>
        <v>O78787538A6</v>
      </c>
      <c r="AC34" s="6" t="s">
        <v>152</v>
      </c>
      <c r="AD34" s="5" t="s">
        <v>153</v>
      </c>
      <c r="AE34" s="6" t="str">
        <f t="shared" si="5"/>
        <v>C78751735</v>
      </c>
      <c r="AF34" s="6" t="str">
        <f t="shared" si="6"/>
        <v>B585147</v>
      </c>
      <c r="AG34" s="6" t="str">
        <f t="shared" si="7"/>
        <v>RA585147</v>
      </c>
      <c r="AH34" s="6" t="str">
        <f t="shared" si="8"/>
        <v>OA78787538A6</v>
      </c>
      <c r="AI34" s="6" t="str">
        <f t="shared" si="9"/>
        <v>VA-B585147</v>
      </c>
      <c r="AJ34" s="6" t="str">
        <f t="shared" si="10"/>
        <v>EO78787538A6</v>
      </c>
    </row>
    <row r="35">
      <c r="A35" s="8" t="s">
        <v>131</v>
      </c>
      <c r="B35" s="9" t="s">
        <v>132</v>
      </c>
      <c r="C35" s="9">
        <f t="shared" si="1"/>
        <v>1755441</v>
      </c>
      <c r="D35" s="9" t="s">
        <v>133</v>
      </c>
      <c r="E35" s="9">
        <v>9.7386117E11</v>
      </c>
      <c r="F35" s="9">
        <v>15.0</v>
      </c>
      <c r="G35" s="9" t="s">
        <v>134</v>
      </c>
      <c r="H35" s="9" t="s">
        <v>135</v>
      </c>
      <c r="I35" s="9">
        <v>2.218910715E9</v>
      </c>
      <c r="J35" s="9" t="s">
        <v>136</v>
      </c>
      <c r="K35" s="9" t="s">
        <v>137</v>
      </c>
      <c r="L35" s="9">
        <v>1.6071024E7</v>
      </c>
      <c r="M35" s="9" t="s">
        <v>43</v>
      </c>
      <c r="N35" s="9" t="s">
        <v>154</v>
      </c>
      <c r="O35" s="9" t="s">
        <v>155</v>
      </c>
      <c r="P35" s="9" t="s">
        <v>46</v>
      </c>
      <c r="Q35" s="9" t="s">
        <v>47</v>
      </c>
      <c r="R35" s="9">
        <v>4.964274E11</v>
      </c>
      <c r="S35" s="9" t="str">
        <f t="shared" si="2"/>
        <v>F78787630E9</v>
      </c>
      <c r="T35" s="9" t="s">
        <v>48</v>
      </c>
      <c r="U35" s="9" t="str">
        <f t="shared" si="3"/>
        <v>E78787630E9</v>
      </c>
      <c r="V35" s="10">
        <f>Ridotto!$W35-90</f>
        <v>43794.04167</v>
      </c>
      <c r="W35" s="10">
        <f>Ridotto!$X35-30</f>
        <v>43884.04167</v>
      </c>
      <c r="X35" s="10">
        <v>43914.041666666664</v>
      </c>
      <c r="Y35" s="10">
        <v>43900.041666666664</v>
      </c>
      <c r="Z35" s="10">
        <v>43921.453573530096</v>
      </c>
      <c r="AA35" s="9" t="s">
        <v>49</v>
      </c>
      <c r="AB35" s="8" t="str">
        <f t="shared" si="4"/>
        <v>O78787630E9</v>
      </c>
      <c r="AC35" s="9" t="s">
        <v>156</v>
      </c>
      <c r="AD35" s="8" t="s">
        <v>157</v>
      </c>
      <c r="AE35" s="9" t="str">
        <f t="shared" si="5"/>
        <v>C78764097</v>
      </c>
      <c r="AF35" s="9" t="str">
        <f t="shared" si="6"/>
        <v>B585147</v>
      </c>
      <c r="AG35" s="9" t="str">
        <f t="shared" si="7"/>
        <v>RA585147</v>
      </c>
      <c r="AH35" s="9" t="str">
        <f t="shared" si="8"/>
        <v>OA78787630E9</v>
      </c>
      <c r="AI35" s="9" t="str">
        <f t="shared" si="9"/>
        <v>VA-B585147</v>
      </c>
      <c r="AJ35" s="9" t="str">
        <f t="shared" si="10"/>
        <v>EO78787630E9</v>
      </c>
    </row>
    <row r="36">
      <c r="A36" s="5" t="s">
        <v>131</v>
      </c>
      <c r="B36" s="6" t="s">
        <v>132</v>
      </c>
      <c r="C36" s="6">
        <f t="shared" si="1"/>
        <v>1755441</v>
      </c>
      <c r="D36" s="6" t="s">
        <v>133</v>
      </c>
      <c r="E36" s="6">
        <v>9.7386117E11</v>
      </c>
      <c r="F36" s="6">
        <v>15.0</v>
      </c>
      <c r="G36" s="6" t="s">
        <v>134</v>
      </c>
      <c r="H36" s="6" t="s">
        <v>135</v>
      </c>
      <c r="I36" s="6">
        <v>2.218910715E9</v>
      </c>
      <c r="J36" s="6" t="s">
        <v>136</v>
      </c>
      <c r="K36" s="6" t="s">
        <v>137</v>
      </c>
      <c r="L36" s="6">
        <v>1.6071024E7</v>
      </c>
      <c r="M36" s="6" t="s">
        <v>43</v>
      </c>
      <c r="N36" s="6" t="s">
        <v>158</v>
      </c>
      <c r="O36" s="6" t="s">
        <v>159</v>
      </c>
      <c r="P36" s="6" t="s">
        <v>46</v>
      </c>
      <c r="Q36" s="6" t="s">
        <v>47</v>
      </c>
      <c r="R36" s="6">
        <v>7.0725E9</v>
      </c>
      <c r="S36" s="6" t="str">
        <f t="shared" si="2"/>
        <v>F7878768508</v>
      </c>
      <c r="T36" s="6" t="s">
        <v>48</v>
      </c>
      <c r="U36" s="6" t="str">
        <f t="shared" si="3"/>
        <v>E7878768508</v>
      </c>
      <c r="V36" s="7">
        <f>Ridotto!$W36-90</f>
        <v>43794.04167</v>
      </c>
      <c r="W36" s="7">
        <f>Ridotto!$X36-30</f>
        <v>43884.04167</v>
      </c>
      <c r="X36" s="7">
        <v>43914.041666666664</v>
      </c>
      <c r="Y36" s="7">
        <v>43900.041666666664</v>
      </c>
      <c r="Z36" s="7">
        <v>43921.4626715162</v>
      </c>
      <c r="AA36" s="6" t="s">
        <v>49</v>
      </c>
      <c r="AB36" s="5" t="str">
        <f t="shared" si="4"/>
        <v>O7878768508</v>
      </c>
      <c r="AC36" s="6" t="s">
        <v>152</v>
      </c>
      <c r="AD36" s="5" t="s">
        <v>153</v>
      </c>
      <c r="AE36" s="6" t="str">
        <f t="shared" si="5"/>
        <v>C78761735</v>
      </c>
      <c r="AF36" s="6" t="str">
        <f t="shared" si="6"/>
        <v>B585147</v>
      </c>
      <c r="AG36" s="6" t="str">
        <f t="shared" si="7"/>
        <v>RA585147</v>
      </c>
      <c r="AH36" s="6" t="str">
        <f t="shared" si="8"/>
        <v>OA7878768508</v>
      </c>
      <c r="AI36" s="6" t="str">
        <f t="shared" si="9"/>
        <v>VA-B585147</v>
      </c>
      <c r="AJ36" s="6" t="str">
        <f t="shared" si="10"/>
        <v>EO7878768508</v>
      </c>
    </row>
    <row r="37">
      <c r="A37" s="8" t="s">
        <v>131</v>
      </c>
      <c r="B37" s="9" t="s">
        <v>132</v>
      </c>
      <c r="C37" s="9">
        <f t="shared" si="1"/>
        <v>1755441</v>
      </c>
      <c r="D37" s="9" t="s">
        <v>133</v>
      </c>
      <c r="E37" s="9">
        <v>9.7386117E11</v>
      </c>
      <c r="F37" s="9">
        <v>15.0</v>
      </c>
      <c r="G37" s="9" t="s">
        <v>134</v>
      </c>
      <c r="H37" s="9" t="s">
        <v>135</v>
      </c>
      <c r="I37" s="9">
        <v>2.218910715E9</v>
      </c>
      <c r="J37" s="9" t="s">
        <v>136</v>
      </c>
      <c r="K37" s="9" t="s">
        <v>137</v>
      </c>
      <c r="L37" s="9">
        <v>1.6071024E7</v>
      </c>
      <c r="M37" s="9" t="s">
        <v>43</v>
      </c>
      <c r="N37" s="9" t="s">
        <v>160</v>
      </c>
      <c r="O37" s="9" t="s">
        <v>161</v>
      </c>
      <c r="P37" s="9" t="s">
        <v>46</v>
      </c>
      <c r="Q37" s="9" t="s">
        <v>47</v>
      </c>
      <c r="R37" s="9">
        <v>1.66014E10</v>
      </c>
      <c r="S37" s="9" t="str">
        <f t="shared" si="2"/>
        <v>F787878316A</v>
      </c>
      <c r="T37" s="9" t="s">
        <v>48</v>
      </c>
      <c r="U37" s="9" t="str">
        <f t="shared" si="3"/>
        <v>E787878316A</v>
      </c>
      <c r="V37" s="10">
        <f>Ridotto!$W37-90</f>
        <v>43794.04167</v>
      </c>
      <c r="W37" s="10">
        <f>Ridotto!$X37-30</f>
        <v>43884.04167</v>
      </c>
      <c r="X37" s="10">
        <v>43914.041666666664</v>
      </c>
      <c r="Y37" s="10">
        <v>43900.041666666664</v>
      </c>
      <c r="Z37" s="10">
        <v>43921.46678672454</v>
      </c>
      <c r="AA37" s="9" t="s">
        <v>49</v>
      </c>
      <c r="AB37" s="8" t="str">
        <f t="shared" si="4"/>
        <v>O787878316A</v>
      </c>
      <c r="AC37" s="9" t="s">
        <v>162</v>
      </c>
      <c r="AD37" s="8" t="s">
        <v>163</v>
      </c>
      <c r="AE37" s="9" t="str">
        <f t="shared" si="5"/>
        <v>C78785060</v>
      </c>
      <c r="AF37" s="9" t="str">
        <f t="shared" si="6"/>
        <v>B585147</v>
      </c>
      <c r="AG37" s="9" t="str">
        <f t="shared" si="7"/>
        <v>RA585147</v>
      </c>
      <c r="AH37" s="9" t="str">
        <f t="shared" si="8"/>
        <v>OA787878316A</v>
      </c>
      <c r="AI37" s="9" t="str">
        <f t="shared" si="9"/>
        <v>VA-B585147</v>
      </c>
      <c r="AJ37" s="9" t="str">
        <f t="shared" si="10"/>
        <v>EO787878316A</v>
      </c>
    </row>
    <row r="38">
      <c r="A38" s="5" t="s">
        <v>131</v>
      </c>
      <c r="B38" s="6" t="s">
        <v>132</v>
      </c>
      <c r="C38" s="6">
        <f t="shared" si="1"/>
        <v>1755441</v>
      </c>
      <c r="D38" s="6" t="s">
        <v>133</v>
      </c>
      <c r="E38" s="6">
        <v>9.7386117E11</v>
      </c>
      <c r="F38" s="6">
        <v>15.0</v>
      </c>
      <c r="G38" s="6" t="s">
        <v>134</v>
      </c>
      <c r="H38" s="6" t="s">
        <v>135</v>
      </c>
      <c r="I38" s="6">
        <v>2.218910715E9</v>
      </c>
      <c r="J38" s="6" t="s">
        <v>136</v>
      </c>
      <c r="K38" s="6" t="s">
        <v>137</v>
      </c>
      <c r="L38" s="6">
        <v>1.6071024E7</v>
      </c>
      <c r="M38" s="6" t="s">
        <v>43</v>
      </c>
      <c r="N38" s="6" t="s">
        <v>164</v>
      </c>
      <c r="O38" s="6" t="s">
        <v>165</v>
      </c>
      <c r="P38" s="6" t="s">
        <v>46</v>
      </c>
      <c r="Q38" s="6" t="s">
        <v>47</v>
      </c>
      <c r="R38" s="6">
        <v>1.548636E10</v>
      </c>
      <c r="S38" s="6" t="str">
        <f t="shared" si="2"/>
        <v>F7878785310</v>
      </c>
      <c r="T38" s="6" t="s">
        <v>48</v>
      </c>
      <c r="U38" s="6" t="str">
        <f t="shared" si="3"/>
        <v>E7878785310</v>
      </c>
      <c r="V38" s="7">
        <f>Ridotto!$W38-90</f>
        <v>43794.04167</v>
      </c>
      <c r="W38" s="7">
        <f>Ridotto!$X38-30</f>
        <v>43884.04167</v>
      </c>
      <c r="X38" s="7">
        <v>43914.041666666664</v>
      </c>
      <c r="Y38" s="7">
        <v>43900.041666666664</v>
      </c>
      <c r="Z38" s="7">
        <v>43921.45946855324</v>
      </c>
      <c r="AA38" s="6" t="s">
        <v>49</v>
      </c>
      <c r="AB38" s="5" t="str">
        <f t="shared" si="4"/>
        <v>O7878785310</v>
      </c>
      <c r="AC38" s="6" t="s">
        <v>166</v>
      </c>
      <c r="AD38" s="5" t="s">
        <v>167</v>
      </c>
      <c r="AE38" s="6" t="str">
        <f t="shared" si="5"/>
        <v>C78783529</v>
      </c>
      <c r="AF38" s="6" t="str">
        <f t="shared" si="6"/>
        <v>B585147</v>
      </c>
      <c r="AG38" s="6" t="str">
        <f t="shared" si="7"/>
        <v>RA585147</v>
      </c>
      <c r="AH38" s="6" t="str">
        <f t="shared" si="8"/>
        <v>OA7878785310</v>
      </c>
      <c r="AI38" s="6" t="str">
        <f t="shared" si="9"/>
        <v>VA-B585147</v>
      </c>
      <c r="AJ38" s="6" t="str">
        <f t="shared" si="10"/>
        <v>EO7878785310</v>
      </c>
    </row>
    <row r="39">
      <c r="A39" s="8" t="s">
        <v>131</v>
      </c>
      <c r="B39" s="9" t="s">
        <v>132</v>
      </c>
      <c r="C39" s="9">
        <f t="shared" si="1"/>
        <v>1755441</v>
      </c>
      <c r="D39" s="9" t="s">
        <v>133</v>
      </c>
      <c r="E39" s="9">
        <v>9.7386117E11</v>
      </c>
      <c r="F39" s="9">
        <v>15.0</v>
      </c>
      <c r="G39" s="9" t="s">
        <v>134</v>
      </c>
      <c r="H39" s="9" t="s">
        <v>135</v>
      </c>
      <c r="I39" s="9">
        <v>2.218910715E9</v>
      </c>
      <c r="J39" s="9" t="s">
        <v>136</v>
      </c>
      <c r="K39" s="9" t="s">
        <v>137</v>
      </c>
      <c r="L39" s="9">
        <v>1.6071024E7</v>
      </c>
      <c r="M39" s="9" t="s">
        <v>43</v>
      </c>
      <c r="N39" s="9" t="s">
        <v>168</v>
      </c>
      <c r="O39" s="9" t="s">
        <v>169</v>
      </c>
      <c r="P39" s="9" t="s">
        <v>46</v>
      </c>
      <c r="Q39" s="9" t="s">
        <v>47</v>
      </c>
      <c r="R39" s="9">
        <v>2.691E9</v>
      </c>
      <c r="S39" s="9" t="str">
        <f t="shared" si="2"/>
        <v>F78787874B6</v>
      </c>
      <c r="T39" s="9" t="s">
        <v>48</v>
      </c>
      <c r="U39" s="9" t="str">
        <f t="shared" si="3"/>
        <v>E78787874B6</v>
      </c>
      <c r="V39" s="10">
        <f>Ridotto!$W39-90</f>
        <v>43794.04167</v>
      </c>
      <c r="W39" s="10">
        <f>Ridotto!$X39-30</f>
        <v>43884.04167</v>
      </c>
      <c r="X39" s="10">
        <v>43914.041666666664</v>
      </c>
      <c r="Y39" s="10">
        <v>43900.041666666664</v>
      </c>
      <c r="Z39" s="10">
        <v>43921.467035775466</v>
      </c>
      <c r="AA39" s="9" t="s">
        <v>49</v>
      </c>
      <c r="AB39" s="8" t="str">
        <f t="shared" si="4"/>
        <v>O78787874B6</v>
      </c>
      <c r="AC39" s="9" t="s">
        <v>166</v>
      </c>
      <c r="AD39" s="8" t="s">
        <v>167</v>
      </c>
      <c r="AE39" s="9" t="str">
        <f t="shared" si="5"/>
        <v>C78783529</v>
      </c>
      <c r="AF39" s="9" t="str">
        <f t="shared" si="6"/>
        <v>B585147</v>
      </c>
      <c r="AG39" s="9" t="str">
        <f t="shared" si="7"/>
        <v>RA585147</v>
      </c>
      <c r="AH39" s="9" t="str">
        <f t="shared" si="8"/>
        <v>OA78787874B6</v>
      </c>
      <c r="AI39" s="9" t="str">
        <f t="shared" si="9"/>
        <v>VA-B585147</v>
      </c>
      <c r="AJ39" s="9" t="str">
        <f t="shared" si="10"/>
        <v>EO78787874B6</v>
      </c>
    </row>
    <row r="40">
      <c r="A40" s="5" t="s">
        <v>131</v>
      </c>
      <c r="B40" s="6" t="s">
        <v>132</v>
      </c>
      <c r="C40" s="6">
        <f t="shared" si="1"/>
        <v>1755441</v>
      </c>
      <c r="D40" s="6" t="s">
        <v>133</v>
      </c>
      <c r="E40" s="6">
        <v>9.7386117E11</v>
      </c>
      <c r="F40" s="6">
        <v>15.0</v>
      </c>
      <c r="G40" s="6" t="s">
        <v>134</v>
      </c>
      <c r="H40" s="6" t="s">
        <v>135</v>
      </c>
      <c r="I40" s="6">
        <v>2.218910715E9</v>
      </c>
      <c r="J40" s="6" t="s">
        <v>136</v>
      </c>
      <c r="K40" s="6" t="s">
        <v>137</v>
      </c>
      <c r="L40" s="6">
        <v>1.6071024E7</v>
      </c>
      <c r="M40" s="6" t="s">
        <v>43</v>
      </c>
      <c r="N40" s="6" t="s">
        <v>170</v>
      </c>
      <c r="O40" s="6" t="s">
        <v>171</v>
      </c>
      <c r="P40" s="6" t="s">
        <v>46</v>
      </c>
      <c r="Q40" s="6" t="s">
        <v>47</v>
      </c>
      <c r="R40" s="6">
        <v>7.3692E10</v>
      </c>
      <c r="S40" s="6" t="str">
        <f t="shared" si="2"/>
        <v>F787879072F</v>
      </c>
      <c r="T40" s="6" t="s">
        <v>48</v>
      </c>
      <c r="U40" s="6" t="str">
        <f t="shared" si="3"/>
        <v>E787879072F</v>
      </c>
      <c r="V40" s="7">
        <f>Ridotto!$W40-90</f>
        <v>43794.04167</v>
      </c>
      <c r="W40" s="7">
        <f>Ridotto!$X40-30</f>
        <v>43884.04167</v>
      </c>
      <c r="X40" s="7">
        <v>43914.041666666664</v>
      </c>
      <c r="Y40" s="7">
        <v>43900.041666666664</v>
      </c>
      <c r="Z40" s="7">
        <v>43921.46726521991</v>
      </c>
      <c r="AA40" s="6" t="s">
        <v>49</v>
      </c>
      <c r="AB40" s="5" t="str">
        <f t="shared" si="4"/>
        <v>O787879072F</v>
      </c>
      <c r="AC40" s="6" t="s">
        <v>172</v>
      </c>
      <c r="AD40" s="5" t="s">
        <v>173</v>
      </c>
      <c r="AE40" s="6" t="str">
        <f t="shared" si="5"/>
        <v>C78794401</v>
      </c>
      <c r="AF40" s="6" t="str">
        <f t="shared" si="6"/>
        <v>B585147</v>
      </c>
      <c r="AG40" s="6" t="str">
        <f t="shared" si="7"/>
        <v>RA585147</v>
      </c>
      <c r="AH40" s="6" t="str">
        <f t="shared" si="8"/>
        <v>OA787879072F</v>
      </c>
      <c r="AI40" s="6" t="str">
        <f t="shared" si="9"/>
        <v>VA-B585147</v>
      </c>
      <c r="AJ40" s="6" t="str">
        <f t="shared" si="10"/>
        <v>EO787879072F</v>
      </c>
    </row>
    <row r="41">
      <c r="A41" s="8" t="s">
        <v>131</v>
      </c>
      <c r="B41" s="9" t="s">
        <v>132</v>
      </c>
      <c r="C41" s="9">
        <f t="shared" si="1"/>
        <v>1755441</v>
      </c>
      <c r="D41" s="9" t="s">
        <v>133</v>
      </c>
      <c r="E41" s="9">
        <v>9.7386117E11</v>
      </c>
      <c r="F41" s="9">
        <v>15.0</v>
      </c>
      <c r="G41" s="9" t="s">
        <v>134</v>
      </c>
      <c r="H41" s="9" t="s">
        <v>135</v>
      </c>
      <c r="I41" s="9">
        <v>2.218910715E9</v>
      </c>
      <c r="J41" s="9" t="s">
        <v>136</v>
      </c>
      <c r="K41" s="9" t="s">
        <v>137</v>
      </c>
      <c r="L41" s="9">
        <v>1.6071024E7</v>
      </c>
      <c r="M41" s="9" t="s">
        <v>43</v>
      </c>
      <c r="N41" s="9" t="s">
        <v>174</v>
      </c>
      <c r="O41" s="9" t="s">
        <v>175</v>
      </c>
      <c r="P41" s="9" t="s">
        <v>46</v>
      </c>
      <c r="Q41" s="9" t="s">
        <v>47</v>
      </c>
      <c r="R41" s="9">
        <v>5.6856E9</v>
      </c>
      <c r="S41" s="9" t="str">
        <f t="shared" si="2"/>
        <v>F7878802118</v>
      </c>
      <c r="T41" s="9" t="s">
        <v>48</v>
      </c>
      <c r="U41" s="9" t="str">
        <f t="shared" si="3"/>
        <v>E7878802118</v>
      </c>
      <c r="V41" s="10">
        <f>Ridotto!$W41-90</f>
        <v>43794.04167</v>
      </c>
      <c r="W41" s="10">
        <f>Ridotto!$X41-30</f>
        <v>43884.04167</v>
      </c>
      <c r="X41" s="10">
        <v>43914.041666666664</v>
      </c>
      <c r="Y41" s="10">
        <v>43900.041666666664</v>
      </c>
      <c r="Z41" s="10">
        <v>43921.467537662036</v>
      </c>
      <c r="AA41" s="9" t="s">
        <v>49</v>
      </c>
      <c r="AB41" s="8" t="str">
        <f t="shared" si="4"/>
        <v>O7878802118</v>
      </c>
      <c r="AC41" s="9" t="s">
        <v>152</v>
      </c>
      <c r="AD41" s="8" t="s">
        <v>153</v>
      </c>
      <c r="AE41" s="9" t="str">
        <f t="shared" si="5"/>
        <v>C78801735</v>
      </c>
      <c r="AF41" s="9" t="str">
        <f t="shared" si="6"/>
        <v>B585147</v>
      </c>
      <c r="AG41" s="9" t="str">
        <f t="shared" si="7"/>
        <v>RA585147</v>
      </c>
      <c r="AH41" s="9" t="str">
        <f t="shared" si="8"/>
        <v>OA7878802118</v>
      </c>
      <c r="AI41" s="9" t="str">
        <f t="shared" si="9"/>
        <v>VA-B585147</v>
      </c>
      <c r="AJ41" s="9" t="str">
        <f t="shared" si="10"/>
        <v>EO7878802118</v>
      </c>
    </row>
    <row r="42">
      <c r="A42" s="5" t="s">
        <v>176</v>
      </c>
      <c r="B42" s="6" t="s">
        <v>177</v>
      </c>
      <c r="C42" s="6">
        <f t="shared" si="1"/>
        <v>1775427</v>
      </c>
      <c r="D42" s="6" t="s">
        <v>178</v>
      </c>
      <c r="E42" s="6">
        <v>4.5E9</v>
      </c>
      <c r="F42" s="6">
        <v>1.0</v>
      </c>
      <c r="G42" s="6" t="s">
        <v>179</v>
      </c>
      <c r="H42" s="6" t="s">
        <v>180</v>
      </c>
      <c r="I42" s="6">
        <v>4.721290874E9</v>
      </c>
      <c r="J42" s="6" t="s">
        <v>181</v>
      </c>
      <c r="K42" s="6" t="s">
        <v>182</v>
      </c>
      <c r="L42" s="6">
        <v>1.9087015E7</v>
      </c>
      <c r="M42" s="6" t="s">
        <v>43</v>
      </c>
      <c r="N42" s="6" t="s">
        <v>183</v>
      </c>
      <c r="O42" s="6" t="s">
        <v>177</v>
      </c>
      <c r="P42" s="11" t="s">
        <v>184</v>
      </c>
      <c r="Q42" s="6" t="s">
        <v>47</v>
      </c>
      <c r="R42" s="6">
        <v>4.5E9</v>
      </c>
      <c r="S42" s="6" t="str">
        <f t="shared" si="2"/>
        <v>F7921918D87</v>
      </c>
      <c r="T42" s="6" t="s">
        <v>48</v>
      </c>
      <c r="U42" s="6" t="str">
        <f t="shared" si="3"/>
        <v>E7921918D87</v>
      </c>
      <c r="V42" s="7">
        <f>Ridotto!$W42-90</f>
        <v>43818.08333</v>
      </c>
      <c r="W42" s="7">
        <f>Ridotto!$X42-30</f>
        <v>43908.08333</v>
      </c>
      <c r="X42" s="7">
        <v>43938.083333333336</v>
      </c>
      <c r="Y42" s="7">
        <v>43900.041666666664</v>
      </c>
      <c r="Z42" s="7">
        <v>43942.522626238424</v>
      </c>
      <c r="AA42" s="6" t="s">
        <v>49</v>
      </c>
      <c r="AB42" s="5" t="str">
        <f t="shared" si="4"/>
        <v>O7921918D87</v>
      </c>
      <c r="AC42" s="6" t="s">
        <v>185</v>
      </c>
      <c r="AD42" s="5" t="s">
        <v>186</v>
      </c>
      <c r="AE42" s="6" t="str">
        <f t="shared" si="5"/>
        <v>C21915529</v>
      </c>
      <c r="AF42" s="6" t="str">
        <f t="shared" si="6"/>
        <v>B591809</v>
      </c>
      <c r="AG42" s="6" t="str">
        <f t="shared" si="7"/>
        <v>RA591809</v>
      </c>
      <c r="AH42" s="6" t="str">
        <f t="shared" si="8"/>
        <v>OA7921918D87</v>
      </c>
      <c r="AI42" s="6" t="str">
        <f t="shared" si="9"/>
        <v>VA-B591809</v>
      </c>
      <c r="AJ42" s="6" t="str">
        <f t="shared" si="10"/>
        <v>EO7921918D87</v>
      </c>
    </row>
    <row r="43">
      <c r="A43" s="8" t="s">
        <v>187</v>
      </c>
      <c r="B43" s="9" t="s">
        <v>188</v>
      </c>
      <c r="C43" s="9">
        <f t="shared" si="1"/>
        <v>1951506</v>
      </c>
      <c r="D43" s="9" t="s">
        <v>38</v>
      </c>
      <c r="E43" s="9">
        <v>2.7E10</v>
      </c>
      <c r="F43" s="9">
        <v>1.0</v>
      </c>
      <c r="G43" s="9" t="s">
        <v>189</v>
      </c>
      <c r="H43" s="9" t="s">
        <v>190</v>
      </c>
      <c r="I43" s="9">
        <v>5.841780827E9</v>
      </c>
      <c r="J43" s="9" t="s">
        <v>191</v>
      </c>
      <c r="K43" s="9" t="s">
        <v>192</v>
      </c>
      <c r="L43" s="9">
        <v>1.9082053E7</v>
      </c>
      <c r="M43" s="9" t="s">
        <v>43</v>
      </c>
      <c r="N43" s="9" t="s">
        <v>193</v>
      </c>
      <c r="O43" s="9" t="s">
        <v>188</v>
      </c>
      <c r="P43" s="9" t="s">
        <v>46</v>
      </c>
      <c r="Q43" s="9" t="s">
        <v>47</v>
      </c>
      <c r="R43" s="9">
        <v>2.7E10</v>
      </c>
      <c r="S43" s="9" t="str">
        <f t="shared" si="2"/>
        <v>F8027915D05</v>
      </c>
      <c r="T43" s="9" t="s">
        <v>48</v>
      </c>
      <c r="U43" s="9" t="str">
        <f t="shared" si="3"/>
        <v>E8027915D05</v>
      </c>
      <c r="V43" s="10">
        <f>Ridotto!$W43-90</f>
        <v>43748.04167</v>
      </c>
      <c r="W43" s="10">
        <f>Ridotto!$X43-30</f>
        <v>43838.04167</v>
      </c>
      <c r="X43" s="10">
        <v>43868.041666666664</v>
      </c>
      <c r="Y43" s="10">
        <v>43860.041666666664</v>
      </c>
      <c r="Z43" s="10">
        <v>43990.49570530093</v>
      </c>
      <c r="AA43" s="9" t="s">
        <v>49</v>
      </c>
      <c r="AB43" s="8" t="str">
        <f t="shared" si="4"/>
        <v>O8027915D05</v>
      </c>
      <c r="AC43" s="9" t="s">
        <v>194</v>
      </c>
      <c r="AD43" s="8" t="s">
        <v>195</v>
      </c>
      <c r="AE43" s="9" t="str">
        <f t="shared" si="5"/>
        <v>C27911447</v>
      </c>
      <c r="AF43" s="9" t="str">
        <f t="shared" si="6"/>
        <v>B650502</v>
      </c>
      <c r="AG43" s="9" t="str">
        <f t="shared" si="7"/>
        <v>RA650502</v>
      </c>
      <c r="AH43" s="9" t="str">
        <f t="shared" si="8"/>
        <v>OA8027915D05</v>
      </c>
      <c r="AI43" s="9" t="str">
        <f t="shared" si="9"/>
        <v>VA-B650502</v>
      </c>
      <c r="AJ43" s="9" t="str">
        <f t="shared" si="10"/>
        <v>EO8027915D05</v>
      </c>
    </row>
    <row r="44">
      <c r="A44" s="5" t="s">
        <v>196</v>
      </c>
      <c r="B44" s="6" t="s">
        <v>197</v>
      </c>
      <c r="C44" s="6">
        <f t="shared" si="1"/>
        <v>1988235</v>
      </c>
      <c r="D44" s="6" t="s">
        <v>38</v>
      </c>
      <c r="E44" s="6">
        <v>2.2E10</v>
      </c>
      <c r="F44" s="6">
        <v>2.0</v>
      </c>
      <c r="G44" s="6" t="s">
        <v>179</v>
      </c>
      <c r="H44" s="6" t="s">
        <v>180</v>
      </c>
      <c r="I44" s="6">
        <v>4.721290874E9</v>
      </c>
      <c r="J44" s="6" t="s">
        <v>181</v>
      </c>
      <c r="K44" s="6" t="s">
        <v>182</v>
      </c>
      <c r="L44" s="6">
        <v>1.9087015E7</v>
      </c>
      <c r="M44" s="6" t="s">
        <v>43</v>
      </c>
      <c r="N44" s="6" t="s">
        <v>198</v>
      </c>
      <c r="O44" s="6" t="s">
        <v>199</v>
      </c>
      <c r="P44" s="6" t="s">
        <v>46</v>
      </c>
      <c r="Q44" s="6" t="s">
        <v>47</v>
      </c>
      <c r="R44" s="6">
        <v>5.0E9</v>
      </c>
      <c r="S44" s="6" t="str">
        <f t="shared" si="2"/>
        <v>F80902930FD</v>
      </c>
      <c r="T44" s="6" t="s">
        <v>48</v>
      </c>
      <c r="U44" s="6" t="str">
        <f t="shared" si="3"/>
        <v>E80902930FD</v>
      </c>
      <c r="V44" s="7">
        <f>Ridotto!$W44-90</f>
        <v>43744.04167</v>
      </c>
      <c r="W44" s="7">
        <f>Ridotto!$X44-30</f>
        <v>43834.04167</v>
      </c>
      <c r="X44" s="7">
        <v>43864.041666666664</v>
      </c>
      <c r="Y44" s="7">
        <v>43858.041666666664</v>
      </c>
      <c r="Z44" s="7">
        <v>43873.57479196759</v>
      </c>
      <c r="AA44" s="6" t="s">
        <v>49</v>
      </c>
      <c r="AB44" s="5" t="str">
        <f t="shared" si="4"/>
        <v>O80902930FD</v>
      </c>
      <c r="AC44" s="6" t="s">
        <v>185</v>
      </c>
      <c r="AD44" s="5" t="s">
        <v>186</v>
      </c>
      <c r="AE44" s="6" t="str">
        <f t="shared" si="5"/>
        <v>C90295529</v>
      </c>
      <c r="AF44" s="6" t="str">
        <f t="shared" si="6"/>
        <v>B662745</v>
      </c>
      <c r="AG44" s="6" t="str">
        <f t="shared" si="7"/>
        <v>RA662745</v>
      </c>
      <c r="AH44" s="6" t="str">
        <f t="shared" si="8"/>
        <v>OA80902930FD</v>
      </c>
      <c r="AI44" s="6" t="str">
        <f t="shared" si="9"/>
        <v>VA-B662745</v>
      </c>
      <c r="AJ44" s="6" t="str">
        <f t="shared" si="10"/>
        <v>EO80902930FD</v>
      </c>
    </row>
    <row r="45">
      <c r="A45" s="8" t="s">
        <v>196</v>
      </c>
      <c r="B45" s="9" t="s">
        <v>197</v>
      </c>
      <c r="C45" s="9">
        <f t="shared" si="1"/>
        <v>1988235</v>
      </c>
      <c r="D45" s="9" t="s">
        <v>38</v>
      </c>
      <c r="E45" s="9">
        <v>2.2E10</v>
      </c>
      <c r="F45" s="9">
        <v>2.0</v>
      </c>
      <c r="G45" s="9" t="s">
        <v>179</v>
      </c>
      <c r="H45" s="9" t="s">
        <v>180</v>
      </c>
      <c r="I45" s="9">
        <v>4.721290874E9</v>
      </c>
      <c r="J45" s="9" t="s">
        <v>181</v>
      </c>
      <c r="K45" s="9" t="s">
        <v>182</v>
      </c>
      <c r="L45" s="9">
        <v>1.9087015E7</v>
      </c>
      <c r="M45" s="9" t="s">
        <v>43</v>
      </c>
      <c r="N45" s="9" t="s">
        <v>200</v>
      </c>
      <c r="O45" s="9" t="s">
        <v>201</v>
      </c>
      <c r="P45" s="9" t="s">
        <v>46</v>
      </c>
      <c r="Q45" s="9" t="s">
        <v>47</v>
      </c>
      <c r="R45" s="9">
        <v>1.7E10</v>
      </c>
      <c r="S45" s="9" t="str">
        <f t="shared" si="2"/>
        <v>F809059388C</v>
      </c>
      <c r="T45" s="9" t="s">
        <v>48</v>
      </c>
      <c r="U45" s="9" t="str">
        <f t="shared" si="3"/>
        <v>E809059388C</v>
      </c>
      <c r="V45" s="10">
        <f>Ridotto!$W45-90</f>
        <v>43744.04167</v>
      </c>
      <c r="W45" s="10">
        <f>Ridotto!$X45-30</f>
        <v>43834.04167</v>
      </c>
      <c r="X45" s="10">
        <v>43864.041666666664</v>
      </c>
      <c r="Y45" s="10">
        <v>43858.041666666664</v>
      </c>
      <c r="Z45" s="10">
        <v>43873.57479196759</v>
      </c>
      <c r="AA45" s="9" t="s">
        <v>49</v>
      </c>
      <c r="AB45" s="8" t="str">
        <f t="shared" si="4"/>
        <v>O809059388C</v>
      </c>
      <c r="AC45" s="9" t="s">
        <v>185</v>
      </c>
      <c r="AD45" s="8" t="s">
        <v>186</v>
      </c>
      <c r="AE45" s="9" t="str">
        <f t="shared" si="5"/>
        <v>C90595529</v>
      </c>
      <c r="AF45" s="9" t="str">
        <f t="shared" si="6"/>
        <v>B662745</v>
      </c>
      <c r="AG45" s="9" t="str">
        <f t="shared" si="7"/>
        <v>RA662745</v>
      </c>
      <c r="AH45" s="9" t="str">
        <f t="shared" si="8"/>
        <v>OA809059388C</v>
      </c>
      <c r="AI45" s="9" t="str">
        <f t="shared" si="9"/>
        <v>VA-B662745</v>
      </c>
      <c r="AJ45" s="9" t="str">
        <f t="shared" si="10"/>
        <v>EO809059388C</v>
      </c>
    </row>
    <row r="46">
      <c r="A46" s="5" t="s">
        <v>202</v>
      </c>
      <c r="B46" s="6" t="s">
        <v>203</v>
      </c>
      <c r="C46" s="6">
        <f t="shared" si="1"/>
        <v>2044422</v>
      </c>
      <c r="D46" s="6" t="s">
        <v>38</v>
      </c>
      <c r="E46" s="6">
        <v>2.209E10</v>
      </c>
      <c r="F46" s="6">
        <v>1.0</v>
      </c>
      <c r="G46" s="6" t="s">
        <v>204</v>
      </c>
      <c r="H46" s="6" t="s">
        <v>205</v>
      </c>
      <c r="I46" s="6">
        <v>3.901420236E9</v>
      </c>
      <c r="J46" s="6" t="s">
        <v>206</v>
      </c>
      <c r="K46" s="6" t="s">
        <v>207</v>
      </c>
      <c r="L46" s="6">
        <v>5023091.0</v>
      </c>
      <c r="M46" s="6" t="s">
        <v>43</v>
      </c>
      <c r="N46" s="6" t="s">
        <v>208</v>
      </c>
      <c r="O46" s="6" t="s">
        <v>203</v>
      </c>
      <c r="P46" s="6" t="s">
        <v>46</v>
      </c>
      <c r="Q46" s="6" t="s">
        <v>209</v>
      </c>
      <c r="R46" s="6">
        <v>2.209E10</v>
      </c>
      <c r="S46" s="6" t="str">
        <f t="shared" si="2"/>
        <v>F802544678B</v>
      </c>
      <c r="T46" s="6" t="s">
        <v>48</v>
      </c>
      <c r="U46" s="6" t="str">
        <f t="shared" si="3"/>
        <v>E802544678B</v>
      </c>
      <c r="V46" s="7">
        <f>Ridotto!$W46-90</f>
        <v>43754.04167</v>
      </c>
      <c r="W46" s="7">
        <f>Ridotto!$X46-30</f>
        <v>43844.04167</v>
      </c>
      <c r="X46" s="7">
        <v>43874.041666666664</v>
      </c>
      <c r="Y46" s="7">
        <v>43868.041666666664</v>
      </c>
      <c r="Z46" s="7">
        <v>43874.48473790509</v>
      </c>
      <c r="AA46" s="6" t="s">
        <v>49</v>
      </c>
      <c r="AB46" s="5" t="str">
        <f t="shared" si="4"/>
        <v>O802544678B</v>
      </c>
      <c r="AC46" s="6" t="s">
        <v>210</v>
      </c>
      <c r="AD46" s="5" t="s">
        <v>211</v>
      </c>
      <c r="AE46" s="6" t="str">
        <f t="shared" si="5"/>
        <v>C25440326</v>
      </c>
      <c r="AF46" s="6" t="str">
        <f t="shared" si="6"/>
        <v>B681474</v>
      </c>
      <c r="AG46" s="6" t="str">
        <f t="shared" si="7"/>
        <v>RA681474</v>
      </c>
      <c r="AH46" s="6" t="str">
        <f t="shared" si="8"/>
        <v>OA802544678B</v>
      </c>
      <c r="AI46" s="6" t="str">
        <f t="shared" si="9"/>
        <v>VA-B681474</v>
      </c>
      <c r="AJ46" s="6" t="str">
        <f t="shared" si="10"/>
        <v>EO802544678B</v>
      </c>
    </row>
    <row r="47">
      <c r="A47" s="8" t="s">
        <v>212</v>
      </c>
      <c r="B47" s="9" t="s">
        <v>213</v>
      </c>
      <c r="C47" s="9">
        <f t="shared" si="1"/>
        <v>2071614</v>
      </c>
      <c r="D47" s="9" t="s">
        <v>38</v>
      </c>
      <c r="E47" s="9">
        <v>1.35E11</v>
      </c>
      <c r="F47" s="9">
        <v>11.0</v>
      </c>
      <c r="G47" s="9" t="s">
        <v>214</v>
      </c>
      <c r="H47" s="9" t="s">
        <v>215</v>
      </c>
      <c r="I47" s="9">
        <v>4.733051009E9</v>
      </c>
      <c r="J47" s="9" t="s">
        <v>216</v>
      </c>
      <c r="K47" s="9" t="s">
        <v>217</v>
      </c>
      <c r="L47" s="9">
        <v>1.2058091E7</v>
      </c>
      <c r="M47" s="9" t="s">
        <v>43</v>
      </c>
      <c r="N47" s="9" t="s">
        <v>218</v>
      </c>
      <c r="O47" s="9" t="s">
        <v>219</v>
      </c>
      <c r="P47" s="9" t="s">
        <v>46</v>
      </c>
      <c r="Q47" s="9" t="s">
        <v>209</v>
      </c>
      <c r="R47" s="9">
        <v>8.9256E10</v>
      </c>
      <c r="S47" s="9" t="str">
        <f t="shared" si="2"/>
        <v>F81446791BC</v>
      </c>
      <c r="T47" s="9" t="s">
        <v>48</v>
      </c>
      <c r="U47" s="9" t="str">
        <f t="shared" si="3"/>
        <v>E81446791BC</v>
      </c>
      <c r="V47" s="10">
        <f>Ridotto!$W47-90</f>
        <v>43807.08333</v>
      </c>
      <c r="W47" s="10">
        <f>Ridotto!$X47-30</f>
        <v>43897.08333</v>
      </c>
      <c r="X47" s="10">
        <v>43927.083333333336</v>
      </c>
      <c r="Y47" s="10">
        <v>43924.083333333336</v>
      </c>
      <c r="Z47" s="10">
        <v>43942.58582994213</v>
      </c>
      <c r="AA47" s="9" t="s">
        <v>49</v>
      </c>
      <c r="AB47" s="8" t="str">
        <f t="shared" si="4"/>
        <v>O81446791BC</v>
      </c>
      <c r="AC47" s="9" t="s">
        <v>220</v>
      </c>
      <c r="AD47" s="8" t="s">
        <v>221</v>
      </c>
      <c r="AE47" s="9" t="str">
        <f t="shared" si="5"/>
        <v>C44678038</v>
      </c>
      <c r="AF47" s="9" t="str">
        <f t="shared" si="6"/>
        <v>B690538</v>
      </c>
      <c r="AG47" s="9" t="str">
        <f t="shared" si="7"/>
        <v>RA690538</v>
      </c>
      <c r="AH47" s="9" t="str">
        <f t="shared" si="8"/>
        <v>OA81446791BC</v>
      </c>
      <c r="AI47" s="9" t="str">
        <f t="shared" si="9"/>
        <v>VA-B690538</v>
      </c>
      <c r="AJ47" s="9" t="str">
        <f t="shared" si="10"/>
        <v>EO81446791BC</v>
      </c>
    </row>
    <row r="48">
      <c r="A48" s="5" t="s">
        <v>212</v>
      </c>
      <c r="B48" s="6" t="s">
        <v>213</v>
      </c>
      <c r="C48" s="6">
        <f t="shared" si="1"/>
        <v>2071614</v>
      </c>
      <c r="D48" s="6" t="s">
        <v>38</v>
      </c>
      <c r="E48" s="6">
        <v>1.35E11</v>
      </c>
      <c r="F48" s="6">
        <v>11.0</v>
      </c>
      <c r="G48" s="6" t="s">
        <v>214</v>
      </c>
      <c r="H48" s="6" t="s">
        <v>215</v>
      </c>
      <c r="I48" s="6">
        <v>4.733051009E9</v>
      </c>
      <c r="J48" s="6" t="s">
        <v>216</v>
      </c>
      <c r="K48" s="6" t="s">
        <v>217</v>
      </c>
      <c r="L48" s="6">
        <v>1.2058091E7</v>
      </c>
      <c r="M48" s="6" t="s">
        <v>43</v>
      </c>
      <c r="N48" s="6" t="s">
        <v>218</v>
      </c>
      <c r="O48" s="6" t="s">
        <v>219</v>
      </c>
      <c r="P48" s="6" t="s">
        <v>46</v>
      </c>
      <c r="Q48" s="6" t="s">
        <v>209</v>
      </c>
      <c r="R48" s="6">
        <v>8.9256E10</v>
      </c>
      <c r="S48" s="6" t="str">
        <f t="shared" si="2"/>
        <v>F81446791BC</v>
      </c>
      <c r="T48" s="6" t="s">
        <v>48</v>
      </c>
      <c r="U48" s="6" t="str">
        <f t="shared" si="3"/>
        <v>E81446791BC</v>
      </c>
      <c r="V48" s="7">
        <f>Ridotto!$W48-90</f>
        <v>43807.08333</v>
      </c>
      <c r="W48" s="7">
        <f>Ridotto!$X48-30</f>
        <v>43897.08333</v>
      </c>
      <c r="X48" s="7">
        <v>43927.083333333336</v>
      </c>
      <c r="Y48" s="7">
        <v>43924.083333333336</v>
      </c>
      <c r="Z48" s="7">
        <v>43942.58582994213</v>
      </c>
      <c r="AA48" s="6" t="s">
        <v>49</v>
      </c>
      <c r="AB48" s="5" t="str">
        <f t="shared" si="4"/>
        <v>O81446791BC</v>
      </c>
      <c r="AC48" s="6" t="s">
        <v>220</v>
      </c>
      <c r="AD48" s="5" t="s">
        <v>221</v>
      </c>
      <c r="AE48" s="6" t="str">
        <f t="shared" si="5"/>
        <v>C44678038</v>
      </c>
      <c r="AF48" s="6" t="str">
        <f t="shared" si="6"/>
        <v>B690538</v>
      </c>
      <c r="AG48" s="6" t="str">
        <f t="shared" si="7"/>
        <v>RA690538</v>
      </c>
      <c r="AH48" s="6" t="str">
        <f t="shared" si="8"/>
        <v>OA81446791BC</v>
      </c>
      <c r="AI48" s="6" t="str">
        <f t="shared" si="9"/>
        <v>VA-B690538</v>
      </c>
      <c r="AJ48" s="6" t="str">
        <f t="shared" si="10"/>
        <v>EO81446791BC</v>
      </c>
    </row>
    <row r="49">
      <c r="A49" s="8" t="s">
        <v>212</v>
      </c>
      <c r="B49" s="9" t="s">
        <v>213</v>
      </c>
      <c r="C49" s="9">
        <f t="shared" si="1"/>
        <v>2071614</v>
      </c>
      <c r="D49" s="9" t="s">
        <v>38</v>
      </c>
      <c r="E49" s="9">
        <v>1.35E11</v>
      </c>
      <c r="F49" s="9">
        <v>11.0</v>
      </c>
      <c r="G49" s="9" t="s">
        <v>214</v>
      </c>
      <c r="H49" s="9" t="s">
        <v>215</v>
      </c>
      <c r="I49" s="9">
        <v>4.733051009E9</v>
      </c>
      <c r="J49" s="9" t="s">
        <v>216</v>
      </c>
      <c r="K49" s="9" t="s">
        <v>217</v>
      </c>
      <c r="L49" s="9">
        <v>1.2058091E7</v>
      </c>
      <c r="M49" s="9" t="s">
        <v>43</v>
      </c>
      <c r="N49" s="9" t="s">
        <v>222</v>
      </c>
      <c r="O49" s="9" t="s">
        <v>223</v>
      </c>
      <c r="P49" s="9" t="s">
        <v>46</v>
      </c>
      <c r="Q49" s="9" t="s">
        <v>47</v>
      </c>
      <c r="R49" s="9">
        <v>4.935E9</v>
      </c>
      <c r="S49" s="9" t="str">
        <f t="shared" si="2"/>
        <v>F8144768B2B</v>
      </c>
      <c r="T49" s="9" t="s">
        <v>48</v>
      </c>
      <c r="U49" s="9" t="str">
        <f t="shared" si="3"/>
        <v>E8144768B2B</v>
      </c>
      <c r="V49" s="10">
        <f>Ridotto!$W49-90</f>
        <v>43807.08333</v>
      </c>
      <c r="W49" s="10">
        <f>Ridotto!$X49-30</f>
        <v>43897.08333</v>
      </c>
      <c r="X49" s="10">
        <v>43927.083333333336</v>
      </c>
      <c r="Y49" s="10">
        <v>43924.083333333336</v>
      </c>
      <c r="Z49" s="10">
        <v>43942.58582994213</v>
      </c>
      <c r="AA49" s="9" t="s">
        <v>49</v>
      </c>
      <c r="AB49" s="8" t="str">
        <f t="shared" si="4"/>
        <v>O8144768B2B</v>
      </c>
      <c r="AC49" s="9" t="s">
        <v>220</v>
      </c>
      <c r="AD49" s="8" t="s">
        <v>221</v>
      </c>
      <c r="AE49" s="9" t="str">
        <f t="shared" si="5"/>
        <v>C44768038</v>
      </c>
      <c r="AF49" s="9" t="str">
        <f t="shared" si="6"/>
        <v>B690538</v>
      </c>
      <c r="AG49" s="9" t="str">
        <f t="shared" si="7"/>
        <v>RA690538</v>
      </c>
      <c r="AH49" s="9" t="str">
        <f t="shared" si="8"/>
        <v>OA8144768B2B</v>
      </c>
      <c r="AI49" s="9" t="str">
        <f t="shared" si="9"/>
        <v>VA-B690538</v>
      </c>
      <c r="AJ49" s="9" t="str">
        <f t="shared" si="10"/>
        <v>EO8144768B2B</v>
      </c>
    </row>
    <row r="50">
      <c r="A50" s="5" t="s">
        <v>212</v>
      </c>
      <c r="B50" s="6" t="s">
        <v>213</v>
      </c>
      <c r="C50" s="6">
        <f t="shared" si="1"/>
        <v>2071614</v>
      </c>
      <c r="D50" s="6" t="s">
        <v>38</v>
      </c>
      <c r="E50" s="6">
        <v>1.35E11</v>
      </c>
      <c r="F50" s="6">
        <v>11.0</v>
      </c>
      <c r="G50" s="6" t="s">
        <v>214</v>
      </c>
      <c r="H50" s="6" t="s">
        <v>215</v>
      </c>
      <c r="I50" s="6">
        <v>4.733051009E9</v>
      </c>
      <c r="J50" s="6" t="s">
        <v>216</v>
      </c>
      <c r="K50" s="6" t="s">
        <v>217</v>
      </c>
      <c r="L50" s="6">
        <v>1.2058091E7</v>
      </c>
      <c r="M50" s="6" t="s">
        <v>43</v>
      </c>
      <c r="N50" s="6" t="s">
        <v>222</v>
      </c>
      <c r="O50" s="6" t="s">
        <v>223</v>
      </c>
      <c r="P50" s="6" t="s">
        <v>46</v>
      </c>
      <c r="Q50" s="6" t="s">
        <v>47</v>
      </c>
      <c r="R50" s="6">
        <v>4.935E9</v>
      </c>
      <c r="S50" s="6" t="str">
        <f t="shared" si="2"/>
        <v>F8144768B2B</v>
      </c>
      <c r="T50" s="6" t="s">
        <v>48</v>
      </c>
      <c r="U50" s="6" t="str">
        <f t="shared" si="3"/>
        <v>E8144768B2B</v>
      </c>
      <c r="V50" s="7">
        <f>Ridotto!$W50-90</f>
        <v>43807.08333</v>
      </c>
      <c r="W50" s="7">
        <f>Ridotto!$X50-30</f>
        <v>43897.08333</v>
      </c>
      <c r="X50" s="7">
        <v>43927.083333333336</v>
      </c>
      <c r="Y50" s="7">
        <v>43924.083333333336</v>
      </c>
      <c r="Z50" s="7">
        <v>43942.58582994213</v>
      </c>
      <c r="AA50" s="6" t="s">
        <v>49</v>
      </c>
      <c r="AB50" s="5" t="str">
        <f t="shared" si="4"/>
        <v>O8144768B2B</v>
      </c>
      <c r="AC50" s="6" t="s">
        <v>220</v>
      </c>
      <c r="AD50" s="5" t="s">
        <v>221</v>
      </c>
      <c r="AE50" s="6" t="str">
        <f t="shared" si="5"/>
        <v>C44768038</v>
      </c>
      <c r="AF50" s="6" t="str">
        <f t="shared" si="6"/>
        <v>B690538</v>
      </c>
      <c r="AG50" s="6" t="str">
        <f t="shared" si="7"/>
        <v>RA690538</v>
      </c>
      <c r="AH50" s="6" t="str">
        <f t="shared" si="8"/>
        <v>OA8144768B2B</v>
      </c>
      <c r="AI50" s="6" t="str">
        <f t="shared" si="9"/>
        <v>VA-B690538</v>
      </c>
      <c r="AJ50" s="6" t="str">
        <f t="shared" si="10"/>
        <v>EO8144768B2B</v>
      </c>
    </row>
    <row r="51">
      <c r="A51" s="8" t="s">
        <v>212</v>
      </c>
      <c r="B51" s="9" t="s">
        <v>213</v>
      </c>
      <c r="C51" s="9">
        <f t="shared" si="1"/>
        <v>2071614</v>
      </c>
      <c r="D51" s="9" t="s">
        <v>38</v>
      </c>
      <c r="E51" s="9">
        <v>1.35E11</v>
      </c>
      <c r="F51" s="9">
        <v>11.0</v>
      </c>
      <c r="G51" s="9" t="s">
        <v>214</v>
      </c>
      <c r="H51" s="9" t="s">
        <v>215</v>
      </c>
      <c r="I51" s="9">
        <v>4.733051009E9</v>
      </c>
      <c r="J51" s="9" t="s">
        <v>216</v>
      </c>
      <c r="K51" s="9" t="s">
        <v>217</v>
      </c>
      <c r="L51" s="9">
        <v>1.2058091E7</v>
      </c>
      <c r="M51" s="9" t="s">
        <v>43</v>
      </c>
      <c r="N51" s="9" t="s">
        <v>224</v>
      </c>
      <c r="O51" s="9" t="s">
        <v>225</v>
      </c>
      <c r="P51" s="9" t="s">
        <v>46</v>
      </c>
      <c r="Q51" s="9" t="s">
        <v>47</v>
      </c>
      <c r="R51" s="9">
        <v>1.065E9</v>
      </c>
      <c r="S51" s="9" t="str">
        <f t="shared" si="2"/>
        <v>F8144793FCB</v>
      </c>
      <c r="T51" s="9" t="s">
        <v>48</v>
      </c>
      <c r="U51" s="9" t="str">
        <f t="shared" si="3"/>
        <v>E8144793FCB</v>
      </c>
      <c r="V51" s="10">
        <f>Ridotto!$W51-90</f>
        <v>43807.08333</v>
      </c>
      <c r="W51" s="10">
        <f>Ridotto!$X51-30</f>
        <v>43897.08333</v>
      </c>
      <c r="X51" s="10">
        <v>43927.083333333336</v>
      </c>
      <c r="Y51" s="10">
        <v>43924.083333333336</v>
      </c>
      <c r="Z51" s="10">
        <v>43942.58582994213</v>
      </c>
      <c r="AA51" s="9" t="s">
        <v>49</v>
      </c>
      <c r="AB51" s="8" t="str">
        <f t="shared" si="4"/>
        <v>O8144793FCB</v>
      </c>
      <c r="AC51" s="9" t="s">
        <v>220</v>
      </c>
      <c r="AD51" s="8" t="s">
        <v>221</v>
      </c>
      <c r="AE51" s="9" t="str">
        <f t="shared" si="5"/>
        <v>C44798038</v>
      </c>
      <c r="AF51" s="9" t="str">
        <f t="shared" si="6"/>
        <v>B690538</v>
      </c>
      <c r="AG51" s="9" t="str">
        <f t="shared" si="7"/>
        <v>RA690538</v>
      </c>
      <c r="AH51" s="9" t="str">
        <f t="shared" si="8"/>
        <v>OA8144793FCB</v>
      </c>
      <c r="AI51" s="9" t="str">
        <f t="shared" si="9"/>
        <v>VA-B690538</v>
      </c>
      <c r="AJ51" s="9" t="str">
        <f t="shared" si="10"/>
        <v>EO8144793FCB</v>
      </c>
    </row>
    <row r="52">
      <c r="A52" s="5" t="s">
        <v>212</v>
      </c>
      <c r="B52" s="6" t="s">
        <v>213</v>
      </c>
      <c r="C52" s="6">
        <f t="shared" si="1"/>
        <v>2071614</v>
      </c>
      <c r="D52" s="6" t="s">
        <v>38</v>
      </c>
      <c r="E52" s="6">
        <v>1.35E11</v>
      </c>
      <c r="F52" s="6">
        <v>11.0</v>
      </c>
      <c r="G52" s="6" t="s">
        <v>214</v>
      </c>
      <c r="H52" s="6" t="s">
        <v>215</v>
      </c>
      <c r="I52" s="6">
        <v>4.733051009E9</v>
      </c>
      <c r="J52" s="6" t="s">
        <v>216</v>
      </c>
      <c r="K52" s="6" t="s">
        <v>217</v>
      </c>
      <c r="L52" s="6">
        <v>1.2058091E7</v>
      </c>
      <c r="M52" s="6" t="s">
        <v>43</v>
      </c>
      <c r="N52" s="6" t="s">
        <v>224</v>
      </c>
      <c r="O52" s="6" t="s">
        <v>225</v>
      </c>
      <c r="P52" s="6" t="s">
        <v>46</v>
      </c>
      <c r="Q52" s="6" t="s">
        <v>47</v>
      </c>
      <c r="R52" s="6">
        <v>1.065E9</v>
      </c>
      <c r="S52" s="6" t="str">
        <f t="shared" si="2"/>
        <v>F8144793FCB</v>
      </c>
      <c r="T52" s="6" t="s">
        <v>48</v>
      </c>
      <c r="U52" s="6" t="str">
        <f t="shared" si="3"/>
        <v>E8144793FCB</v>
      </c>
      <c r="V52" s="7">
        <f>Ridotto!$W52-90</f>
        <v>43807.08333</v>
      </c>
      <c r="W52" s="7">
        <f>Ridotto!$X52-30</f>
        <v>43897.08333</v>
      </c>
      <c r="X52" s="7">
        <v>43927.083333333336</v>
      </c>
      <c r="Y52" s="7">
        <v>43924.083333333336</v>
      </c>
      <c r="Z52" s="7">
        <v>43942.58582994213</v>
      </c>
      <c r="AA52" s="6" t="s">
        <v>49</v>
      </c>
      <c r="AB52" s="5" t="str">
        <f t="shared" si="4"/>
        <v>O8144793FCB</v>
      </c>
      <c r="AC52" s="6" t="s">
        <v>220</v>
      </c>
      <c r="AD52" s="5" t="s">
        <v>221</v>
      </c>
      <c r="AE52" s="6" t="str">
        <f t="shared" si="5"/>
        <v>C44798038</v>
      </c>
      <c r="AF52" s="6" t="str">
        <f t="shared" si="6"/>
        <v>B690538</v>
      </c>
      <c r="AG52" s="6" t="str">
        <f t="shared" si="7"/>
        <v>RA690538</v>
      </c>
      <c r="AH52" s="6" t="str">
        <f t="shared" si="8"/>
        <v>OA8144793FCB</v>
      </c>
      <c r="AI52" s="6" t="str">
        <f t="shared" si="9"/>
        <v>VA-B690538</v>
      </c>
      <c r="AJ52" s="6" t="str">
        <f t="shared" si="10"/>
        <v>EO8144793FCB</v>
      </c>
    </row>
    <row r="53">
      <c r="A53" s="8" t="s">
        <v>212</v>
      </c>
      <c r="B53" s="9" t="s">
        <v>213</v>
      </c>
      <c r="C53" s="9">
        <f t="shared" si="1"/>
        <v>2071614</v>
      </c>
      <c r="D53" s="9" t="s">
        <v>38</v>
      </c>
      <c r="E53" s="9">
        <v>1.35E11</v>
      </c>
      <c r="F53" s="9">
        <v>11.0</v>
      </c>
      <c r="G53" s="9" t="s">
        <v>214</v>
      </c>
      <c r="H53" s="9" t="s">
        <v>215</v>
      </c>
      <c r="I53" s="9">
        <v>4.733051009E9</v>
      </c>
      <c r="J53" s="9" t="s">
        <v>216</v>
      </c>
      <c r="K53" s="9" t="s">
        <v>217</v>
      </c>
      <c r="L53" s="9">
        <v>1.2058091E7</v>
      </c>
      <c r="M53" s="9" t="s">
        <v>43</v>
      </c>
      <c r="N53" s="9" t="s">
        <v>226</v>
      </c>
      <c r="O53" s="9" t="s">
        <v>227</v>
      </c>
      <c r="P53" s="9" t="s">
        <v>46</v>
      </c>
      <c r="Q53" s="9" t="s">
        <v>47</v>
      </c>
      <c r="R53" s="9">
        <v>1.5E8</v>
      </c>
      <c r="S53" s="9" t="str">
        <f t="shared" si="2"/>
        <v>F8145665F64</v>
      </c>
      <c r="T53" s="9" t="s">
        <v>48</v>
      </c>
      <c r="U53" s="9" t="str">
        <f t="shared" si="3"/>
        <v>E8145665F64</v>
      </c>
      <c r="V53" s="10">
        <f>Ridotto!$W53-90</f>
        <v>43807.08333</v>
      </c>
      <c r="W53" s="10">
        <f>Ridotto!$X53-30</f>
        <v>43897.08333</v>
      </c>
      <c r="X53" s="10">
        <v>43927.083333333336</v>
      </c>
      <c r="Y53" s="10">
        <v>43924.083333333336</v>
      </c>
      <c r="Z53" s="10">
        <v>43942.58582994213</v>
      </c>
      <c r="AA53" s="9" t="s">
        <v>49</v>
      </c>
      <c r="AB53" s="8" t="str">
        <f t="shared" si="4"/>
        <v>O8145665F64</v>
      </c>
      <c r="AC53" s="9" t="s">
        <v>220</v>
      </c>
      <c r="AD53" s="8" t="s">
        <v>221</v>
      </c>
      <c r="AE53" s="9" t="str">
        <f t="shared" si="5"/>
        <v>C45668038</v>
      </c>
      <c r="AF53" s="9" t="str">
        <f t="shared" si="6"/>
        <v>B690538</v>
      </c>
      <c r="AG53" s="9" t="str">
        <f t="shared" si="7"/>
        <v>RA690538</v>
      </c>
      <c r="AH53" s="9" t="str">
        <f t="shared" si="8"/>
        <v>OA8145665F64</v>
      </c>
      <c r="AI53" s="9" t="str">
        <f t="shared" si="9"/>
        <v>VA-B690538</v>
      </c>
      <c r="AJ53" s="9" t="str">
        <f t="shared" si="10"/>
        <v>EO8145665F64</v>
      </c>
    </row>
    <row r="54">
      <c r="A54" s="5" t="s">
        <v>212</v>
      </c>
      <c r="B54" s="6" t="s">
        <v>213</v>
      </c>
      <c r="C54" s="6">
        <f t="shared" si="1"/>
        <v>2071614</v>
      </c>
      <c r="D54" s="6" t="s">
        <v>38</v>
      </c>
      <c r="E54" s="6">
        <v>1.35E11</v>
      </c>
      <c r="F54" s="6">
        <v>11.0</v>
      </c>
      <c r="G54" s="6" t="s">
        <v>214</v>
      </c>
      <c r="H54" s="6" t="s">
        <v>215</v>
      </c>
      <c r="I54" s="6">
        <v>4.733051009E9</v>
      </c>
      <c r="J54" s="6" t="s">
        <v>216</v>
      </c>
      <c r="K54" s="6" t="s">
        <v>217</v>
      </c>
      <c r="L54" s="6">
        <v>1.2058091E7</v>
      </c>
      <c r="M54" s="6" t="s">
        <v>43</v>
      </c>
      <c r="N54" s="6" t="s">
        <v>226</v>
      </c>
      <c r="O54" s="6" t="s">
        <v>227</v>
      </c>
      <c r="P54" s="6" t="s">
        <v>46</v>
      </c>
      <c r="Q54" s="6" t="s">
        <v>47</v>
      </c>
      <c r="R54" s="6">
        <v>1.5E8</v>
      </c>
      <c r="S54" s="6" t="str">
        <f t="shared" si="2"/>
        <v>F8145665F64</v>
      </c>
      <c r="T54" s="6" t="s">
        <v>48</v>
      </c>
      <c r="U54" s="6" t="str">
        <f t="shared" si="3"/>
        <v>E8145665F64</v>
      </c>
      <c r="V54" s="7">
        <f>Ridotto!$W54-90</f>
        <v>43807.08333</v>
      </c>
      <c r="W54" s="7">
        <f>Ridotto!$X54-30</f>
        <v>43897.08333</v>
      </c>
      <c r="X54" s="7">
        <v>43927.083333333336</v>
      </c>
      <c r="Y54" s="7">
        <v>43924.083333333336</v>
      </c>
      <c r="Z54" s="7">
        <v>43942.58582994213</v>
      </c>
      <c r="AA54" s="6" t="s">
        <v>49</v>
      </c>
      <c r="AB54" s="5" t="str">
        <f t="shared" si="4"/>
        <v>O8145665F64</v>
      </c>
      <c r="AC54" s="6" t="s">
        <v>220</v>
      </c>
      <c r="AD54" s="5" t="s">
        <v>221</v>
      </c>
      <c r="AE54" s="6" t="str">
        <f t="shared" si="5"/>
        <v>C45668038</v>
      </c>
      <c r="AF54" s="6" t="str">
        <f t="shared" si="6"/>
        <v>B690538</v>
      </c>
      <c r="AG54" s="6" t="str">
        <f t="shared" si="7"/>
        <v>RA690538</v>
      </c>
      <c r="AH54" s="6" t="str">
        <f t="shared" si="8"/>
        <v>OA8145665F64</v>
      </c>
      <c r="AI54" s="6" t="str">
        <f t="shared" si="9"/>
        <v>VA-B690538</v>
      </c>
      <c r="AJ54" s="6" t="str">
        <f t="shared" si="10"/>
        <v>EO8145665F64</v>
      </c>
    </row>
    <row r="55">
      <c r="A55" s="8" t="s">
        <v>212</v>
      </c>
      <c r="B55" s="9" t="s">
        <v>213</v>
      </c>
      <c r="C55" s="9">
        <f t="shared" si="1"/>
        <v>2071614</v>
      </c>
      <c r="D55" s="9" t="s">
        <v>38</v>
      </c>
      <c r="E55" s="9">
        <v>1.35E11</v>
      </c>
      <c r="F55" s="9">
        <v>11.0</v>
      </c>
      <c r="G55" s="9" t="s">
        <v>214</v>
      </c>
      <c r="H55" s="9" t="s">
        <v>215</v>
      </c>
      <c r="I55" s="9">
        <v>4.733051009E9</v>
      </c>
      <c r="J55" s="9" t="s">
        <v>216</v>
      </c>
      <c r="K55" s="9" t="s">
        <v>217</v>
      </c>
      <c r="L55" s="9">
        <v>1.2058091E7</v>
      </c>
      <c r="M55" s="9" t="s">
        <v>43</v>
      </c>
      <c r="N55" s="9" t="s">
        <v>228</v>
      </c>
      <c r="O55" s="9" t="s">
        <v>229</v>
      </c>
      <c r="P55" s="9" t="s">
        <v>46</v>
      </c>
      <c r="Q55" s="9" t="s">
        <v>47</v>
      </c>
      <c r="R55" s="9">
        <v>1.5E7</v>
      </c>
      <c r="S55" s="9" t="str">
        <f t="shared" si="2"/>
        <v>F8145678A20</v>
      </c>
      <c r="T55" s="9" t="s">
        <v>48</v>
      </c>
      <c r="U55" s="9" t="str">
        <f t="shared" si="3"/>
        <v>E8145678A20</v>
      </c>
      <c r="V55" s="10">
        <f>Ridotto!$W55-90</f>
        <v>43807.08333</v>
      </c>
      <c r="W55" s="10">
        <f>Ridotto!$X55-30</f>
        <v>43897.08333</v>
      </c>
      <c r="X55" s="10">
        <v>43927.083333333336</v>
      </c>
      <c r="Y55" s="10">
        <v>43924.083333333336</v>
      </c>
      <c r="Z55" s="10">
        <v>43942.58582994213</v>
      </c>
      <c r="AA55" s="9" t="s">
        <v>49</v>
      </c>
      <c r="AB55" s="8" t="str">
        <f t="shared" si="4"/>
        <v>O8145678A20</v>
      </c>
      <c r="AC55" s="9" t="s">
        <v>220</v>
      </c>
      <c r="AD55" s="8" t="s">
        <v>221</v>
      </c>
      <c r="AE55" s="9" t="str">
        <f t="shared" si="5"/>
        <v>C45678038</v>
      </c>
      <c r="AF55" s="9" t="str">
        <f t="shared" si="6"/>
        <v>B690538</v>
      </c>
      <c r="AG55" s="9" t="str">
        <f t="shared" si="7"/>
        <v>RA690538</v>
      </c>
      <c r="AH55" s="9" t="str">
        <f t="shared" si="8"/>
        <v>OA8145678A20</v>
      </c>
      <c r="AI55" s="9" t="str">
        <f t="shared" si="9"/>
        <v>VA-B690538</v>
      </c>
      <c r="AJ55" s="9" t="str">
        <f t="shared" si="10"/>
        <v>EO8145678A20</v>
      </c>
    </row>
    <row r="56">
      <c r="A56" s="5" t="s">
        <v>212</v>
      </c>
      <c r="B56" s="6" t="s">
        <v>213</v>
      </c>
      <c r="C56" s="6">
        <f t="shared" si="1"/>
        <v>2071614</v>
      </c>
      <c r="D56" s="6" t="s">
        <v>38</v>
      </c>
      <c r="E56" s="6">
        <v>1.35E11</v>
      </c>
      <c r="F56" s="6">
        <v>11.0</v>
      </c>
      <c r="G56" s="6" t="s">
        <v>214</v>
      </c>
      <c r="H56" s="6" t="s">
        <v>215</v>
      </c>
      <c r="I56" s="6">
        <v>4.733051009E9</v>
      </c>
      <c r="J56" s="6" t="s">
        <v>216</v>
      </c>
      <c r="K56" s="6" t="s">
        <v>217</v>
      </c>
      <c r="L56" s="6">
        <v>1.2058091E7</v>
      </c>
      <c r="M56" s="6" t="s">
        <v>43</v>
      </c>
      <c r="N56" s="6" t="s">
        <v>228</v>
      </c>
      <c r="O56" s="6" t="s">
        <v>229</v>
      </c>
      <c r="P56" s="6" t="s">
        <v>46</v>
      </c>
      <c r="Q56" s="6" t="s">
        <v>47</v>
      </c>
      <c r="R56" s="6">
        <v>1.5E7</v>
      </c>
      <c r="S56" s="6" t="str">
        <f t="shared" si="2"/>
        <v>F8145678A20</v>
      </c>
      <c r="T56" s="6" t="s">
        <v>48</v>
      </c>
      <c r="U56" s="6" t="str">
        <f t="shared" si="3"/>
        <v>E8145678A20</v>
      </c>
      <c r="V56" s="7">
        <f>Ridotto!$W56-90</f>
        <v>43807.08333</v>
      </c>
      <c r="W56" s="7">
        <f>Ridotto!$X56-30</f>
        <v>43897.08333</v>
      </c>
      <c r="X56" s="7">
        <v>43927.083333333336</v>
      </c>
      <c r="Y56" s="7">
        <v>43924.083333333336</v>
      </c>
      <c r="Z56" s="7">
        <v>43942.58582994213</v>
      </c>
      <c r="AA56" s="6" t="s">
        <v>49</v>
      </c>
      <c r="AB56" s="5" t="str">
        <f t="shared" si="4"/>
        <v>O8145678A20</v>
      </c>
      <c r="AC56" s="6" t="s">
        <v>220</v>
      </c>
      <c r="AD56" s="5" t="s">
        <v>221</v>
      </c>
      <c r="AE56" s="6" t="str">
        <f t="shared" si="5"/>
        <v>C45678038</v>
      </c>
      <c r="AF56" s="6" t="str">
        <f t="shared" si="6"/>
        <v>B690538</v>
      </c>
      <c r="AG56" s="6" t="str">
        <f t="shared" si="7"/>
        <v>RA690538</v>
      </c>
      <c r="AH56" s="6" t="str">
        <f t="shared" si="8"/>
        <v>OA8145678A20</v>
      </c>
      <c r="AI56" s="6" t="str">
        <f t="shared" si="9"/>
        <v>VA-B690538</v>
      </c>
      <c r="AJ56" s="6" t="str">
        <f t="shared" si="10"/>
        <v>EO8145678A20</v>
      </c>
    </row>
    <row r="57">
      <c r="A57" s="8" t="s">
        <v>212</v>
      </c>
      <c r="B57" s="9" t="s">
        <v>213</v>
      </c>
      <c r="C57" s="9">
        <f t="shared" si="1"/>
        <v>2071614</v>
      </c>
      <c r="D57" s="9" t="s">
        <v>38</v>
      </c>
      <c r="E57" s="9">
        <v>1.35E11</v>
      </c>
      <c r="F57" s="9">
        <v>11.0</v>
      </c>
      <c r="G57" s="9" t="s">
        <v>214</v>
      </c>
      <c r="H57" s="9" t="s">
        <v>215</v>
      </c>
      <c r="I57" s="9">
        <v>4.733051009E9</v>
      </c>
      <c r="J57" s="9" t="s">
        <v>216</v>
      </c>
      <c r="K57" s="9" t="s">
        <v>217</v>
      </c>
      <c r="L57" s="9">
        <v>1.2058091E7</v>
      </c>
      <c r="M57" s="9" t="s">
        <v>43</v>
      </c>
      <c r="N57" s="9" t="s">
        <v>230</v>
      </c>
      <c r="O57" s="9" t="s">
        <v>231</v>
      </c>
      <c r="P57" s="9" t="s">
        <v>46</v>
      </c>
      <c r="Q57" s="9" t="s">
        <v>47</v>
      </c>
      <c r="R57" s="9">
        <v>2.4E7</v>
      </c>
      <c r="S57" s="9" t="str">
        <f t="shared" si="2"/>
        <v>F8145690409</v>
      </c>
      <c r="T57" s="9" t="s">
        <v>48</v>
      </c>
      <c r="U57" s="9" t="str">
        <f t="shared" si="3"/>
        <v>E8145690409</v>
      </c>
      <c r="V57" s="10">
        <f>Ridotto!$W57-90</f>
        <v>43807.08333</v>
      </c>
      <c r="W57" s="10">
        <f>Ridotto!$X57-30</f>
        <v>43897.08333</v>
      </c>
      <c r="X57" s="10">
        <v>43927.083333333336</v>
      </c>
      <c r="Y57" s="10">
        <v>43924.083333333336</v>
      </c>
      <c r="Z57" s="10">
        <v>43942.58582994213</v>
      </c>
      <c r="AA57" s="9" t="s">
        <v>49</v>
      </c>
      <c r="AB57" s="8" t="str">
        <f t="shared" si="4"/>
        <v>O8145690409</v>
      </c>
      <c r="AC57" s="9" t="s">
        <v>220</v>
      </c>
      <c r="AD57" s="8" t="s">
        <v>221</v>
      </c>
      <c r="AE57" s="9" t="str">
        <f t="shared" si="5"/>
        <v>C45698038</v>
      </c>
      <c r="AF57" s="9" t="str">
        <f t="shared" si="6"/>
        <v>B690538</v>
      </c>
      <c r="AG57" s="9" t="str">
        <f t="shared" si="7"/>
        <v>RA690538</v>
      </c>
      <c r="AH57" s="9" t="str">
        <f t="shared" si="8"/>
        <v>OA8145690409</v>
      </c>
      <c r="AI57" s="9" t="str">
        <f t="shared" si="9"/>
        <v>VA-B690538</v>
      </c>
      <c r="AJ57" s="9" t="str">
        <f t="shared" si="10"/>
        <v>EO8145690409</v>
      </c>
    </row>
    <row r="58">
      <c r="A58" s="5" t="s">
        <v>212</v>
      </c>
      <c r="B58" s="6" t="s">
        <v>213</v>
      </c>
      <c r="C58" s="6">
        <f t="shared" si="1"/>
        <v>2071614</v>
      </c>
      <c r="D58" s="6" t="s">
        <v>38</v>
      </c>
      <c r="E58" s="6">
        <v>1.35E11</v>
      </c>
      <c r="F58" s="6">
        <v>11.0</v>
      </c>
      <c r="G58" s="6" t="s">
        <v>214</v>
      </c>
      <c r="H58" s="6" t="s">
        <v>215</v>
      </c>
      <c r="I58" s="6">
        <v>4.733051009E9</v>
      </c>
      <c r="J58" s="6" t="s">
        <v>216</v>
      </c>
      <c r="K58" s="6" t="s">
        <v>217</v>
      </c>
      <c r="L58" s="6">
        <v>1.2058091E7</v>
      </c>
      <c r="M58" s="6" t="s">
        <v>43</v>
      </c>
      <c r="N58" s="6" t="s">
        <v>230</v>
      </c>
      <c r="O58" s="6" t="s">
        <v>231</v>
      </c>
      <c r="P58" s="6" t="s">
        <v>46</v>
      </c>
      <c r="Q58" s="6" t="s">
        <v>47</v>
      </c>
      <c r="R58" s="6">
        <v>2.4E7</v>
      </c>
      <c r="S58" s="6" t="str">
        <f t="shared" si="2"/>
        <v>F8145690409</v>
      </c>
      <c r="T58" s="6" t="s">
        <v>48</v>
      </c>
      <c r="U58" s="6" t="str">
        <f t="shared" si="3"/>
        <v>E8145690409</v>
      </c>
      <c r="V58" s="7">
        <f>Ridotto!$W58-90</f>
        <v>43807.08333</v>
      </c>
      <c r="W58" s="7">
        <f>Ridotto!$X58-30</f>
        <v>43897.08333</v>
      </c>
      <c r="X58" s="7">
        <v>43927.083333333336</v>
      </c>
      <c r="Y58" s="7">
        <v>43924.083333333336</v>
      </c>
      <c r="Z58" s="7">
        <v>43942.58582994213</v>
      </c>
      <c r="AA58" s="6" t="s">
        <v>49</v>
      </c>
      <c r="AB58" s="5" t="str">
        <f t="shared" si="4"/>
        <v>O8145690409</v>
      </c>
      <c r="AC58" s="6" t="s">
        <v>220</v>
      </c>
      <c r="AD58" s="5" t="s">
        <v>221</v>
      </c>
      <c r="AE58" s="6" t="str">
        <f t="shared" si="5"/>
        <v>C45698038</v>
      </c>
      <c r="AF58" s="6" t="str">
        <f t="shared" si="6"/>
        <v>B690538</v>
      </c>
      <c r="AG58" s="6" t="str">
        <f t="shared" si="7"/>
        <v>RA690538</v>
      </c>
      <c r="AH58" s="6" t="str">
        <f t="shared" si="8"/>
        <v>OA8145690409</v>
      </c>
      <c r="AI58" s="6" t="str">
        <f t="shared" si="9"/>
        <v>VA-B690538</v>
      </c>
      <c r="AJ58" s="6" t="str">
        <f t="shared" si="10"/>
        <v>EO8145690409</v>
      </c>
    </row>
    <row r="59">
      <c r="A59" s="8" t="s">
        <v>212</v>
      </c>
      <c r="B59" s="9" t="s">
        <v>213</v>
      </c>
      <c r="C59" s="9">
        <f t="shared" si="1"/>
        <v>2071614</v>
      </c>
      <c r="D59" s="9" t="s">
        <v>38</v>
      </c>
      <c r="E59" s="9">
        <v>1.35E11</v>
      </c>
      <c r="F59" s="9">
        <v>11.0</v>
      </c>
      <c r="G59" s="9" t="s">
        <v>214</v>
      </c>
      <c r="H59" s="9" t="s">
        <v>215</v>
      </c>
      <c r="I59" s="9">
        <v>4.733051009E9</v>
      </c>
      <c r="J59" s="9" t="s">
        <v>216</v>
      </c>
      <c r="K59" s="9" t="s">
        <v>217</v>
      </c>
      <c r="L59" s="9">
        <v>1.2058091E7</v>
      </c>
      <c r="M59" s="9" t="s">
        <v>43</v>
      </c>
      <c r="N59" s="9" t="s">
        <v>232</v>
      </c>
      <c r="O59" s="9" t="s">
        <v>233</v>
      </c>
      <c r="P59" s="9" t="s">
        <v>46</v>
      </c>
      <c r="Q59" s="9" t="s">
        <v>47</v>
      </c>
      <c r="R59" s="9">
        <v>5.4E8</v>
      </c>
      <c r="S59" s="9" t="str">
        <f t="shared" si="2"/>
        <v>F81457158A9</v>
      </c>
      <c r="T59" s="9" t="s">
        <v>48</v>
      </c>
      <c r="U59" s="9" t="str">
        <f t="shared" si="3"/>
        <v>E81457158A9</v>
      </c>
      <c r="V59" s="10">
        <f>Ridotto!$W59-90</f>
        <v>43807.08333</v>
      </c>
      <c r="W59" s="10">
        <f>Ridotto!$X59-30</f>
        <v>43897.08333</v>
      </c>
      <c r="X59" s="10">
        <v>43927.083333333336</v>
      </c>
      <c r="Y59" s="10">
        <v>43924.083333333336</v>
      </c>
      <c r="Z59" s="10">
        <v>43942.58582994213</v>
      </c>
      <c r="AA59" s="9" t="s">
        <v>49</v>
      </c>
      <c r="AB59" s="8" t="str">
        <f t="shared" si="4"/>
        <v>O81457158A9</v>
      </c>
      <c r="AC59" s="9" t="s">
        <v>220</v>
      </c>
      <c r="AD59" s="8" t="s">
        <v>221</v>
      </c>
      <c r="AE59" s="9" t="str">
        <f t="shared" si="5"/>
        <v>C45718038</v>
      </c>
      <c r="AF59" s="9" t="str">
        <f t="shared" si="6"/>
        <v>B690538</v>
      </c>
      <c r="AG59" s="9" t="str">
        <f t="shared" si="7"/>
        <v>RA690538</v>
      </c>
      <c r="AH59" s="9" t="str">
        <f t="shared" si="8"/>
        <v>OA81457158A9</v>
      </c>
      <c r="AI59" s="9" t="str">
        <f t="shared" si="9"/>
        <v>VA-B690538</v>
      </c>
      <c r="AJ59" s="9" t="str">
        <f t="shared" si="10"/>
        <v>EO81457158A9</v>
      </c>
    </row>
    <row r="60">
      <c r="A60" s="5" t="s">
        <v>212</v>
      </c>
      <c r="B60" s="6" t="s">
        <v>213</v>
      </c>
      <c r="C60" s="6">
        <f t="shared" si="1"/>
        <v>2071614</v>
      </c>
      <c r="D60" s="6" t="s">
        <v>38</v>
      </c>
      <c r="E60" s="6">
        <v>1.35E11</v>
      </c>
      <c r="F60" s="6">
        <v>11.0</v>
      </c>
      <c r="G60" s="6" t="s">
        <v>214</v>
      </c>
      <c r="H60" s="6" t="s">
        <v>215</v>
      </c>
      <c r="I60" s="6">
        <v>4.733051009E9</v>
      </c>
      <c r="J60" s="6" t="s">
        <v>216</v>
      </c>
      <c r="K60" s="6" t="s">
        <v>217</v>
      </c>
      <c r="L60" s="6">
        <v>1.2058091E7</v>
      </c>
      <c r="M60" s="6" t="s">
        <v>43</v>
      </c>
      <c r="N60" s="6" t="s">
        <v>232</v>
      </c>
      <c r="O60" s="6" t="s">
        <v>233</v>
      </c>
      <c r="P60" s="6" t="s">
        <v>46</v>
      </c>
      <c r="Q60" s="6" t="s">
        <v>47</v>
      </c>
      <c r="R60" s="6">
        <v>5.4E8</v>
      </c>
      <c r="S60" s="6" t="str">
        <f t="shared" si="2"/>
        <v>F81457158A9</v>
      </c>
      <c r="T60" s="6" t="s">
        <v>48</v>
      </c>
      <c r="U60" s="6" t="str">
        <f t="shared" si="3"/>
        <v>E81457158A9</v>
      </c>
      <c r="V60" s="7">
        <f>Ridotto!$W60-90</f>
        <v>43807.08333</v>
      </c>
      <c r="W60" s="7">
        <f>Ridotto!$X60-30</f>
        <v>43897.08333</v>
      </c>
      <c r="X60" s="7">
        <v>43927.083333333336</v>
      </c>
      <c r="Y60" s="7">
        <v>43924.083333333336</v>
      </c>
      <c r="Z60" s="7">
        <v>43942.58582994213</v>
      </c>
      <c r="AA60" s="6" t="s">
        <v>49</v>
      </c>
      <c r="AB60" s="5" t="str">
        <f t="shared" si="4"/>
        <v>O81457158A9</v>
      </c>
      <c r="AC60" s="6" t="s">
        <v>220</v>
      </c>
      <c r="AD60" s="5" t="s">
        <v>221</v>
      </c>
      <c r="AE60" s="6" t="str">
        <f t="shared" si="5"/>
        <v>C45718038</v>
      </c>
      <c r="AF60" s="6" t="str">
        <f t="shared" si="6"/>
        <v>B690538</v>
      </c>
      <c r="AG60" s="6" t="str">
        <f t="shared" si="7"/>
        <v>RA690538</v>
      </c>
      <c r="AH60" s="6" t="str">
        <f t="shared" si="8"/>
        <v>OA81457158A9</v>
      </c>
      <c r="AI60" s="6" t="str">
        <f t="shared" si="9"/>
        <v>VA-B690538</v>
      </c>
      <c r="AJ60" s="6" t="str">
        <f t="shared" si="10"/>
        <v>EO81457158A9</v>
      </c>
    </row>
    <row r="61">
      <c r="A61" s="8" t="s">
        <v>212</v>
      </c>
      <c r="B61" s="9" t="s">
        <v>213</v>
      </c>
      <c r="C61" s="9">
        <f t="shared" si="1"/>
        <v>2071614</v>
      </c>
      <c r="D61" s="9" t="s">
        <v>38</v>
      </c>
      <c r="E61" s="9">
        <v>1.35E11</v>
      </c>
      <c r="F61" s="9">
        <v>11.0</v>
      </c>
      <c r="G61" s="9" t="s">
        <v>214</v>
      </c>
      <c r="H61" s="9" t="s">
        <v>215</v>
      </c>
      <c r="I61" s="9">
        <v>4.733051009E9</v>
      </c>
      <c r="J61" s="9" t="s">
        <v>216</v>
      </c>
      <c r="K61" s="9" t="s">
        <v>217</v>
      </c>
      <c r="L61" s="9">
        <v>1.2058091E7</v>
      </c>
      <c r="M61" s="9" t="s">
        <v>43</v>
      </c>
      <c r="N61" s="9" t="s">
        <v>234</v>
      </c>
      <c r="O61" s="9" t="s">
        <v>235</v>
      </c>
      <c r="P61" s="9" t="s">
        <v>46</v>
      </c>
      <c r="Q61" s="9" t="s">
        <v>47</v>
      </c>
      <c r="R61" s="9">
        <v>1.23E8</v>
      </c>
      <c r="S61" s="9" t="str">
        <f t="shared" si="2"/>
        <v>F81457250EC</v>
      </c>
      <c r="T61" s="9" t="s">
        <v>48</v>
      </c>
      <c r="U61" s="9" t="str">
        <f t="shared" si="3"/>
        <v>E81457250EC</v>
      </c>
      <c r="V61" s="10">
        <f>Ridotto!$W61-90</f>
        <v>43807.08333</v>
      </c>
      <c r="W61" s="10">
        <f>Ridotto!$X61-30</f>
        <v>43897.08333</v>
      </c>
      <c r="X61" s="10">
        <v>43927.083333333336</v>
      </c>
      <c r="Y61" s="10">
        <v>43924.083333333336</v>
      </c>
      <c r="Z61" s="10">
        <v>43942.58582994213</v>
      </c>
      <c r="AA61" s="9" t="s">
        <v>49</v>
      </c>
      <c r="AB61" s="8" t="str">
        <f t="shared" si="4"/>
        <v>O81457250EC</v>
      </c>
      <c r="AC61" s="9" t="s">
        <v>220</v>
      </c>
      <c r="AD61" s="8" t="s">
        <v>221</v>
      </c>
      <c r="AE61" s="9" t="str">
        <f t="shared" si="5"/>
        <v>C45728038</v>
      </c>
      <c r="AF61" s="9" t="str">
        <f t="shared" si="6"/>
        <v>B690538</v>
      </c>
      <c r="AG61" s="9" t="str">
        <f t="shared" si="7"/>
        <v>RA690538</v>
      </c>
      <c r="AH61" s="9" t="str">
        <f t="shared" si="8"/>
        <v>OA81457250EC</v>
      </c>
      <c r="AI61" s="9" t="str">
        <f t="shared" si="9"/>
        <v>VA-B690538</v>
      </c>
      <c r="AJ61" s="9" t="str">
        <f t="shared" si="10"/>
        <v>EO81457250EC</v>
      </c>
    </row>
    <row r="62">
      <c r="A62" s="5" t="s">
        <v>212</v>
      </c>
      <c r="B62" s="6" t="s">
        <v>213</v>
      </c>
      <c r="C62" s="6">
        <f t="shared" si="1"/>
        <v>2071614</v>
      </c>
      <c r="D62" s="6" t="s">
        <v>38</v>
      </c>
      <c r="E62" s="6">
        <v>1.35E11</v>
      </c>
      <c r="F62" s="6">
        <v>11.0</v>
      </c>
      <c r="G62" s="6" t="s">
        <v>214</v>
      </c>
      <c r="H62" s="6" t="s">
        <v>215</v>
      </c>
      <c r="I62" s="6">
        <v>4.733051009E9</v>
      </c>
      <c r="J62" s="6" t="s">
        <v>216</v>
      </c>
      <c r="K62" s="6" t="s">
        <v>217</v>
      </c>
      <c r="L62" s="6">
        <v>1.2058091E7</v>
      </c>
      <c r="M62" s="6" t="s">
        <v>43</v>
      </c>
      <c r="N62" s="6" t="s">
        <v>234</v>
      </c>
      <c r="O62" s="6" t="s">
        <v>235</v>
      </c>
      <c r="P62" s="6" t="s">
        <v>46</v>
      </c>
      <c r="Q62" s="6" t="s">
        <v>47</v>
      </c>
      <c r="R62" s="6">
        <v>1.23E8</v>
      </c>
      <c r="S62" s="6" t="str">
        <f t="shared" si="2"/>
        <v>F81457250EC</v>
      </c>
      <c r="T62" s="6" t="s">
        <v>48</v>
      </c>
      <c r="U62" s="6" t="str">
        <f t="shared" si="3"/>
        <v>E81457250EC</v>
      </c>
      <c r="V62" s="7">
        <f>Ridotto!$W62-90</f>
        <v>43807.08333</v>
      </c>
      <c r="W62" s="7">
        <f>Ridotto!$X62-30</f>
        <v>43897.08333</v>
      </c>
      <c r="X62" s="7">
        <v>43927.083333333336</v>
      </c>
      <c r="Y62" s="7">
        <v>43924.083333333336</v>
      </c>
      <c r="Z62" s="7">
        <v>43942.58582994213</v>
      </c>
      <c r="AA62" s="6" t="s">
        <v>49</v>
      </c>
      <c r="AB62" s="5" t="str">
        <f t="shared" si="4"/>
        <v>O81457250EC</v>
      </c>
      <c r="AC62" s="6" t="s">
        <v>220</v>
      </c>
      <c r="AD62" s="5" t="s">
        <v>221</v>
      </c>
      <c r="AE62" s="6" t="str">
        <f t="shared" si="5"/>
        <v>C45728038</v>
      </c>
      <c r="AF62" s="6" t="str">
        <f t="shared" si="6"/>
        <v>B690538</v>
      </c>
      <c r="AG62" s="6" t="str">
        <f t="shared" si="7"/>
        <v>RA690538</v>
      </c>
      <c r="AH62" s="6" t="str">
        <f t="shared" si="8"/>
        <v>OA81457250EC</v>
      </c>
      <c r="AI62" s="6" t="str">
        <f t="shared" si="9"/>
        <v>VA-B690538</v>
      </c>
      <c r="AJ62" s="6" t="str">
        <f t="shared" si="10"/>
        <v>EO81457250EC</v>
      </c>
    </row>
    <row r="63">
      <c r="A63" s="8" t="s">
        <v>236</v>
      </c>
      <c r="B63" s="9" t="s">
        <v>237</v>
      </c>
      <c r="C63" s="9">
        <f t="shared" si="1"/>
        <v>2081364</v>
      </c>
      <c r="D63" s="9" t="s">
        <v>38</v>
      </c>
      <c r="E63" s="9">
        <v>4.5E7</v>
      </c>
      <c r="F63" s="9">
        <v>2.0</v>
      </c>
      <c r="G63" s="9" t="s">
        <v>179</v>
      </c>
      <c r="H63" s="9" t="s">
        <v>180</v>
      </c>
      <c r="I63" s="9">
        <v>4.721290874E9</v>
      </c>
      <c r="J63" s="9" t="s">
        <v>181</v>
      </c>
      <c r="K63" s="9" t="s">
        <v>182</v>
      </c>
      <c r="L63" s="9">
        <v>1.9087015E7</v>
      </c>
      <c r="M63" s="9" t="s">
        <v>43</v>
      </c>
      <c r="N63" s="9" t="s">
        <v>238</v>
      </c>
      <c r="O63" s="9" t="s">
        <v>239</v>
      </c>
      <c r="P63" s="9" t="s">
        <v>240</v>
      </c>
      <c r="Q63" s="9" t="s">
        <v>47</v>
      </c>
      <c r="R63" s="9">
        <v>1.5E7</v>
      </c>
      <c r="S63" s="9" t="str">
        <f t="shared" si="2"/>
        <v>FZ312B44EF9</v>
      </c>
      <c r="T63" s="9" t="s">
        <v>48</v>
      </c>
      <c r="U63" s="9" t="str">
        <f t="shared" si="3"/>
        <v>EZ312B44EF9</v>
      </c>
      <c r="V63" s="10">
        <f>Ridotto!$W63-90</f>
        <v>43788.04167</v>
      </c>
      <c r="W63" s="10">
        <f>Ridotto!$X63-30</f>
        <v>43878.04167</v>
      </c>
      <c r="X63" s="10">
        <v>43908.041666666664</v>
      </c>
      <c r="Y63" s="10">
        <v>43875.041666666664</v>
      </c>
      <c r="Z63" s="10">
        <v>43910.54633900463</v>
      </c>
      <c r="AA63" s="9" t="s">
        <v>49</v>
      </c>
      <c r="AB63" s="8" t="str">
        <f t="shared" si="4"/>
        <v>OZ312B44EF9</v>
      </c>
      <c r="AC63" s="9" t="s">
        <v>241</v>
      </c>
      <c r="AD63" s="8" t="s">
        <v>242</v>
      </c>
      <c r="AE63" s="9" t="str">
        <f t="shared" si="5"/>
        <v>C12B47212</v>
      </c>
      <c r="AF63" s="9" t="str">
        <f t="shared" si="6"/>
        <v>B693788</v>
      </c>
      <c r="AG63" s="9" t="str">
        <f t="shared" si="7"/>
        <v>RA693788</v>
      </c>
      <c r="AH63" s="9" t="str">
        <f t="shared" si="8"/>
        <v>OAZ312B44EF9</v>
      </c>
      <c r="AI63" s="9" t="str">
        <f t="shared" si="9"/>
        <v>VA-B693788</v>
      </c>
      <c r="AJ63" s="9" t="str">
        <f t="shared" si="10"/>
        <v>EOZ312B44EF9</v>
      </c>
    </row>
    <row r="64">
      <c r="A64" s="5" t="s">
        <v>236</v>
      </c>
      <c r="B64" s="6" t="s">
        <v>237</v>
      </c>
      <c r="C64" s="6">
        <f t="shared" si="1"/>
        <v>2081364</v>
      </c>
      <c r="D64" s="6" t="s">
        <v>38</v>
      </c>
      <c r="E64" s="6">
        <v>4.5E7</v>
      </c>
      <c r="F64" s="6">
        <v>2.0</v>
      </c>
      <c r="G64" s="6" t="s">
        <v>179</v>
      </c>
      <c r="H64" s="6" t="s">
        <v>180</v>
      </c>
      <c r="I64" s="6">
        <v>4.721290874E9</v>
      </c>
      <c r="J64" s="6" t="s">
        <v>181</v>
      </c>
      <c r="K64" s="6" t="s">
        <v>182</v>
      </c>
      <c r="L64" s="6">
        <v>1.9087015E7</v>
      </c>
      <c r="M64" s="6" t="s">
        <v>43</v>
      </c>
      <c r="N64" s="6" t="s">
        <v>243</v>
      </c>
      <c r="O64" s="6" t="s">
        <v>244</v>
      </c>
      <c r="P64" s="6" t="s">
        <v>240</v>
      </c>
      <c r="Q64" s="6" t="s">
        <v>47</v>
      </c>
      <c r="R64" s="6">
        <v>3.0E7</v>
      </c>
      <c r="S64" s="6" t="str">
        <f t="shared" si="2"/>
        <v>FZ502B44E81</v>
      </c>
      <c r="T64" s="6" t="s">
        <v>48</v>
      </c>
      <c r="U64" s="6" t="str">
        <f t="shared" si="3"/>
        <v>EZ502B44E81</v>
      </c>
      <c r="V64" s="7">
        <f>Ridotto!$W64-90</f>
        <v>43788.04167</v>
      </c>
      <c r="W64" s="7">
        <f>Ridotto!$X64-30</f>
        <v>43878.04167</v>
      </c>
      <c r="X64" s="7">
        <v>43908.041666666664</v>
      </c>
      <c r="Y64" s="7">
        <v>43875.041666666664</v>
      </c>
      <c r="Z64" s="7">
        <v>43910.54633900463</v>
      </c>
      <c r="AA64" s="6" t="s">
        <v>49</v>
      </c>
      <c r="AB64" s="5" t="str">
        <f t="shared" si="4"/>
        <v>OZ502B44E81</v>
      </c>
      <c r="AC64" s="6" t="s">
        <v>241</v>
      </c>
      <c r="AD64" s="5" t="s">
        <v>242</v>
      </c>
      <c r="AE64" s="6" t="str">
        <f t="shared" si="5"/>
        <v>C02B47212</v>
      </c>
      <c r="AF64" s="6" t="str">
        <f t="shared" si="6"/>
        <v>B693788</v>
      </c>
      <c r="AG64" s="6" t="str">
        <f t="shared" si="7"/>
        <v>RA693788</v>
      </c>
      <c r="AH64" s="6" t="str">
        <f t="shared" si="8"/>
        <v>OAZ502B44E81</v>
      </c>
      <c r="AI64" s="6" t="str">
        <f t="shared" si="9"/>
        <v>VA-B693788</v>
      </c>
      <c r="AJ64" s="6" t="str">
        <f t="shared" si="10"/>
        <v>EOZ502B44E81</v>
      </c>
    </row>
    <row r="65">
      <c r="A65" s="8" t="s">
        <v>245</v>
      </c>
      <c r="B65" s="9" t="s">
        <v>246</v>
      </c>
      <c r="C65" s="9">
        <f t="shared" si="1"/>
        <v>2165151</v>
      </c>
      <c r="D65" s="9" t="s">
        <v>38</v>
      </c>
      <c r="E65" s="9">
        <v>1.05E10</v>
      </c>
      <c r="F65" s="9">
        <v>1.0</v>
      </c>
      <c r="G65" s="9" t="s">
        <v>247</v>
      </c>
      <c r="H65" s="9" t="s">
        <v>248</v>
      </c>
      <c r="I65" s="9">
        <v>3.051880833E9</v>
      </c>
      <c r="J65" s="9" t="s">
        <v>249</v>
      </c>
      <c r="K65" s="9" t="s">
        <v>250</v>
      </c>
      <c r="L65" s="9">
        <v>1.9083048E7</v>
      </c>
      <c r="M65" s="9" t="s">
        <v>43</v>
      </c>
      <c r="N65" s="9" t="s">
        <v>251</v>
      </c>
      <c r="O65" s="9" t="s">
        <v>252</v>
      </c>
      <c r="P65" s="9" t="s">
        <v>240</v>
      </c>
      <c r="Q65" s="9" t="s">
        <v>47</v>
      </c>
      <c r="R65" s="9">
        <v>1.05E10</v>
      </c>
      <c r="S65" s="9" t="str">
        <f t="shared" si="2"/>
        <v>F7996404953</v>
      </c>
      <c r="T65" s="9" t="s">
        <v>48</v>
      </c>
      <c r="U65" s="9" t="str">
        <f t="shared" si="3"/>
        <v>E7996404953</v>
      </c>
      <c r="V65" s="10">
        <f>Ridotto!$W65-90</f>
        <v>43739.04167</v>
      </c>
      <c r="W65" s="10">
        <f>Ridotto!$X65-30</f>
        <v>43829.04167</v>
      </c>
      <c r="X65" s="10">
        <v>43859.041666666664</v>
      </c>
      <c r="Y65" s="10">
        <v>43685.083333333336</v>
      </c>
      <c r="Z65" s="10">
        <v>43859.534006828704</v>
      </c>
      <c r="AA65" s="9" t="s">
        <v>49</v>
      </c>
      <c r="AB65" s="8" t="str">
        <f t="shared" si="4"/>
        <v>O7996404953</v>
      </c>
      <c r="AC65" s="9" t="s">
        <v>253</v>
      </c>
      <c r="AD65" s="8" t="s">
        <v>254</v>
      </c>
      <c r="AE65" s="9" t="str">
        <f t="shared" si="5"/>
        <v>C96401499</v>
      </c>
      <c r="AF65" s="9" t="str">
        <f t="shared" si="6"/>
        <v>B721717</v>
      </c>
      <c r="AG65" s="9" t="str">
        <f t="shared" si="7"/>
        <v>RA721717</v>
      </c>
      <c r="AH65" s="9" t="str">
        <f t="shared" si="8"/>
        <v>OA7996404953</v>
      </c>
      <c r="AI65" s="9" t="str">
        <f t="shared" si="9"/>
        <v>VA-B721717</v>
      </c>
      <c r="AJ65" s="9" t="str">
        <f t="shared" si="10"/>
        <v>EO7996404953</v>
      </c>
    </row>
    <row r="66">
      <c r="A66" s="5" t="s">
        <v>255</v>
      </c>
      <c r="B66" s="6" t="s">
        <v>256</v>
      </c>
      <c r="C66" s="6">
        <f t="shared" si="1"/>
        <v>2165262</v>
      </c>
      <c r="D66" s="6" t="s">
        <v>38</v>
      </c>
      <c r="E66" s="6">
        <v>1.001002E9</v>
      </c>
      <c r="F66" s="6">
        <v>1.0</v>
      </c>
      <c r="G66" s="6" t="s">
        <v>247</v>
      </c>
      <c r="H66" s="6" t="s">
        <v>248</v>
      </c>
      <c r="I66" s="6">
        <v>3.051880833E9</v>
      </c>
      <c r="J66" s="6" t="s">
        <v>249</v>
      </c>
      <c r="K66" s="6" t="s">
        <v>250</v>
      </c>
      <c r="L66" s="6">
        <v>1.9083048E7</v>
      </c>
      <c r="M66" s="6" t="s">
        <v>43</v>
      </c>
      <c r="N66" s="6" t="s">
        <v>257</v>
      </c>
      <c r="O66" s="6" t="s">
        <v>256</v>
      </c>
      <c r="P66" s="6" t="s">
        <v>240</v>
      </c>
      <c r="Q66" s="6" t="s">
        <v>47</v>
      </c>
      <c r="R66" s="6">
        <v>1.001002E9</v>
      </c>
      <c r="S66" s="6" t="str">
        <f t="shared" si="2"/>
        <v>FZ682AEFF2E</v>
      </c>
      <c r="T66" s="6" t="s">
        <v>48</v>
      </c>
      <c r="U66" s="6" t="str">
        <f t="shared" si="3"/>
        <v>EZ682AEFF2E</v>
      </c>
      <c r="V66" s="7">
        <f>Ridotto!$W66-90</f>
        <v>43739.04167</v>
      </c>
      <c r="W66" s="7">
        <f>Ridotto!$X66-30</f>
        <v>43829.04167</v>
      </c>
      <c r="X66" s="7">
        <v>43859.041666666664</v>
      </c>
      <c r="Y66" s="7">
        <v>43815.041666666664</v>
      </c>
      <c r="Z66" s="7">
        <v>43859.552823032405</v>
      </c>
      <c r="AA66" s="6" t="s">
        <v>49</v>
      </c>
      <c r="AB66" s="5" t="str">
        <f t="shared" si="4"/>
        <v>OZ682AEFF2E</v>
      </c>
      <c r="AC66" s="6" t="s">
        <v>253</v>
      </c>
      <c r="AD66" s="5" t="s">
        <v>254</v>
      </c>
      <c r="AE66" s="6" t="str">
        <f t="shared" si="5"/>
        <v>C82AE1499</v>
      </c>
      <c r="AF66" s="6" t="str">
        <f t="shared" si="6"/>
        <v>B721754</v>
      </c>
      <c r="AG66" s="6" t="str">
        <f t="shared" si="7"/>
        <v>RA721754</v>
      </c>
      <c r="AH66" s="6" t="str">
        <f t="shared" si="8"/>
        <v>OAZ682AEFF2E</v>
      </c>
      <c r="AI66" s="6" t="str">
        <f t="shared" si="9"/>
        <v>VA-B721754</v>
      </c>
      <c r="AJ66" s="6" t="str">
        <f t="shared" si="10"/>
        <v>EOZ682AEFF2E</v>
      </c>
    </row>
    <row r="67">
      <c r="A67" s="12" t="s">
        <v>258</v>
      </c>
      <c r="B67" s="13" t="s">
        <v>259</v>
      </c>
      <c r="C67" s="13">
        <f t="shared" si="1"/>
        <v>2187150</v>
      </c>
      <c r="D67" s="13" t="s">
        <v>38</v>
      </c>
      <c r="E67" s="13">
        <v>5.1983084E10</v>
      </c>
      <c r="F67" s="13">
        <v>5.0</v>
      </c>
      <c r="G67" s="13" t="s">
        <v>260</v>
      </c>
      <c r="H67" s="13" t="s">
        <v>261</v>
      </c>
      <c r="I67" s="13">
        <v>3.49040287E8</v>
      </c>
      <c r="J67" s="13" t="s">
        <v>124</v>
      </c>
      <c r="K67" s="13" t="s">
        <v>125</v>
      </c>
      <c r="L67" s="13">
        <v>5028060.0</v>
      </c>
      <c r="M67" s="13" t="s">
        <v>43</v>
      </c>
      <c r="N67" s="13" t="s">
        <v>262</v>
      </c>
      <c r="O67" s="13" t="s">
        <v>263</v>
      </c>
      <c r="P67" s="13" t="s">
        <v>240</v>
      </c>
      <c r="Q67" s="13" t="s">
        <v>209</v>
      </c>
      <c r="R67" s="13">
        <v>1.6495724E10</v>
      </c>
      <c r="S67" s="13" t="str">
        <f t="shared" si="2"/>
        <v>F81994532AB</v>
      </c>
      <c r="T67" s="13" t="s">
        <v>48</v>
      </c>
      <c r="U67" s="13" t="str">
        <f t="shared" si="3"/>
        <v>E81994532AB</v>
      </c>
      <c r="V67" s="14">
        <f>Ridotto!$W67-90</f>
        <v>44042.04167</v>
      </c>
      <c r="W67" s="14">
        <f>Ridotto!$X67-30</f>
        <v>44132.04167</v>
      </c>
      <c r="X67" s="14">
        <v>44162.041666666664</v>
      </c>
      <c r="Y67" s="14">
        <v>44162.041666666664</v>
      </c>
      <c r="Z67" s="14">
        <v>44181.491648090276</v>
      </c>
      <c r="AA67" s="13" t="s">
        <v>49</v>
      </c>
      <c r="AB67" s="12" t="str">
        <f t="shared" si="4"/>
        <v>O81994532AB</v>
      </c>
      <c r="AC67" s="13" t="s">
        <v>264</v>
      </c>
      <c r="AD67" s="12" t="s">
        <v>265</v>
      </c>
      <c r="AE67" s="13" t="str">
        <f t="shared" si="5"/>
        <v>C99455422</v>
      </c>
      <c r="AF67" s="13" t="str">
        <f t="shared" si="6"/>
        <v>B729050</v>
      </c>
      <c r="AG67" s="13" t="str">
        <f t="shared" si="7"/>
        <v>RA729050</v>
      </c>
      <c r="AH67" s="13" t="str">
        <f t="shared" si="8"/>
        <v>OA81994532AB</v>
      </c>
      <c r="AI67" s="13" t="str">
        <f t="shared" si="9"/>
        <v>VA-B729050</v>
      </c>
      <c r="AJ67" s="13" t="str">
        <f t="shared" si="10"/>
        <v>EO81994532AB</v>
      </c>
    </row>
    <row r="68">
      <c r="A68" s="12" t="s">
        <v>258</v>
      </c>
      <c r="B68" s="13" t="s">
        <v>259</v>
      </c>
      <c r="C68" s="13">
        <f t="shared" si="1"/>
        <v>2187150</v>
      </c>
      <c r="D68" s="13" t="s">
        <v>38</v>
      </c>
      <c r="E68" s="13">
        <v>5.1983084E10</v>
      </c>
      <c r="F68" s="13">
        <v>5.0</v>
      </c>
      <c r="G68" s="13" t="s">
        <v>260</v>
      </c>
      <c r="H68" s="13" t="s">
        <v>261</v>
      </c>
      <c r="I68" s="13">
        <v>3.49040287E8</v>
      </c>
      <c r="J68" s="13" t="s">
        <v>124</v>
      </c>
      <c r="K68" s="13" t="s">
        <v>125</v>
      </c>
      <c r="L68" s="13">
        <v>5028060.0</v>
      </c>
      <c r="M68" s="13" t="s">
        <v>43</v>
      </c>
      <c r="N68" s="13" t="s">
        <v>266</v>
      </c>
      <c r="O68" s="13" t="s">
        <v>263</v>
      </c>
      <c r="P68" s="13" t="s">
        <v>240</v>
      </c>
      <c r="Q68" s="13" t="s">
        <v>209</v>
      </c>
      <c r="R68" s="13">
        <v>9.04E9</v>
      </c>
      <c r="S68" s="13" t="str">
        <f t="shared" si="2"/>
        <v>F8199464BBC</v>
      </c>
      <c r="T68" s="13" t="s">
        <v>48</v>
      </c>
      <c r="U68" s="13" t="str">
        <f t="shared" si="3"/>
        <v>E8199464BBC</v>
      </c>
      <c r="V68" s="14">
        <f>Ridotto!$W68-90</f>
        <v>44042.04167</v>
      </c>
      <c r="W68" s="14">
        <f>Ridotto!$X68-30</f>
        <v>44132.04167</v>
      </c>
      <c r="X68" s="14">
        <v>44162.041666666664</v>
      </c>
      <c r="Y68" s="14">
        <v>44162.041666666664</v>
      </c>
      <c r="Z68" s="14">
        <v>44181.54133966435</v>
      </c>
      <c r="AA68" s="13" t="s">
        <v>49</v>
      </c>
      <c r="AB68" s="12" t="str">
        <f t="shared" si="4"/>
        <v>O8199464BBC</v>
      </c>
      <c r="AC68" s="13" t="s">
        <v>267</v>
      </c>
      <c r="AD68" s="12" t="s">
        <v>268</v>
      </c>
      <c r="AE68" s="13" t="str">
        <f t="shared" si="5"/>
        <v>C99463312</v>
      </c>
      <c r="AF68" s="13" t="str">
        <f t="shared" si="6"/>
        <v>B729050</v>
      </c>
      <c r="AG68" s="13" t="str">
        <f t="shared" si="7"/>
        <v>RA729050</v>
      </c>
      <c r="AH68" s="13" t="str">
        <f t="shared" si="8"/>
        <v>OA8199464BBC</v>
      </c>
      <c r="AI68" s="13" t="str">
        <f t="shared" si="9"/>
        <v>VA-B729050</v>
      </c>
      <c r="AJ68" s="13" t="str">
        <f t="shared" si="10"/>
        <v>EO8199464BBC</v>
      </c>
    </row>
    <row r="69">
      <c r="A69" s="12" t="s">
        <v>258</v>
      </c>
      <c r="B69" s="13" t="s">
        <v>259</v>
      </c>
      <c r="C69" s="13">
        <f t="shared" si="1"/>
        <v>2187150</v>
      </c>
      <c r="D69" s="13" t="s">
        <v>38</v>
      </c>
      <c r="E69" s="13">
        <v>5.1983084E10</v>
      </c>
      <c r="F69" s="13">
        <v>5.0</v>
      </c>
      <c r="G69" s="13" t="s">
        <v>260</v>
      </c>
      <c r="H69" s="13" t="s">
        <v>261</v>
      </c>
      <c r="I69" s="13">
        <v>3.49040287E8</v>
      </c>
      <c r="J69" s="13" t="s">
        <v>124</v>
      </c>
      <c r="K69" s="13" t="s">
        <v>125</v>
      </c>
      <c r="L69" s="13">
        <v>5028060.0</v>
      </c>
      <c r="M69" s="13" t="s">
        <v>43</v>
      </c>
      <c r="N69" s="13" t="s">
        <v>269</v>
      </c>
      <c r="O69" s="13" t="s">
        <v>270</v>
      </c>
      <c r="P69" s="13" t="s">
        <v>240</v>
      </c>
      <c r="Q69" s="13" t="s">
        <v>209</v>
      </c>
      <c r="R69" s="13">
        <v>1.2E10</v>
      </c>
      <c r="S69" s="13" t="str">
        <f t="shared" si="2"/>
        <v>F8199482A97</v>
      </c>
      <c r="T69" s="13" t="s">
        <v>48</v>
      </c>
      <c r="U69" s="13" t="str">
        <f t="shared" si="3"/>
        <v>E8199482A97</v>
      </c>
      <c r="V69" s="14">
        <f>Ridotto!$W69-90</f>
        <v>44042.04167</v>
      </c>
      <c r="W69" s="14">
        <f>Ridotto!$X69-30</f>
        <v>44132.04167</v>
      </c>
      <c r="X69" s="14">
        <v>44162.041666666664</v>
      </c>
      <c r="Y69" s="14">
        <v>44162.041666666664</v>
      </c>
      <c r="Z69" s="14">
        <v>44181.50094709491</v>
      </c>
      <c r="AA69" s="13" t="s">
        <v>49</v>
      </c>
      <c r="AB69" s="12" t="str">
        <f t="shared" si="4"/>
        <v>O8199482A97</v>
      </c>
      <c r="AC69" s="13" t="s">
        <v>267</v>
      </c>
      <c r="AD69" s="12" t="s">
        <v>268</v>
      </c>
      <c r="AE69" s="13" t="str">
        <f t="shared" si="5"/>
        <v>C99483312</v>
      </c>
      <c r="AF69" s="13" t="str">
        <f t="shared" si="6"/>
        <v>B729050</v>
      </c>
      <c r="AG69" s="13" t="str">
        <f t="shared" si="7"/>
        <v>RA729050</v>
      </c>
      <c r="AH69" s="13" t="str">
        <f t="shared" si="8"/>
        <v>OA8199482A97</v>
      </c>
      <c r="AI69" s="13" t="str">
        <f t="shared" si="9"/>
        <v>VA-B729050</v>
      </c>
      <c r="AJ69" s="13" t="str">
        <f t="shared" si="10"/>
        <v>EO8199482A97</v>
      </c>
    </row>
    <row r="70">
      <c r="A70" s="5" t="s">
        <v>271</v>
      </c>
      <c r="B70" s="6" t="s">
        <v>272</v>
      </c>
      <c r="C70" s="6">
        <f t="shared" si="1"/>
        <v>2227602</v>
      </c>
      <c r="D70" s="6" t="s">
        <v>38</v>
      </c>
      <c r="E70" s="6">
        <v>8.81055E8</v>
      </c>
      <c r="F70" s="6">
        <v>1.0</v>
      </c>
      <c r="G70" s="6" t="s">
        <v>247</v>
      </c>
      <c r="H70" s="6" t="s">
        <v>248</v>
      </c>
      <c r="I70" s="6">
        <v>3.051880833E9</v>
      </c>
      <c r="J70" s="6" t="s">
        <v>249</v>
      </c>
      <c r="K70" s="6" t="s">
        <v>250</v>
      </c>
      <c r="L70" s="6">
        <v>1.9083048E7</v>
      </c>
      <c r="M70" s="6" t="s">
        <v>43</v>
      </c>
      <c r="N70" s="6" t="s">
        <v>273</v>
      </c>
      <c r="O70" s="6" t="s">
        <v>274</v>
      </c>
      <c r="P70" s="6" t="s">
        <v>240</v>
      </c>
      <c r="Q70" s="6" t="s">
        <v>47</v>
      </c>
      <c r="R70" s="6">
        <v>8.81055E8</v>
      </c>
      <c r="S70" s="6" t="str">
        <f t="shared" si="2"/>
        <v>FZ842BFB79C</v>
      </c>
      <c r="T70" s="6" t="s">
        <v>48</v>
      </c>
      <c r="U70" s="6" t="str">
        <f t="shared" si="3"/>
        <v>EZ842BFB79C</v>
      </c>
      <c r="V70" s="7">
        <f>Ridotto!$W70-90</f>
        <v>43768.04167</v>
      </c>
      <c r="W70" s="7">
        <f>Ridotto!$X70-30</f>
        <v>43858.04167</v>
      </c>
      <c r="X70" s="7">
        <v>43888.041666666664</v>
      </c>
      <c r="Y70" s="7">
        <v>43882.041666666664</v>
      </c>
      <c r="Z70" s="7">
        <v>43888.68592106482</v>
      </c>
      <c r="AA70" s="6" t="s">
        <v>49</v>
      </c>
      <c r="AB70" s="5" t="str">
        <f t="shared" si="4"/>
        <v>OZ842BFB79C</v>
      </c>
      <c r="AC70" s="6" t="s">
        <v>253</v>
      </c>
      <c r="AD70" s="5" t="s">
        <v>254</v>
      </c>
      <c r="AE70" s="6" t="str">
        <f t="shared" si="5"/>
        <v>C42BF1499</v>
      </c>
      <c r="AF70" s="6" t="str">
        <f t="shared" si="6"/>
        <v>B742534</v>
      </c>
      <c r="AG70" s="6" t="str">
        <f t="shared" si="7"/>
        <v>RA742534</v>
      </c>
      <c r="AH70" s="6" t="str">
        <f t="shared" si="8"/>
        <v>OAZ842BFB79C</v>
      </c>
      <c r="AI70" s="6" t="str">
        <f t="shared" si="9"/>
        <v>VA-B742534</v>
      </c>
      <c r="AJ70" s="6" t="str">
        <f t="shared" si="10"/>
        <v>EOZ842BFB79C</v>
      </c>
    </row>
    <row r="71">
      <c r="A71" s="8" t="s">
        <v>275</v>
      </c>
      <c r="B71" s="9" t="s">
        <v>276</v>
      </c>
      <c r="C71" s="9">
        <f t="shared" si="1"/>
        <v>2227698</v>
      </c>
      <c r="D71" s="9" t="s">
        <v>38</v>
      </c>
      <c r="E71" s="9">
        <v>5.06917E8</v>
      </c>
      <c r="F71" s="9">
        <v>1.0</v>
      </c>
      <c r="G71" s="9" t="s">
        <v>247</v>
      </c>
      <c r="H71" s="9" t="s">
        <v>248</v>
      </c>
      <c r="I71" s="9">
        <v>3.051880833E9</v>
      </c>
      <c r="J71" s="9" t="s">
        <v>249</v>
      </c>
      <c r="K71" s="9" t="s">
        <v>250</v>
      </c>
      <c r="L71" s="9">
        <v>1.9083048E7</v>
      </c>
      <c r="M71" s="9" t="s">
        <v>43</v>
      </c>
      <c r="N71" s="9" t="s">
        <v>277</v>
      </c>
      <c r="O71" s="9" t="s">
        <v>276</v>
      </c>
      <c r="P71" s="9" t="s">
        <v>240</v>
      </c>
      <c r="Q71" s="9" t="s">
        <v>47</v>
      </c>
      <c r="R71" s="9">
        <v>5.06917E8</v>
      </c>
      <c r="S71" s="9" t="str">
        <f t="shared" si="2"/>
        <v>FZ0B2BFB62C</v>
      </c>
      <c r="T71" s="9" t="s">
        <v>48</v>
      </c>
      <c r="U71" s="9" t="str">
        <f t="shared" si="3"/>
        <v>EZ0B2BFB62C</v>
      </c>
      <c r="V71" s="10">
        <f>Ridotto!$W71-90</f>
        <v>43768.04167</v>
      </c>
      <c r="W71" s="10">
        <f>Ridotto!$X71-30</f>
        <v>43858.04167</v>
      </c>
      <c r="X71" s="10">
        <v>43888.041666666664</v>
      </c>
      <c r="Y71" s="10">
        <v>43885.041666666664</v>
      </c>
      <c r="Z71" s="10">
        <v>43888.69334237269</v>
      </c>
      <c r="AA71" s="9" t="s">
        <v>49</v>
      </c>
      <c r="AB71" s="8" t="str">
        <f t="shared" si="4"/>
        <v>OZ0B2BFB62C</v>
      </c>
      <c r="AC71" s="9" t="s">
        <v>253</v>
      </c>
      <c r="AD71" s="8" t="s">
        <v>254</v>
      </c>
      <c r="AE71" s="9" t="str">
        <f t="shared" si="5"/>
        <v>CB2BF1499</v>
      </c>
      <c r="AF71" s="9" t="str">
        <f t="shared" si="6"/>
        <v>B742566</v>
      </c>
      <c r="AG71" s="9" t="str">
        <f t="shared" si="7"/>
        <v>RA742566</v>
      </c>
      <c r="AH71" s="9" t="str">
        <f t="shared" si="8"/>
        <v>OAZ0B2BFB62C</v>
      </c>
      <c r="AI71" s="9" t="str">
        <f t="shared" si="9"/>
        <v>VA-B742566</v>
      </c>
      <c r="AJ71" s="9" t="str">
        <f t="shared" si="10"/>
        <v>EOZ0B2BFB62C</v>
      </c>
    </row>
    <row r="72">
      <c r="A72" s="5" t="s">
        <v>278</v>
      </c>
      <c r="B72" s="6" t="s">
        <v>279</v>
      </c>
      <c r="C72" s="6">
        <f t="shared" si="1"/>
        <v>2249361</v>
      </c>
      <c r="D72" s="6" t="s">
        <v>38</v>
      </c>
      <c r="E72" s="6">
        <v>6.6075282E10</v>
      </c>
      <c r="F72" s="6">
        <v>7.0</v>
      </c>
      <c r="G72" s="6" t="s">
        <v>260</v>
      </c>
      <c r="H72" s="6" t="s">
        <v>261</v>
      </c>
      <c r="I72" s="6">
        <v>3.49040287E8</v>
      </c>
      <c r="J72" s="6" t="s">
        <v>124</v>
      </c>
      <c r="K72" s="6" t="s">
        <v>125</v>
      </c>
      <c r="L72" s="6">
        <v>5028060.0</v>
      </c>
      <c r="M72" s="6" t="s">
        <v>43</v>
      </c>
      <c r="N72" s="6" t="s">
        <v>280</v>
      </c>
      <c r="O72" s="6" t="s">
        <v>281</v>
      </c>
      <c r="P72" s="6" t="s">
        <v>240</v>
      </c>
      <c r="Q72" s="6" t="s">
        <v>47</v>
      </c>
      <c r="R72" s="6">
        <v>6.423096E9</v>
      </c>
      <c r="S72" s="6" t="str">
        <f t="shared" si="2"/>
        <v>F82233055F5</v>
      </c>
      <c r="T72" s="6" t="s">
        <v>48</v>
      </c>
      <c r="U72" s="6" t="str">
        <f t="shared" si="3"/>
        <v>E82233055F5</v>
      </c>
      <c r="V72" s="7">
        <f>Ridotto!$W72-90</f>
        <v>43929.08333</v>
      </c>
      <c r="W72" s="7">
        <f>Ridotto!$X72-30</f>
        <v>44019.08333</v>
      </c>
      <c r="X72" s="7">
        <v>44049.083333333336</v>
      </c>
      <c r="Y72" s="7">
        <v>44049.083333333336</v>
      </c>
      <c r="Z72" s="7">
        <v>44123.50528300926</v>
      </c>
      <c r="AA72" s="6" t="s">
        <v>49</v>
      </c>
      <c r="AB72" s="5" t="str">
        <f t="shared" si="4"/>
        <v>O82233055F5</v>
      </c>
      <c r="AC72" s="6" t="s">
        <v>282</v>
      </c>
      <c r="AD72" s="5" t="s">
        <v>283</v>
      </c>
      <c r="AE72" s="6" t="str">
        <f t="shared" si="5"/>
        <v>C23306685</v>
      </c>
      <c r="AF72" s="6" t="str">
        <f t="shared" si="6"/>
        <v>B749787</v>
      </c>
      <c r="AG72" s="6" t="str">
        <f t="shared" si="7"/>
        <v>RA749787</v>
      </c>
      <c r="AH72" s="6" t="str">
        <f t="shared" si="8"/>
        <v>OA82233055F5</v>
      </c>
      <c r="AI72" s="6" t="str">
        <f t="shared" si="9"/>
        <v>VA-B749787</v>
      </c>
      <c r="AJ72" s="6" t="str">
        <f t="shared" si="10"/>
        <v>EO82233055F5</v>
      </c>
    </row>
    <row r="73">
      <c r="A73" s="8" t="s">
        <v>278</v>
      </c>
      <c r="B73" s="9" t="s">
        <v>279</v>
      </c>
      <c r="C73" s="9">
        <f t="shared" si="1"/>
        <v>2249361</v>
      </c>
      <c r="D73" s="9" t="s">
        <v>38</v>
      </c>
      <c r="E73" s="9">
        <v>6.6075282E10</v>
      </c>
      <c r="F73" s="9">
        <v>7.0</v>
      </c>
      <c r="G73" s="9" t="s">
        <v>260</v>
      </c>
      <c r="H73" s="9" t="s">
        <v>261</v>
      </c>
      <c r="I73" s="9">
        <v>3.49040287E8</v>
      </c>
      <c r="J73" s="9" t="s">
        <v>124</v>
      </c>
      <c r="K73" s="9" t="s">
        <v>125</v>
      </c>
      <c r="L73" s="9">
        <v>5028060.0</v>
      </c>
      <c r="M73" s="9" t="s">
        <v>43</v>
      </c>
      <c r="N73" s="9" t="s">
        <v>284</v>
      </c>
      <c r="O73" s="9" t="s">
        <v>285</v>
      </c>
      <c r="P73" s="9" t="s">
        <v>240</v>
      </c>
      <c r="Q73" s="9" t="s">
        <v>47</v>
      </c>
      <c r="R73" s="9">
        <v>3.3938938E10</v>
      </c>
      <c r="S73" s="9" t="str">
        <f t="shared" si="2"/>
        <v>F8223309941</v>
      </c>
      <c r="T73" s="9" t="s">
        <v>48</v>
      </c>
      <c r="U73" s="9" t="str">
        <f t="shared" si="3"/>
        <v>E8223309941</v>
      </c>
      <c r="V73" s="10">
        <f>Ridotto!$W73-90</f>
        <v>43929.08333</v>
      </c>
      <c r="W73" s="10">
        <f>Ridotto!$X73-30</f>
        <v>44019.08333</v>
      </c>
      <c r="X73" s="10">
        <v>44049.083333333336</v>
      </c>
      <c r="Y73" s="10">
        <v>44049.083333333336</v>
      </c>
      <c r="Z73" s="10">
        <v>44123.50761728009</v>
      </c>
      <c r="AA73" s="9" t="s">
        <v>49</v>
      </c>
      <c r="AB73" s="8" t="str">
        <f t="shared" si="4"/>
        <v>O8223309941</v>
      </c>
      <c r="AC73" s="9" t="s">
        <v>282</v>
      </c>
      <c r="AD73" s="8" t="s">
        <v>283</v>
      </c>
      <c r="AE73" s="9" t="str">
        <f t="shared" si="5"/>
        <v>C23306685</v>
      </c>
      <c r="AF73" s="9" t="str">
        <f t="shared" si="6"/>
        <v>B749787</v>
      </c>
      <c r="AG73" s="9" t="str">
        <f t="shared" si="7"/>
        <v>RA749787</v>
      </c>
      <c r="AH73" s="9" t="str">
        <f t="shared" si="8"/>
        <v>OA8223309941</v>
      </c>
      <c r="AI73" s="9" t="str">
        <f t="shared" si="9"/>
        <v>VA-B749787</v>
      </c>
      <c r="AJ73" s="9" t="str">
        <f t="shared" si="10"/>
        <v>EO8223309941</v>
      </c>
    </row>
    <row r="74">
      <c r="A74" s="5" t="s">
        <v>278</v>
      </c>
      <c r="B74" s="6" t="s">
        <v>279</v>
      </c>
      <c r="C74" s="6">
        <f t="shared" si="1"/>
        <v>2249361</v>
      </c>
      <c r="D74" s="6" t="s">
        <v>38</v>
      </c>
      <c r="E74" s="6">
        <v>6.6075282E10</v>
      </c>
      <c r="F74" s="6">
        <v>7.0</v>
      </c>
      <c r="G74" s="6" t="s">
        <v>260</v>
      </c>
      <c r="H74" s="6" t="s">
        <v>261</v>
      </c>
      <c r="I74" s="6">
        <v>3.49040287E8</v>
      </c>
      <c r="J74" s="6" t="s">
        <v>124</v>
      </c>
      <c r="K74" s="6" t="s">
        <v>125</v>
      </c>
      <c r="L74" s="6">
        <v>5028060.0</v>
      </c>
      <c r="M74" s="6" t="s">
        <v>43</v>
      </c>
      <c r="N74" s="6" t="s">
        <v>286</v>
      </c>
      <c r="O74" s="6" t="s">
        <v>287</v>
      </c>
      <c r="P74" s="6" t="s">
        <v>240</v>
      </c>
      <c r="Q74" s="6" t="s">
        <v>209</v>
      </c>
      <c r="R74" s="6">
        <v>5.85305E9</v>
      </c>
      <c r="S74" s="6" t="str">
        <f t="shared" si="2"/>
        <v>F82233299C2</v>
      </c>
      <c r="T74" s="6" t="s">
        <v>48</v>
      </c>
      <c r="U74" s="6" t="str">
        <f t="shared" si="3"/>
        <v>E82233299C2</v>
      </c>
      <c r="V74" s="7">
        <f>Ridotto!$W74-90</f>
        <v>43929.08333</v>
      </c>
      <c r="W74" s="7">
        <f>Ridotto!$X74-30</f>
        <v>44019.08333</v>
      </c>
      <c r="X74" s="7">
        <v>44049.083333333336</v>
      </c>
      <c r="Y74" s="7">
        <v>44049.083333333336</v>
      </c>
      <c r="Z74" s="7">
        <v>44123.5127271875</v>
      </c>
      <c r="AA74" s="6" t="s">
        <v>49</v>
      </c>
      <c r="AB74" s="5" t="str">
        <f t="shared" si="4"/>
        <v>O82233299C2</v>
      </c>
      <c r="AC74" s="6" t="s">
        <v>288</v>
      </c>
      <c r="AD74" s="5" t="s">
        <v>289</v>
      </c>
      <c r="AE74" s="6" t="str">
        <f t="shared" si="5"/>
        <v>C23321001</v>
      </c>
      <c r="AF74" s="6" t="str">
        <f t="shared" si="6"/>
        <v>B749787</v>
      </c>
      <c r="AG74" s="6" t="str">
        <f t="shared" si="7"/>
        <v>RA749787</v>
      </c>
      <c r="AH74" s="6" t="str">
        <f t="shared" si="8"/>
        <v>OA82233299C2</v>
      </c>
      <c r="AI74" s="6" t="str">
        <f t="shared" si="9"/>
        <v>VA-B749787</v>
      </c>
      <c r="AJ74" s="6" t="str">
        <f t="shared" si="10"/>
        <v>EO82233299C2</v>
      </c>
    </row>
    <row r="75">
      <c r="A75" s="8" t="s">
        <v>278</v>
      </c>
      <c r="B75" s="9" t="s">
        <v>279</v>
      </c>
      <c r="C75" s="9">
        <f t="shared" si="1"/>
        <v>2249361</v>
      </c>
      <c r="D75" s="9" t="s">
        <v>38</v>
      </c>
      <c r="E75" s="9">
        <v>6.6075282E10</v>
      </c>
      <c r="F75" s="9">
        <v>7.0</v>
      </c>
      <c r="G75" s="9" t="s">
        <v>260</v>
      </c>
      <c r="H75" s="9" t="s">
        <v>261</v>
      </c>
      <c r="I75" s="9">
        <v>3.49040287E8</v>
      </c>
      <c r="J75" s="9" t="s">
        <v>124</v>
      </c>
      <c r="K75" s="9" t="s">
        <v>125</v>
      </c>
      <c r="L75" s="9">
        <v>5028060.0</v>
      </c>
      <c r="M75" s="9" t="s">
        <v>43</v>
      </c>
      <c r="N75" s="9" t="s">
        <v>290</v>
      </c>
      <c r="O75" s="9" t="s">
        <v>291</v>
      </c>
      <c r="P75" s="9" t="s">
        <v>240</v>
      </c>
      <c r="Q75" s="9" t="s">
        <v>209</v>
      </c>
      <c r="R75" s="9">
        <v>3.82704E9</v>
      </c>
      <c r="S75" s="9" t="str">
        <f t="shared" si="2"/>
        <v>F8223332C3B</v>
      </c>
      <c r="T75" s="9" t="s">
        <v>48</v>
      </c>
      <c r="U75" s="9" t="str">
        <f t="shared" si="3"/>
        <v>E8223332C3B</v>
      </c>
      <c r="V75" s="10">
        <f>Ridotto!$W75-90</f>
        <v>43929.08333</v>
      </c>
      <c r="W75" s="10">
        <f>Ridotto!$X75-30</f>
        <v>44019.08333</v>
      </c>
      <c r="X75" s="10">
        <v>44049.083333333336</v>
      </c>
      <c r="Y75" s="10">
        <v>44049.083333333336</v>
      </c>
      <c r="Z75" s="10">
        <v>44123.514341435184</v>
      </c>
      <c r="AA75" s="9" t="s">
        <v>49</v>
      </c>
      <c r="AB75" s="8" t="str">
        <f t="shared" si="4"/>
        <v>O8223332C3B</v>
      </c>
      <c r="AC75" s="9" t="s">
        <v>288</v>
      </c>
      <c r="AD75" s="8" t="s">
        <v>289</v>
      </c>
      <c r="AE75" s="9" t="str">
        <f t="shared" si="5"/>
        <v>C23331001</v>
      </c>
      <c r="AF75" s="9" t="str">
        <f t="shared" si="6"/>
        <v>B749787</v>
      </c>
      <c r="AG75" s="9" t="str">
        <f t="shared" si="7"/>
        <v>RA749787</v>
      </c>
      <c r="AH75" s="9" t="str">
        <f t="shared" si="8"/>
        <v>OA8223332C3B</v>
      </c>
      <c r="AI75" s="9" t="str">
        <f t="shared" si="9"/>
        <v>VA-B749787</v>
      </c>
      <c r="AJ75" s="9" t="str">
        <f t="shared" si="10"/>
        <v>EO8223332C3B</v>
      </c>
    </row>
    <row r="76">
      <c r="A76" s="5" t="s">
        <v>292</v>
      </c>
      <c r="B76" s="6" t="s">
        <v>293</v>
      </c>
      <c r="C76" s="6">
        <f t="shared" si="1"/>
        <v>2326083</v>
      </c>
      <c r="D76" s="6" t="s">
        <v>38</v>
      </c>
      <c r="E76" s="6">
        <v>3.1997976E10</v>
      </c>
      <c r="F76" s="6">
        <v>1.0</v>
      </c>
      <c r="G76" s="6" t="s">
        <v>294</v>
      </c>
      <c r="H76" s="6" t="s">
        <v>295</v>
      </c>
      <c r="I76" s="6">
        <v>1.310860505E9</v>
      </c>
      <c r="J76" s="6" t="s">
        <v>296</v>
      </c>
      <c r="K76" s="6" t="s">
        <v>297</v>
      </c>
      <c r="L76" s="6">
        <v>9050026.0</v>
      </c>
      <c r="M76" s="6" t="s">
        <v>43</v>
      </c>
      <c r="N76" s="6" t="s">
        <v>298</v>
      </c>
      <c r="O76" s="6" t="s">
        <v>293</v>
      </c>
      <c r="P76" s="6" t="s">
        <v>240</v>
      </c>
      <c r="Q76" s="6" t="s">
        <v>47</v>
      </c>
      <c r="R76" s="6">
        <v>3.1997976E10</v>
      </c>
      <c r="S76" s="6" t="str">
        <f t="shared" si="2"/>
        <v>F8276108C5D</v>
      </c>
      <c r="T76" s="6" t="s">
        <v>299</v>
      </c>
      <c r="U76" s="6" t="str">
        <f t="shared" si="3"/>
        <v>E8276108C5D</v>
      </c>
      <c r="V76" s="7">
        <f>Ridotto!$W76-90</f>
        <v>43829.08333</v>
      </c>
      <c r="W76" s="7">
        <f>Ridotto!$X76-30</f>
        <v>43919.08333</v>
      </c>
      <c r="X76" s="7">
        <v>43949.083333333336</v>
      </c>
      <c r="Y76" s="7">
        <v>43900.041666666664</v>
      </c>
      <c r="Z76" s="7">
        <v>43959.416704675925</v>
      </c>
      <c r="AA76" s="6" t="s">
        <v>49</v>
      </c>
      <c r="AB76" s="5" t="str">
        <f t="shared" si="4"/>
        <v>O8276108C5D</v>
      </c>
      <c r="AC76" s="6" t="s">
        <v>300</v>
      </c>
      <c r="AD76" s="5" t="s">
        <v>301</v>
      </c>
      <c r="AE76" s="6" t="str">
        <f t="shared" si="5"/>
        <v>C76104026</v>
      </c>
      <c r="AF76" s="6" t="str">
        <f t="shared" si="6"/>
        <v>B775361</v>
      </c>
      <c r="AG76" s="6" t="str">
        <f t="shared" si="7"/>
        <v>RA775361</v>
      </c>
      <c r="AH76" s="6" t="str">
        <f t="shared" si="8"/>
        <v>OA8276108C5D</v>
      </c>
      <c r="AI76" s="6" t="str">
        <f t="shared" si="9"/>
        <v>VA-B775361</v>
      </c>
      <c r="AJ76" s="6" t="str">
        <f t="shared" si="10"/>
        <v>EO8276108C5D</v>
      </c>
    </row>
    <row r="77">
      <c r="A77" s="8" t="s">
        <v>292</v>
      </c>
      <c r="B77" s="9" t="s">
        <v>293</v>
      </c>
      <c r="C77" s="9">
        <f t="shared" si="1"/>
        <v>2326083</v>
      </c>
      <c r="D77" s="9" t="s">
        <v>38</v>
      </c>
      <c r="E77" s="9">
        <v>3.1997976E10</v>
      </c>
      <c r="F77" s="9">
        <v>1.0</v>
      </c>
      <c r="G77" s="9" t="s">
        <v>294</v>
      </c>
      <c r="H77" s="9" t="s">
        <v>295</v>
      </c>
      <c r="I77" s="9">
        <v>1.310860505E9</v>
      </c>
      <c r="J77" s="9" t="s">
        <v>296</v>
      </c>
      <c r="K77" s="9" t="s">
        <v>297</v>
      </c>
      <c r="L77" s="9">
        <v>9050026.0</v>
      </c>
      <c r="M77" s="9" t="s">
        <v>43</v>
      </c>
      <c r="N77" s="9" t="s">
        <v>298</v>
      </c>
      <c r="O77" s="9" t="s">
        <v>293</v>
      </c>
      <c r="P77" s="9" t="s">
        <v>240</v>
      </c>
      <c r="Q77" s="9" t="s">
        <v>47</v>
      </c>
      <c r="R77" s="9">
        <v>3.1997976E10</v>
      </c>
      <c r="S77" s="9" t="str">
        <f t="shared" si="2"/>
        <v>F8276108C5D</v>
      </c>
      <c r="T77" s="9" t="s">
        <v>299</v>
      </c>
      <c r="U77" s="9" t="str">
        <f t="shared" si="3"/>
        <v>E8276108C5D</v>
      </c>
      <c r="V77" s="10">
        <f>Ridotto!$W77-90</f>
        <v>43829.08333</v>
      </c>
      <c r="W77" s="10">
        <f>Ridotto!$X77-30</f>
        <v>43919.08333</v>
      </c>
      <c r="X77" s="10">
        <v>43949.083333333336</v>
      </c>
      <c r="Y77" s="10">
        <v>43900.041666666664</v>
      </c>
      <c r="Z77" s="10">
        <v>43959.416704675925</v>
      </c>
      <c r="AA77" s="9" t="s">
        <v>49</v>
      </c>
      <c r="AB77" s="8" t="str">
        <f t="shared" si="4"/>
        <v>O8276108C5D</v>
      </c>
      <c r="AC77" s="9" t="s">
        <v>300</v>
      </c>
      <c r="AD77" s="8" t="s">
        <v>301</v>
      </c>
      <c r="AE77" s="9" t="str">
        <f t="shared" si="5"/>
        <v>C76104026</v>
      </c>
      <c r="AF77" s="9" t="str">
        <f t="shared" si="6"/>
        <v>B775361</v>
      </c>
      <c r="AG77" s="9" t="str">
        <f t="shared" si="7"/>
        <v>RA775361</v>
      </c>
      <c r="AH77" s="9" t="str">
        <f t="shared" si="8"/>
        <v>OA8276108C5D</v>
      </c>
      <c r="AI77" s="9" t="str">
        <f t="shared" si="9"/>
        <v>VA-B775361</v>
      </c>
      <c r="AJ77" s="9" t="str">
        <f t="shared" si="10"/>
        <v>EO8276108C5D</v>
      </c>
    </row>
    <row r="78">
      <c r="A78" s="5" t="s">
        <v>292</v>
      </c>
      <c r="B78" s="6" t="s">
        <v>293</v>
      </c>
      <c r="C78" s="6">
        <f t="shared" si="1"/>
        <v>2326083</v>
      </c>
      <c r="D78" s="6" t="s">
        <v>38</v>
      </c>
      <c r="E78" s="6">
        <v>3.1997976E10</v>
      </c>
      <c r="F78" s="6">
        <v>1.0</v>
      </c>
      <c r="G78" s="6" t="s">
        <v>294</v>
      </c>
      <c r="H78" s="6" t="s">
        <v>295</v>
      </c>
      <c r="I78" s="6">
        <v>1.310860505E9</v>
      </c>
      <c r="J78" s="6" t="s">
        <v>296</v>
      </c>
      <c r="K78" s="6" t="s">
        <v>297</v>
      </c>
      <c r="L78" s="6">
        <v>9050026.0</v>
      </c>
      <c r="M78" s="6" t="s">
        <v>43</v>
      </c>
      <c r="N78" s="6" t="s">
        <v>298</v>
      </c>
      <c r="O78" s="6" t="s">
        <v>293</v>
      </c>
      <c r="P78" s="6" t="s">
        <v>240</v>
      </c>
      <c r="Q78" s="6" t="s">
        <v>47</v>
      </c>
      <c r="R78" s="6">
        <v>3.1997976E10</v>
      </c>
      <c r="S78" s="6" t="str">
        <f t="shared" si="2"/>
        <v>F8276108C5D</v>
      </c>
      <c r="T78" s="6" t="s">
        <v>299</v>
      </c>
      <c r="U78" s="6" t="str">
        <f t="shared" si="3"/>
        <v>E8276108C5D</v>
      </c>
      <c r="V78" s="7">
        <f>Ridotto!$W78-90</f>
        <v>43829.08333</v>
      </c>
      <c r="W78" s="7">
        <f>Ridotto!$X78-30</f>
        <v>43919.08333</v>
      </c>
      <c r="X78" s="7">
        <v>43949.083333333336</v>
      </c>
      <c r="Y78" s="7">
        <v>43900.041666666664</v>
      </c>
      <c r="Z78" s="7">
        <v>43959.416704675925</v>
      </c>
      <c r="AA78" s="6" t="s">
        <v>49</v>
      </c>
      <c r="AB78" s="5" t="str">
        <f t="shared" si="4"/>
        <v>O8276108C5D</v>
      </c>
      <c r="AC78" s="6" t="s">
        <v>300</v>
      </c>
      <c r="AD78" s="5" t="s">
        <v>301</v>
      </c>
      <c r="AE78" s="6" t="str">
        <f t="shared" si="5"/>
        <v>C76104026</v>
      </c>
      <c r="AF78" s="6" t="str">
        <f t="shared" si="6"/>
        <v>B775361</v>
      </c>
      <c r="AG78" s="6" t="str">
        <f t="shared" si="7"/>
        <v>RA775361</v>
      </c>
      <c r="AH78" s="6" t="str">
        <f t="shared" si="8"/>
        <v>OA8276108C5D</v>
      </c>
      <c r="AI78" s="6" t="str">
        <f t="shared" si="9"/>
        <v>VA-B775361</v>
      </c>
      <c r="AJ78" s="6" t="str">
        <f t="shared" si="10"/>
        <v>EO8276108C5D</v>
      </c>
    </row>
    <row r="79">
      <c r="A79" s="8" t="s">
        <v>292</v>
      </c>
      <c r="B79" s="9" t="s">
        <v>293</v>
      </c>
      <c r="C79" s="9">
        <f t="shared" si="1"/>
        <v>2326083</v>
      </c>
      <c r="D79" s="9" t="s">
        <v>38</v>
      </c>
      <c r="E79" s="9">
        <v>3.1997976E10</v>
      </c>
      <c r="F79" s="9">
        <v>1.0</v>
      </c>
      <c r="G79" s="9" t="s">
        <v>294</v>
      </c>
      <c r="H79" s="9" t="s">
        <v>295</v>
      </c>
      <c r="I79" s="9">
        <v>1.310860505E9</v>
      </c>
      <c r="J79" s="9" t="s">
        <v>296</v>
      </c>
      <c r="K79" s="9" t="s">
        <v>297</v>
      </c>
      <c r="L79" s="9">
        <v>9050026.0</v>
      </c>
      <c r="M79" s="9" t="s">
        <v>43</v>
      </c>
      <c r="N79" s="9" t="s">
        <v>298</v>
      </c>
      <c r="O79" s="9" t="s">
        <v>293</v>
      </c>
      <c r="P79" s="9" t="s">
        <v>240</v>
      </c>
      <c r="Q79" s="9" t="s">
        <v>47</v>
      </c>
      <c r="R79" s="9">
        <v>3.1997976E10</v>
      </c>
      <c r="S79" s="9" t="str">
        <f t="shared" si="2"/>
        <v>F8276108C5D</v>
      </c>
      <c r="T79" s="9" t="s">
        <v>48</v>
      </c>
      <c r="U79" s="9" t="str">
        <f t="shared" si="3"/>
        <v>E8276108C5D</v>
      </c>
      <c r="V79" s="10">
        <f>Ridotto!$W79-90</f>
        <v>43839.08333</v>
      </c>
      <c r="W79" s="10">
        <f>Ridotto!$X79-30</f>
        <v>43929.08333</v>
      </c>
      <c r="X79" s="10">
        <v>43959.083333333336</v>
      </c>
      <c r="Y79" s="10">
        <v>43900.041666666664</v>
      </c>
      <c r="Z79" s="10">
        <v>43959.479222800925</v>
      </c>
      <c r="AA79" s="9" t="s">
        <v>49</v>
      </c>
      <c r="AB79" s="8" t="str">
        <f t="shared" si="4"/>
        <v>O8276108C5D</v>
      </c>
      <c r="AC79" s="9" t="s">
        <v>300</v>
      </c>
      <c r="AD79" s="8" t="s">
        <v>301</v>
      </c>
      <c r="AE79" s="9" t="str">
        <f t="shared" si="5"/>
        <v>C76104026</v>
      </c>
      <c r="AF79" s="9" t="str">
        <f t="shared" si="6"/>
        <v>B775361</v>
      </c>
      <c r="AG79" s="9" t="str">
        <f t="shared" si="7"/>
        <v>RA775361</v>
      </c>
      <c r="AH79" s="9" t="str">
        <f t="shared" si="8"/>
        <v>OA8276108C5D</v>
      </c>
      <c r="AI79" s="9" t="str">
        <f t="shared" si="9"/>
        <v>VA-B775361</v>
      </c>
      <c r="AJ79" s="9" t="str">
        <f t="shared" si="10"/>
        <v>EO8276108C5D</v>
      </c>
    </row>
    <row r="80">
      <c r="A80" s="5" t="s">
        <v>292</v>
      </c>
      <c r="B80" s="6" t="s">
        <v>293</v>
      </c>
      <c r="C80" s="6">
        <f t="shared" si="1"/>
        <v>2326083</v>
      </c>
      <c r="D80" s="6" t="s">
        <v>38</v>
      </c>
      <c r="E80" s="6">
        <v>3.1997976E10</v>
      </c>
      <c r="F80" s="6">
        <v>1.0</v>
      </c>
      <c r="G80" s="6" t="s">
        <v>294</v>
      </c>
      <c r="H80" s="6" t="s">
        <v>295</v>
      </c>
      <c r="I80" s="6">
        <v>1.310860505E9</v>
      </c>
      <c r="J80" s="6" t="s">
        <v>296</v>
      </c>
      <c r="K80" s="6" t="s">
        <v>297</v>
      </c>
      <c r="L80" s="6">
        <v>9050026.0</v>
      </c>
      <c r="M80" s="6" t="s">
        <v>43</v>
      </c>
      <c r="N80" s="6" t="s">
        <v>298</v>
      </c>
      <c r="O80" s="6" t="s">
        <v>293</v>
      </c>
      <c r="P80" s="6" t="s">
        <v>240</v>
      </c>
      <c r="Q80" s="6" t="s">
        <v>47</v>
      </c>
      <c r="R80" s="6">
        <v>3.1997976E10</v>
      </c>
      <c r="S80" s="6" t="str">
        <f t="shared" si="2"/>
        <v>F8276108C5D</v>
      </c>
      <c r="T80" s="6" t="s">
        <v>48</v>
      </c>
      <c r="U80" s="6" t="str">
        <f t="shared" si="3"/>
        <v>E8276108C5D</v>
      </c>
      <c r="V80" s="7">
        <f>Ridotto!$W80-90</f>
        <v>43839.08333</v>
      </c>
      <c r="W80" s="7">
        <f>Ridotto!$X80-30</f>
        <v>43929.08333</v>
      </c>
      <c r="X80" s="7">
        <v>43959.083333333336</v>
      </c>
      <c r="Y80" s="7">
        <v>43900.041666666664</v>
      </c>
      <c r="Z80" s="7">
        <v>43959.479222800925</v>
      </c>
      <c r="AA80" s="6" t="s">
        <v>49</v>
      </c>
      <c r="AB80" s="5" t="str">
        <f t="shared" si="4"/>
        <v>O8276108C5D</v>
      </c>
      <c r="AC80" s="6" t="s">
        <v>300</v>
      </c>
      <c r="AD80" s="5" t="s">
        <v>301</v>
      </c>
      <c r="AE80" s="6" t="str">
        <f t="shared" si="5"/>
        <v>C76104026</v>
      </c>
      <c r="AF80" s="6" t="str">
        <f t="shared" si="6"/>
        <v>B775361</v>
      </c>
      <c r="AG80" s="6" t="str">
        <f t="shared" si="7"/>
        <v>RA775361</v>
      </c>
      <c r="AH80" s="6" t="str">
        <f t="shared" si="8"/>
        <v>OA8276108C5D</v>
      </c>
      <c r="AI80" s="6" t="str">
        <f t="shared" si="9"/>
        <v>VA-B775361</v>
      </c>
      <c r="AJ80" s="6" t="str">
        <f t="shared" si="10"/>
        <v>EO8276108C5D</v>
      </c>
    </row>
    <row r="81">
      <c r="A81" s="8" t="s">
        <v>302</v>
      </c>
      <c r="B81" s="9" t="s">
        <v>303</v>
      </c>
      <c r="C81" s="9">
        <f t="shared" si="1"/>
        <v>2329668</v>
      </c>
      <c r="D81" s="9" t="s">
        <v>38</v>
      </c>
      <c r="E81" s="9">
        <v>4.74025E10</v>
      </c>
      <c r="F81" s="9">
        <v>1.0</v>
      </c>
      <c r="G81" s="9" t="s">
        <v>260</v>
      </c>
      <c r="H81" s="9" t="s">
        <v>261</v>
      </c>
      <c r="I81" s="9">
        <v>3.49040287E8</v>
      </c>
      <c r="J81" s="9" t="s">
        <v>124</v>
      </c>
      <c r="K81" s="9" t="s">
        <v>125</v>
      </c>
      <c r="L81" s="9">
        <v>5028060.0</v>
      </c>
      <c r="M81" s="9" t="s">
        <v>43</v>
      </c>
      <c r="N81" s="9" t="s">
        <v>304</v>
      </c>
      <c r="O81" s="9" t="s">
        <v>305</v>
      </c>
      <c r="P81" s="9" t="s">
        <v>240</v>
      </c>
      <c r="Q81" s="9" t="s">
        <v>209</v>
      </c>
      <c r="R81" s="9">
        <v>4.74025E10</v>
      </c>
      <c r="S81" s="9" t="str">
        <f t="shared" si="2"/>
        <v>F8295984E8E</v>
      </c>
      <c r="T81" s="9" t="s">
        <v>48</v>
      </c>
      <c r="U81" s="9" t="str">
        <f t="shared" si="3"/>
        <v>E8295984E8E</v>
      </c>
      <c r="V81" s="10">
        <f>Ridotto!$W81-90</f>
        <v>44014.04167</v>
      </c>
      <c r="W81" s="10">
        <f>Ridotto!$X81-30</f>
        <v>44104.04167</v>
      </c>
      <c r="X81" s="10">
        <v>44134.041666666664</v>
      </c>
      <c r="Y81" s="10">
        <v>44134.041666666664</v>
      </c>
      <c r="Z81" s="10">
        <v>44215.6626915625</v>
      </c>
      <c r="AA81" s="9" t="s">
        <v>49</v>
      </c>
      <c r="AB81" s="8" t="str">
        <f t="shared" si="4"/>
        <v>O8295984E8E</v>
      </c>
      <c r="AC81" s="9" t="s">
        <v>306</v>
      </c>
      <c r="AD81" s="8" t="s">
        <v>307</v>
      </c>
      <c r="AE81" s="9" t="str">
        <f t="shared" si="5"/>
        <v>C95985425</v>
      </c>
      <c r="AF81" s="9" t="str">
        <f t="shared" si="6"/>
        <v>B776556</v>
      </c>
      <c r="AG81" s="9" t="str">
        <f t="shared" si="7"/>
        <v>RA776556</v>
      </c>
      <c r="AH81" s="9" t="str">
        <f t="shared" si="8"/>
        <v>OA8295984E8E</v>
      </c>
      <c r="AI81" s="9" t="str">
        <f t="shared" si="9"/>
        <v>VA-B776556</v>
      </c>
      <c r="AJ81" s="9" t="str">
        <f t="shared" si="10"/>
        <v>EO8295984E8E</v>
      </c>
    </row>
    <row r="82">
      <c r="A82" s="5" t="s">
        <v>308</v>
      </c>
      <c r="B82" s="6" t="s">
        <v>309</v>
      </c>
      <c r="C82" s="6">
        <f t="shared" si="1"/>
        <v>2378445</v>
      </c>
      <c r="D82" s="6" t="s">
        <v>38</v>
      </c>
      <c r="E82" s="6">
        <v>5.115E10</v>
      </c>
      <c r="F82" s="6">
        <v>4.0</v>
      </c>
      <c r="G82" s="6" t="s">
        <v>189</v>
      </c>
      <c r="H82" s="6" t="s">
        <v>190</v>
      </c>
      <c r="I82" s="6">
        <v>5.841780827E9</v>
      </c>
      <c r="J82" s="6" t="s">
        <v>191</v>
      </c>
      <c r="K82" s="6" t="s">
        <v>192</v>
      </c>
      <c r="L82" s="6">
        <v>1.9082053E7</v>
      </c>
      <c r="M82" s="6" t="s">
        <v>43</v>
      </c>
      <c r="N82" s="6" t="s">
        <v>310</v>
      </c>
      <c r="O82" s="6" t="s">
        <v>311</v>
      </c>
      <c r="P82" s="6" t="s">
        <v>240</v>
      </c>
      <c r="Q82" s="6" t="s">
        <v>47</v>
      </c>
      <c r="R82" s="6">
        <v>3.45E9</v>
      </c>
      <c r="S82" s="6" t="str">
        <f t="shared" si="2"/>
        <v>F82902377FD</v>
      </c>
      <c r="T82" s="6" t="s">
        <v>48</v>
      </c>
      <c r="U82" s="6" t="str">
        <f t="shared" si="3"/>
        <v>E82902377FD</v>
      </c>
      <c r="V82" s="7">
        <f>Ridotto!$W82-90</f>
        <v>44028.04167</v>
      </c>
      <c r="W82" s="7">
        <f>Ridotto!$X82-30</f>
        <v>44118.04167</v>
      </c>
      <c r="X82" s="7">
        <v>44148.041666666664</v>
      </c>
      <c r="Y82" s="7">
        <v>44119.083333333336</v>
      </c>
      <c r="Z82" s="7">
        <v>44179.523711574075</v>
      </c>
      <c r="AA82" s="6" t="s">
        <v>49</v>
      </c>
      <c r="AB82" s="5" t="str">
        <f t="shared" si="4"/>
        <v>O82902377FD</v>
      </c>
      <c r="AC82" s="6" t="s">
        <v>312</v>
      </c>
      <c r="AD82" s="5" t="s">
        <v>313</v>
      </c>
      <c r="AE82" s="6" t="str">
        <f t="shared" si="5"/>
        <v>C90233230</v>
      </c>
      <c r="AF82" s="6" t="str">
        <f t="shared" si="6"/>
        <v>B792815</v>
      </c>
      <c r="AG82" s="6" t="str">
        <f t="shared" si="7"/>
        <v>RA792815</v>
      </c>
      <c r="AH82" s="6" t="str">
        <f t="shared" si="8"/>
        <v>OA82902377FD</v>
      </c>
      <c r="AI82" s="6" t="str">
        <f t="shared" si="9"/>
        <v>VA-B792815</v>
      </c>
      <c r="AJ82" s="6" t="str">
        <f t="shared" si="10"/>
        <v>EO82902377FD</v>
      </c>
    </row>
    <row r="83">
      <c r="A83" s="8" t="s">
        <v>308</v>
      </c>
      <c r="B83" s="9" t="s">
        <v>309</v>
      </c>
      <c r="C83" s="9">
        <f t="shared" si="1"/>
        <v>2378445</v>
      </c>
      <c r="D83" s="9" t="s">
        <v>38</v>
      </c>
      <c r="E83" s="9">
        <v>5.115E10</v>
      </c>
      <c r="F83" s="9">
        <v>4.0</v>
      </c>
      <c r="G83" s="9" t="s">
        <v>189</v>
      </c>
      <c r="H83" s="9" t="s">
        <v>190</v>
      </c>
      <c r="I83" s="9">
        <v>5.841780827E9</v>
      </c>
      <c r="J83" s="9" t="s">
        <v>191</v>
      </c>
      <c r="K83" s="9" t="s">
        <v>192</v>
      </c>
      <c r="L83" s="9">
        <v>1.9082053E7</v>
      </c>
      <c r="M83" s="9" t="s">
        <v>43</v>
      </c>
      <c r="N83" s="9" t="s">
        <v>314</v>
      </c>
      <c r="O83" s="9" t="s">
        <v>315</v>
      </c>
      <c r="P83" s="9" t="s">
        <v>240</v>
      </c>
      <c r="Q83" s="9" t="s">
        <v>47</v>
      </c>
      <c r="R83" s="9">
        <v>1.635E10</v>
      </c>
      <c r="S83" s="9" t="str">
        <f t="shared" si="2"/>
        <v>F82902388D0</v>
      </c>
      <c r="T83" s="9" t="s">
        <v>48</v>
      </c>
      <c r="U83" s="9" t="str">
        <f t="shared" si="3"/>
        <v>E82902388D0</v>
      </c>
      <c r="V83" s="10">
        <f>Ridotto!$W83-90</f>
        <v>44028.04167</v>
      </c>
      <c r="W83" s="10">
        <f>Ridotto!$X83-30</f>
        <v>44118.04167</v>
      </c>
      <c r="X83" s="10">
        <v>44148.041666666664</v>
      </c>
      <c r="Y83" s="10">
        <v>44119.083333333336</v>
      </c>
      <c r="Z83" s="10">
        <v>44179.525776608796</v>
      </c>
      <c r="AA83" s="9" t="s">
        <v>49</v>
      </c>
      <c r="AB83" s="8" t="str">
        <f t="shared" si="4"/>
        <v>O82902388D0</v>
      </c>
      <c r="AC83" s="9" t="s">
        <v>312</v>
      </c>
      <c r="AD83" s="8" t="s">
        <v>313</v>
      </c>
      <c r="AE83" s="9" t="str">
        <f t="shared" si="5"/>
        <v>C90233230</v>
      </c>
      <c r="AF83" s="9" t="str">
        <f t="shared" si="6"/>
        <v>B792815</v>
      </c>
      <c r="AG83" s="9" t="str">
        <f t="shared" si="7"/>
        <v>RA792815</v>
      </c>
      <c r="AH83" s="9" t="str">
        <f t="shared" si="8"/>
        <v>OA82902388D0</v>
      </c>
      <c r="AI83" s="9" t="str">
        <f t="shared" si="9"/>
        <v>VA-B792815</v>
      </c>
      <c r="AJ83" s="9" t="str">
        <f t="shared" si="10"/>
        <v>EO82902388D0</v>
      </c>
    </row>
    <row r="84">
      <c r="A84" s="5" t="s">
        <v>308</v>
      </c>
      <c r="B84" s="6" t="s">
        <v>309</v>
      </c>
      <c r="C84" s="6">
        <f t="shared" si="1"/>
        <v>2378445</v>
      </c>
      <c r="D84" s="6" t="s">
        <v>38</v>
      </c>
      <c r="E84" s="6">
        <v>5.115E10</v>
      </c>
      <c r="F84" s="6">
        <v>4.0</v>
      </c>
      <c r="G84" s="6" t="s">
        <v>189</v>
      </c>
      <c r="H84" s="6" t="s">
        <v>190</v>
      </c>
      <c r="I84" s="6">
        <v>5.841780827E9</v>
      </c>
      <c r="J84" s="6" t="s">
        <v>191</v>
      </c>
      <c r="K84" s="6" t="s">
        <v>192</v>
      </c>
      <c r="L84" s="6">
        <v>1.9082053E7</v>
      </c>
      <c r="M84" s="6" t="s">
        <v>43</v>
      </c>
      <c r="N84" s="6" t="s">
        <v>316</v>
      </c>
      <c r="O84" s="6" t="s">
        <v>317</v>
      </c>
      <c r="P84" s="6" t="s">
        <v>240</v>
      </c>
      <c r="Q84" s="6" t="s">
        <v>47</v>
      </c>
      <c r="R84" s="6">
        <v>2.115E10</v>
      </c>
      <c r="S84" s="6" t="str">
        <f t="shared" si="2"/>
        <v>F82902399A3</v>
      </c>
      <c r="T84" s="6" t="s">
        <v>48</v>
      </c>
      <c r="U84" s="6" t="str">
        <f t="shared" si="3"/>
        <v>E82902399A3</v>
      </c>
      <c r="V84" s="7">
        <f>Ridotto!$W84-90</f>
        <v>44028.04167</v>
      </c>
      <c r="W84" s="7">
        <f>Ridotto!$X84-30</f>
        <v>44118.04167</v>
      </c>
      <c r="X84" s="7">
        <v>44148.041666666664</v>
      </c>
      <c r="Y84" s="7">
        <v>44119.083333333336</v>
      </c>
      <c r="Z84" s="7">
        <v>44179.52744546296</v>
      </c>
      <c r="AA84" s="6" t="s">
        <v>49</v>
      </c>
      <c r="AB84" s="5" t="str">
        <f t="shared" si="4"/>
        <v>O82902399A3</v>
      </c>
      <c r="AC84" s="6" t="s">
        <v>318</v>
      </c>
      <c r="AD84" s="5" t="s">
        <v>51</v>
      </c>
      <c r="AE84" s="6" t="str">
        <f t="shared" si="5"/>
        <v>C90238605</v>
      </c>
      <c r="AF84" s="6" t="str">
        <f t="shared" si="6"/>
        <v>B792815</v>
      </c>
      <c r="AG84" s="6" t="str">
        <f t="shared" si="7"/>
        <v>RA792815</v>
      </c>
      <c r="AH84" s="6" t="str">
        <f t="shared" si="8"/>
        <v>OA82902399A3</v>
      </c>
      <c r="AI84" s="6" t="str">
        <f t="shared" si="9"/>
        <v>VA-B792815</v>
      </c>
      <c r="AJ84" s="6" t="str">
        <f t="shared" si="10"/>
        <v>EO82902399A3</v>
      </c>
    </row>
    <row r="85">
      <c r="A85" s="8" t="s">
        <v>308</v>
      </c>
      <c r="B85" s="9" t="s">
        <v>309</v>
      </c>
      <c r="C85" s="9">
        <f t="shared" si="1"/>
        <v>2378445</v>
      </c>
      <c r="D85" s="9" t="s">
        <v>38</v>
      </c>
      <c r="E85" s="9">
        <v>5.115E10</v>
      </c>
      <c r="F85" s="9">
        <v>4.0</v>
      </c>
      <c r="G85" s="9" t="s">
        <v>189</v>
      </c>
      <c r="H85" s="9" t="s">
        <v>190</v>
      </c>
      <c r="I85" s="9">
        <v>5.841780827E9</v>
      </c>
      <c r="J85" s="9" t="s">
        <v>191</v>
      </c>
      <c r="K85" s="9" t="s">
        <v>192</v>
      </c>
      <c r="L85" s="9">
        <v>1.9082053E7</v>
      </c>
      <c r="M85" s="9" t="s">
        <v>43</v>
      </c>
      <c r="N85" s="9" t="s">
        <v>319</v>
      </c>
      <c r="O85" s="9" t="s">
        <v>320</v>
      </c>
      <c r="P85" s="9" t="s">
        <v>240</v>
      </c>
      <c r="Q85" s="9" t="s">
        <v>47</v>
      </c>
      <c r="R85" s="9">
        <v>1.02E10</v>
      </c>
      <c r="S85" s="9" t="str">
        <f t="shared" si="2"/>
        <v>F8290240A76</v>
      </c>
      <c r="T85" s="9" t="s">
        <v>48</v>
      </c>
      <c r="U85" s="9" t="str">
        <f t="shared" si="3"/>
        <v>E8290240A76</v>
      </c>
      <c r="V85" s="10">
        <f>Ridotto!$W85-90</f>
        <v>44028.04167</v>
      </c>
      <c r="W85" s="10">
        <f>Ridotto!$X85-30</f>
        <v>44118.04167</v>
      </c>
      <c r="X85" s="10">
        <v>44148.041666666664</v>
      </c>
      <c r="Y85" s="10">
        <v>44119.083333333336</v>
      </c>
      <c r="Z85" s="10">
        <v>44179.52913045139</v>
      </c>
      <c r="AA85" s="9" t="s">
        <v>49</v>
      </c>
      <c r="AB85" s="8" t="str">
        <f t="shared" si="4"/>
        <v>O8290240A76</v>
      </c>
      <c r="AC85" s="9" t="s">
        <v>321</v>
      </c>
      <c r="AD85" s="8" t="s">
        <v>322</v>
      </c>
      <c r="AE85" s="9" t="str">
        <f t="shared" si="5"/>
        <v>C90243034</v>
      </c>
      <c r="AF85" s="9" t="str">
        <f t="shared" si="6"/>
        <v>B792815</v>
      </c>
      <c r="AG85" s="9" t="str">
        <f t="shared" si="7"/>
        <v>RA792815</v>
      </c>
      <c r="AH85" s="9" t="str">
        <f t="shared" si="8"/>
        <v>OA8290240A76</v>
      </c>
      <c r="AI85" s="9" t="str">
        <f t="shared" si="9"/>
        <v>VA-B792815</v>
      </c>
      <c r="AJ85" s="9" t="str">
        <f t="shared" si="10"/>
        <v>EO8290240A76</v>
      </c>
    </row>
    <row r="86">
      <c r="A86" s="5" t="s">
        <v>323</v>
      </c>
      <c r="B86" s="6" t="s">
        <v>324</v>
      </c>
      <c r="C86" s="6">
        <f t="shared" si="1"/>
        <v>2396940</v>
      </c>
      <c r="D86" s="6" t="s">
        <v>325</v>
      </c>
      <c r="E86" s="6">
        <v>2.139E10</v>
      </c>
      <c r="F86" s="6">
        <v>1.0</v>
      </c>
      <c r="G86" s="6" t="s">
        <v>326</v>
      </c>
      <c r="H86" s="6" t="s">
        <v>327</v>
      </c>
      <c r="I86" s="6">
        <v>2.24174036E9</v>
      </c>
      <c r="J86" s="6" t="s">
        <v>328</v>
      </c>
      <c r="K86" s="6" t="s">
        <v>329</v>
      </c>
      <c r="L86" s="6">
        <v>8036023.0</v>
      </c>
      <c r="M86" s="6" t="s">
        <v>43</v>
      </c>
      <c r="N86" s="6" t="s">
        <v>330</v>
      </c>
      <c r="O86" s="6" t="s">
        <v>324</v>
      </c>
      <c r="P86" s="6" t="s">
        <v>240</v>
      </c>
      <c r="Q86" s="6" t="s">
        <v>47</v>
      </c>
      <c r="R86" s="6">
        <v>2.139E10</v>
      </c>
      <c r="S86" s="6" t="str">
        <f t="shared" si="2"/>
        <v>F83136977CB</v>
      </c>
      <c r="T86" s="6" t="s">
        <v>48</v>
      </c>
      <c r="U86" s="6" t="str">
        <f t="shared" si="3"/>
        <v>E83136977CB</v>
      </c>
      <c r="V86" s="7">
        <f>Ridotto!$W86-90</f>
        <v>44172.08333</v>
      </c>
      <c r="W86" s="7">
        <f>Ridotto!$X86-30</f>
        <v>44262.08333</v>
      </c>
      <c r="X86" s="7">
        <v>44292.083333333336</v>
      </c>
      <c r="Y86" s="7">
        <v>44292.083333333336</v>
      </c>
      <c r="Z86" s="7">
        <v>44456.875034861114</v>
      </c>
      <c r="AA86" s="6" t="s">
        <v>49</v>
      </c>
      <c r="AB86" s="5" t="str">
        <f t="shared" si="4"/>
        <v>O83136977CB</v>
      </c>
      <c r="AC86" s="6" t="s">
        <v>331</v>
      </c>
      <c r="AD86" s="5" t="s">
        <v>332</v>
      </c>
      <c r="AE86" s="6" t="str">
        <f t="shared" si="5"/>
        <v>C13691191</v>
      </c>
      <c r="AF86" s="6" t="str">
        <f t="shared" si="6"/>
        <v>B798980</v>
      </c>
      <c r="AG86" s="6" t="str">
        <f t="shared" si="7"/>
        <v>RA798980</v>
      </c>
      <c r="AH86" s="6" t="str">
        <f t="shared" si="8"/>
        <v>OA83136977CB</v>
      </c>
      <c r="AI86" s="6" t="str">
        <f t="shared" si="9"/>
        <v>VA-B798980</v>
      </c>
      <c r="AJ86" s="6" t="str">
        <f t="shared" si="10"/>
        <v>EO83136977CB</v>
      </c>
    </row>
    <row r="87">
      <c r="A87" s="8" t="s">
        <v>333</v>
      </c>
      <c r="B87" s="9" t="s">
        <v>334</v>
      </c>
      <c r="C87" s="9">
        <f t="shared" si="1"/>
        <v>2446167</v>
      </c>
      <c r="D87" s="9" t="s">
        <v>38</v>
      </c>
      <c r="E87" s="9">
        <v>9.725E10</v>
      </c>
      <c r="F87" s="9">
        <v>1.0</v>
      </c>
      <c r="G87" s="9" t="s">
        <v>335</v>
      </c>
      <c r="H87" s="9" t="s">
        <v>336</v>
      </c>
      <c r="I87" s="9">
        <v>2.432930416E9</v>
      </c>
      <c r="J87" s="9" t="s">
        <v>337</v>
      </c>
      <c r="K87" s="9" t="s">
        <v>338</v>
      </c>
      <c r="L87" s="9">
        <v>1.1041044E7</v>
      </c>
      <c r="M87" s="9" t="s">
        <v>43</v>
      </c>
      <c r="N87" s="9" t="s">
        <v>339</v>
      </c>
      <c r="O87" s="9" t="s">
        <v>334</v>
      </c>
      <c r="P87" s="9" t="s">
        <v>240</v>
      </c>
      <c r="Q87" s="9" t="s">
        <v>47</v>
      </c>
      <c r="R87" s="9">
        <v>9.725E10</v>
      </c>
      <c r="S87" s="9" t="str">
        <f t="shared" si="2"/>
        <v>F83828155C6</v>
      </c>
      <c r="T87" s="9" t="s">
        <v>48</v>
      </c>
      <c r="U87" s="9" t="str">
        <f t="shared" si="3"/>
        <v>E83828155C6</v>
      </c>
      <c r="V87" s="10">
        <f>Ridotto!$W87-90</f>
        <v>44124.04167</v>
      </c>
      <c r="W87" s="10">
        <f>Ridotto!$X87-30</f>
        <v>44214.04167</v>
      </c>
      <c r="X87" s="10">
        <v>44244.041666666664</v>
      </c>
      <c r="Y87" s="10">
        <v>44099.083333333336</v>
      </c>
      <c r="Z87" s="10">
        <v>44244.4924753588</v>
      </c>
      <c r="AA87" s="9" t="s">
        <v>49</v>
      </c>
      <c r="AB87" s="8" t="str">
        <f t="shared" si="4"/>
        <v>O83828155C6</v>
      </c>
      <c r="AC87" s="9" t="s">
        <v>340</v>
      </c>
      <c r="AD87" s="8" t="s">
        <v>341</v>
      </c>
      <c r="AE87" s="9" t="str">
        <f t="shared" si="5"/>
        <v>C82812304</v>
      </c>
      <c r="AF87" s="9" t="str">
        <f t="shared" si="6"/>
        <v>B815389</v>
      </c>
      <c r="AG87" s="9" t="str">
        <f t="shared" si="7"/>
        <v>RA815389</v>
      </c>
      <c r="AH87" s="9" t="str">
        <f t="shared" si="8"/>
        <v>OA83828155C6</v>
      </c>
      <c r="AI87" s="9" t="str">
        <f t="shared" si="9"/>
        <v>VA-B815389</v>
      </c>
      <c r="AJ87" s="9" t="str">
        <f t="shared" si="10"/>
        <v>EO83828155C6</v>
      </c>
    </row>
    <row r="88">
      <c r="A88" s="5" t="s">
        <v>342</v>
      </c>
      <c r="B88" s="6" t="s">
        <v>343</v>
      </c>
      <c r="C88" s="6">
        <f t="shared" si="1"/>
        <v>2710530</v>
      </c>
      <c r="D88" s="6" t="s">
        <v>38</v>
      </c>
      <c r="E88" s="6">
        <v>2.498415E9</v>
      </c>
      <c r="F88" s="6">
        <v>1.0</v>
      </c>
      <c r="G88" s="6" t="s">
        <v>344</v>
      </c>
      <c r="H88" s="6" t="s">
        <v>345</v>
      </c>
      <c r="I88" s="6">
        <v>1.310860505E9</v>
      </c>
      <c r="J88" s="6" t="s">
        <v>296</v>
      </c>
      <c r="K88" s="6" t="s">
        <v>297</v>
      </c>
      <c r="L88" s="6">
        <v>9050026.0</v>
      </c>
      <c r="M88" s="6" t="s">
        <v>43</v>
      </c>
      <c r="N88" s="6" t="s">
        <v>346</v>
      </c>
      <c r="O88" s="6" t="s">
        <v>343</v>
      </c>
      <c r="P88" s="6" t="s">
        <v>240</v>
      </c>
      <c r="Q88" s="6" t="s">
        <v>47</v>
      </c>
      <c r="R88" s="6">
        <v>2.498415E9</v>
      </c>
      <c r="S88" s="6" t="str">
        <f t="shared" si="2"/>
        <v>F84384648C7</v>
      </c>
      <c r="T88" s="6" t="s">
        <v>48</v>
      </c>
      <c r="U88" s="6" t="str">
        <f t="shared" si="3"/>
        <v>E84384648C7</v>
      </c>
      <c r="V88" s="7">
        <f>Ridotto!$W88-90</f>
        <v>44012.04167</v>
      </c>
      <c r="W88" s="7">
        <f>Ridotto!$X88-30</f>
        <v>44102.04167</v>
      </c>
      <c r="X88" s="7">
        <v>44132.041666666664</v>
      </c>
      <c r="Y88" s="7">
        <v>44132.041666666664</v>
      </c>
      <c r="Z88" s="7">
        <v>44174.50008991898</v>
      </c>
      <c r="AA88" s="6" t="s">
        <v>49</v>
      </c>
      <c r="AB88" s="5" t="str">
        <f t="shared" si="4"/>
        <v>O84384648C7</v>
      </c>
      <c r="AC88" s="6" t="s">
        <v>347</v>
      </c>
      <c r="AD88" s="5" t="s">
        <v>348</v>
      </c>
      <c r="AE88" s="6" t="str">
        <f t="shared" si="5"/>
        <v>C38468547</v>
      </c>
      <c r="AF88" s="6" t="str">
        <f t="shared" si="6"/>
        <v>B903510</v>
      </c>
      <c r="AG88" s="6" t="str">
        <f t="shared" si="7"/>
        <v>RA903510</v>
      </c>
      <c r="AH88" s="6" t="str">
        <f t="shared" si="8"/>
        <v>OA84384648C7</v>
      </c>
      <c r="AI88" s="6" t="str">
        <f t="shared" si="9"/>
        <v>VA-B903510</v>
      </c>
      <c r="AJ88" s="6" t="str">
        <f t="shared" si="10"/>
        <v>EO84384648C7</v>
      </c>
    </row>
    <row r="89">
      <c r="A89" s="8" t="s">
        <v>342</v>
      </c>
      <c r="B89" s="9" t="s">
        <v>343</v>
      </c>
      <c r="C89" s="9">
        <f t="shared" si="1"/>
        <v>2710530</v>
      </c>
      <c r="D89" s="9" t="s">
        <v>38</v>
      </c>
      <c r="E89" s="9">
        <v>2.498415E9</v>
      </c>
      <c r="F89" s="9">
        <v>1.0</v>
      </c>
      <c r="G89" s="9" t="s">
        <v>344</v>
      </c>
      <c r="H89" s="9" t="s">
        <v>345</v>
      </c>
      <c r="I89" s="9">
        <v>1.310860505E9</v>
      </c>
      <c r="J89" s="9" t="s">
        <v>296</v>
      </c>
      <c r="K89" s="9" t="s">
        <v>297</v>
      </c>
      <c r="L89" s="9">
        <v>9050026.0</v>
      </c>
      <c r="M89" s="9" t="s">
        <v>43</v>
      </c>
      <c r="N89" s="9" t="s">
        <v>346</v>
      </c>
      <c r="O89" s="9" t="s">
        <v>343</v>
      </c>
      <c r="P89" s="9" t="s">
        <v>240</v>
      </c>
      <c r="Q89" s="9" t="s">
        <v>47</v>
      </c>
      <c r="R89" s="9">
        <v>2.498415E9</v>
      </c>
      <c r="S89" s="9" t="str">
        <f t="shared" si="2"/>
        <v>F84384648C7</v>
      </c>
      <c r="T89" s="9" t="s">
        <v>48</v>
      </c>
      <c r="U89" s="9" t="str">
        <f t="shared" si="3"/>
        <v>E84384648C7</v>
      </c>
      <c r="V89" s="10">
        <f>Ridotto!$W89-90</f>
        <v>44012.04167</v>
      </c>
      <c r="W89" s="10">
        <f>Ridotto!$X89-30</f>
        <v>44102.04167</v>
      </c>
      <c r="X89" s="10">
        <v>44132.041666666664</v>
      </c>
      <c r="Y89" s="10">
        <v>44132.041666666664</v>
      </c>
      <c r="Z89" s="10">
        <v>44174.50008991898</v>
      </c>
      <c r="AA89" s="9" t="s">
        <v>49</v>
      </c>
      <c r="AB89" s="8" t="str">
        <f t="shared" si="4"/>
        <v>O84384648C7</v>
      </c>
      <c r="AC89" s="9" t="s">
        <v>347</v>
      </c>
      <c r="AD89" s="8" t="s">
        <v>348</v>
      </c>
      <c r="AE89" s="9" t="str">
        <f t="shared" si="5"/>
        <v>C38468547</v>
      </c>
      <c r="AF89" s="9" t="str">
        <f t="shared" si="6"/>
        <v>B903510</v>
      </c>
      <c r="AG89" s="9" t="str">
        <f t="shared" si="7"/>
        <v>RA903510</v>
      </c>
      <c r="AH89" s="9" t="str">
        <f t="shared" si="8"/>
        <v>OA84384648C7</v>
      </c>
      <c r="AI89" s="9" t="str">
        <f t="shared" si="9"/>
        <v>VA-B903510</v>
      </c>
      <c r="AJ89" s="9" t="str">
        <f t="shared" si="10"/>
        <v>EO84384648C7</v>
      </c>
    </row>
    <row r="90">
      <c r="A90" s="5" t="s">
        <v>349</v>
      </c>
      <c r="B90" s="6" t="s">
        <v>350</v>
      </c>
      <c r="C90" s="6">
        <f t="shared" si="1"/>
        <v>2734515</v>
      </c>
      <c r="D90" s="6" t="s">
        <v>38</v>
      </c>
      <c r="E90" s="6">
        <v>8.95E10</v>
      </c>
      <c r="F90" s="6">
        <v>1.0</v>
      </c>
      <c r="G90" s="6" t="s">
        <v>351</v>
      </c>
      <c r="H90" s="6" t="s">
        <v>352</v>
      </c>
      <c r="I90" s="6">
        <v>3.49040287E8</v>
      </c>
      <c r="J90" s="6" t="s">
        <v>124</v>
      </c>
      <c r="K90" s="6" t="s">
        <v>125</v>
      </c>
      <c r="L90" s="6">
        <v>5028060.0</v>
      </c>
      <c r="M90" s="6" t="s">
        <v>43</v>
      </c>
      <c r="N90" s="6" t="s">
        <v>353</v>
      </c>
      <c r="O90" s="6" t="s">
        <v>354</v>
      </c>
      <c r="P90" s="6" t="s">
        <v>240</v>
      </c>
      <c r="Q90" s="6" t="s">
        <v>47</v>
      </c>
      <c r="R90" s="6">
        <v>8.95E10</v>
      </c>
      <c r="S90" s="6" t="str">
        <f t="shared" si="2"/>
        <v>F8518451026</v>
      </c>
      <c r="T90" s="6" t="s">
        <v>48</v>
      </c>
      <c r="U90" s="6" t="str">
        <f t="shared" si="3"/>
        <v>E8518451026</v>
      </c>
      <c r="V90" s="7">
        <f>Ridotto!$W90-90</f>
        <v>44203.08333</v>
      </c>
      <c r="W90" s="7">
        <f>Ridotto!$X90-30</f>
        <v>44293.08333</v>
      </c>
      <c r="X90" s="7">
        <v>44323.083333333336</v>
      </c>
      <c r="Y90" s="7">
        <v>44315.083333333336</v>
      </c>
      <c r="Z90" s="7">
        <v>44326.35278981482</v>
      </c>
      <c r="AA90" s="6" t="s">
        <v>49</v>
      </c>
      <c r="AB90" s="5" t="str">
        <f t="shared" si="4"/>
        <v>O8518451026</v>
      </c>
      <c r="AC90" s="6" t="s">
        <v>355</v>
      </c>
      <c r="AD90" s="5" t="s">
        <v>356</v>
      </c>
      <c r="AE90" s="6" t="str">
        <f t="shared" si="5"/>
        <v>C18455510</v>
      </c>
      <c r="AF90" s="6" t="str">
        <f t="shared" si="6"/>
        <v>B911505</v>
      </c>
      <c r="AG90" s="6" t="str">
        <f t="shared" si="7"/>
        <v>RA911505</v>
      </c>
      <c r="AH90" s="6" t="str">
        <f t="shared" si="8"/>
        <v>OA8518451026</v>
      </c>
      <c r="AI90" s="6" t="str">
        <f t="shared" si="9"/>
        <v>VA-B911505</v>
      </c>
      <c r="AJ90" s="6" t="str">
        <f t="shared" si="10"/>
        <v>EO8518451026</v>
      </c>
    </row>
    <row r="91">
      <c r="A91" s="8" t="s">
        <v>357</v>
      </c>
      <c r="B91" s="9" t="s">
        <v>358</v>
      </c>
      <c r="C91" s="9">
        <f t="shared" si="1"/>
        <v>2868000</v>
      </c>
      <c r="D91" s="9" t="s">
        <v>133</v>
      </c>
      <c r="E91" s="9">
        <v>1.5463928E12</v>
      </c>
      <c r="F91" s="9">
        <v>122.0</v>
      </c>
      <c r="G91" s="9" t="s">
        <v>359</v>
      </c>
      <c r="H91" s="9" t="s">
        <v>360</v>
      </c>
      <c r="I91" s="9">
        <v>2.24174036E9</v>
      </c>
      <c r="J91" s="9" t="s">
        <v>328</v>
      </c>
      <c r="K91" s="9" t="s">
        <v>329</v>
      </c>
      <c r="L91" s="9">
        <v>8036023.0</v>
      </c>
      <c r="M91" s="9" t="s">
        <v>43</v>
      </c>
      <c r="N91" s="9" t="s">
        <v>361</v>
      </c>
      <c r="O91" s="9" t="s">
        <v>362</v>
      </c>
      <c r="P91" s="9" t="s">
        <v>240</v>
      </c>
      <c r="Q91" s="9" t="s">
        <v>128</v>
      </c>
      <c r="R91" s="9">
        <v>1.71E10</v>
      </c>
      <c r="S91" s="9" t="str">
        <f t="shared" si="2"/>
        <v>F69429217A7</v>
      </c>
      <c r="T91" s="9" t="s">
        <v>48</v>
      </c>
      <c r="U91" s="9" t="str">
        <f t="shared" si="3"/>
        <v>E69429217A7</v>
      </c>
      <c r="V91" s="10">
        <f>Ridotto!$W91-90</f>
        <v>44432.04167</v>
      </c>
      <c r="W91" s="10">
        <f>Ridotto!$X91-30</f>
        <v>44522.04167</v>
      </c>
      <c r="X91" s="10">
        <v>44552.041666666664</v>
      </c>
      <c r="Y91" s="10">
        <v>44552.041666666664</v>
      </c>
      <c r="Z91" s="10">
        <v>44581.66667875</v>
      </c>
      <c r="AA91" s="9" t="s">
        <v>49</v>
      </c>
      <c r="AB91" s="8" t="str">
        <f t="shared" si="4"/>
        <v>O69429217A7</v>
      </c>
      <c r="AC91" s="9" t="s">
        <v>363</v>
      </c>
      <c r="AD91" s="8" t="s">
        <v>364</v>
      </c>
      <c r="AE91" s="9" t="str">
        <f t="shared" si="5"/>
        <v>C42921400</v>
      </c>
      <c r="AF91" s="9" t="str">
        <f t="shared" si="6"/>
        <v>B956000</v>
      </c>
      <c r="AG91" s="9" t="str">
        <f t="shared" si="7"/>
        <v>RA956000</v>
      </c>
      <c r="AH91" s="9" t="str">
        <f t="shared" si="8"/>
        <v>OA69429217A7</v>
      </c>
      <c r="AI91" s="9" t="str">
        <f t="shared" si="9"/>
        <v>VA-B956000</v>
      </c>
      <c r="AJ91" s="9" t="str">
        <f t="shared" si="10"/>
        <v>EO69429217A7</v>
      </c>
    </row>
    <row r="92">
      <c r="A92" s="5" t="s">
        <v>357</v>
      </c>
      <c r="B92" s="6" t="s">
        <v>358</v>
      </c>
      <c r="C92" s="6">
        <f t="shared" si="1"/>
        <v>2868000</v>
      </c>
      <c r="D92" s="6" t="s">
        <v>133</v>
      </c>
      <c r="E92" s="6">
        <v>1.5463928E12</v>
      </c>
      <c r="F92" s="6">
        <v>122.0</v>
      </c>
      <c r="G92" s="6" t="s">
        <v>359</v>
      </c>
      <c r="H92" s="6" t="s">
        <v>360</v>
      </c>
      <c r="I92" s="6">
        <v>2.24174036E9</v>
      </c>
      <c r="J92" s="6" t="s">
        <v>328</v>
      </c>
      <c r="K92" s="6" t="s">
        <v>329</v>
      </c>
      <c r="L92" s="6">
        <v>8036023.0</v>
      </c>
      <c r="M92" s="6" t="s">
        <v>43</v>
      </c>
      <c r="N92" s="6" t="s">
        <v>365</v>
      </c>
      <c r="O92" s="6" t="s">
        <v>362</v>
      </c>
      <c r="P92" s="6" t="s">
        <v>240</v>
      </c>
      <c r="Q92" s="6" t="s">
        <v>128</v>
      </c>
      <c r="R92" s="6">
        <v>6.3E9</v>
      </c>
      <c r="S92" s="6" t="str">
        <f t="shared" si="2"/>
        <v>F6942930F12</v>
      </c>
      <c r="T92" s="6" t="s">
        <v>48</v>
      </c>
      <c r="U92" s="6" t="str">
        <f t="shared" si="3"/>
        <v>E6942930F12</v>
      </c>
      <c r="V92" s="7">
        <f>Ridotto!$W92-90</f>
        <v>44432.04167</v>
      </c>
      <c r="W92" s="7">
        <f>Ridotto!$X92-30</f>
        <v>44522.04167</v>
      </c>
      <c r="X92" s="7">
        <v>44552.041666666664</v>
      </c>
      <c r="Y92" s="7">
        <v>44552.041666666664</v>
      </c>
      <c r="Z92" s="7">
        <v>44581.64584736111</v>
      </c>
      <c r="AA92" s="6" t="s">
        <v>49</v>
      </c>
      <c r="AB92" s="5" t="str">
        <f t="shared" si="4"/>
        <v>O6942930F12</v>
      </c>
      <c r="AC92" s="6" t="s">
        <v>366</v>
      </c>
      <c r="AD92" s="5" t="s">
        <v>367</v>
      </c>
      <c r="AE92" s="6" t="str">
        <f t="shared" si="5"/>
        <v>C42932388</v>
      </c>
      <c r="AF92" s="6" t="str">
        <f t="shared" si="6"/>
        <v>B956000</v>
      </c>
      <c r="AG92" s="6" t="str">
        <f t="shared" si="7"/>
        <v>RA956000</v>
      </c>
      <c r="AH92" s="6" t="str">
        <f t="shared" si="8"/>
        <v>OA6942930F12</v>
      </c>
      <c r="AI92" s="6" t="str">
        <f t="shared" si="9"/>
        <v>VA-B956000</v>
      </c>
      <c r="AJ92" s="6" t="str">
        <f t="shared" si="10"/>
        <v>EO6942930F12</v>
      </c>
    </row>
    <row r="93">
      <c r="A93" s="8" t="s">
        <v>357</v>
      </c>
      <c r="B93" s="9" t="s">
        <v>358</v>
      </c>
      <c r="C93" s="9">
        <f t="shared" si="1"/>
        <v>2868000</v>
      </c>
      <c r="D93" s="9" t="s">
        <v>133</v>
      </c>
      <c r="E93" s="9">
        <v>1.5463928E12</v>
      </c>
      <c r="F93" s="9">
        <v>122.0</v>
      </c>
      <c r="G93" s="9" t="s">
        <v>359</v>
      </c>
      <c r="H93" s="9" t="s">
        <v>360</v>
      </c>
      <c r="I93" s="9">
        <v>2.24174036E9</v>
      </c>
      <c r="J93" s="9" t="s">
        <v>328</v>
      </c>
      <c r="K93" s="9" t="s">
        <v>329</v>
      </c>
      <c r="L93" s="9">
        <v>8036023.0</v>
      </c>
      <c r="M93" s="9" t="s">
        <v>43</v>
      </c>
      <c r="N93" s="9" t="s">
        <v>368</v>
      </c>
      <c r="O93" s="9" t="s">
        <v>362</v>
      </c>
      <c r="P93" s="9" t="s">
        <v>240</v>
      </c>
      <c r="Q93" s="9" t="s">
        <v>128</v>
      </c>
      <c r="R93" s="9">
        <v>3.5E9</v>
      </c>
      <c r="S93" s="9" t="str">
        <f t="shared" si="2"/>
        <v>F6942933190</v>
      </c>
      <c r="T93" s="9" t="s">
        <v>48</v>
      </c>
      <c r="U93" s="9" t="str">
        <f t="shared" si="3"/>
        <v>E6942933190</v>
      </c>
      <c r="V93" s="10">
        <f>Ridotto!$W93-90</f>
        <v>43949.08333</v>
      </c>
      <c r="W93" s="10">
        <f>Ridotto!$X93-30</f>
        <v>44039.08333</v>
      </c>
      <c r="X93" s="10">
        <v>44069.083333333336</v>
      </c>
      <c r="Y93" s="10">
        <v>44069.083333333336</v>
      </c>
      <c r="Z93" s="10">
        <v>44581.666694340274</v>
      </c>
      <c r="AA93" s="9" t="s">
        <v>49</v>
      </c>
      <c r="AB93" s="8" t="str">
        <f t="shared" si="4"/>
        <v>O6942933190</v>
      </c>
      <c r="AC93" s="9" t="s">
        <v>369</v>
      </c>
      <c r="AD93" s="8" t="s">
        <v>370</v>
      </c>
      <c r="AE93" s="9" t="str">
        <f t="shared" si="5"/>
        <v>C42931234</v>
      </c>
      <c r="AF93" s="9" t="str">
        <f t="shared" si="6"/>
        <v>B956000</v>
      </c>
      <c r="AG93" s="9" t="str">
        <f t="shared" si="7"/>
        <v>RA956000</v>
      </c>
      <c r="AH93" s="9" t="str">
        <f t="shared" si="8"/>
        <v>OA6942933190</v>
      </c>
      <c r="AI93" s="9" t="str">
        <f t="shared" si="9"/>
        <v>VA-B956000</v>
      </c>
      <c r="AJ93" s="9" t="str">
        <f t="shared" si="10"/>
        <v>EO6942933190</v>
      </c>
    </row>
    <row r="94">
      <c r="A94" s="5" t="s">
        <v>357</v>
      </c>
      <c r="B94" s="6" t="s">
        <v>358</v>
      </c>
      <c r="C94" s="6">
        <f t="shared" si="1"/>
        <v>2868000</v>
      </c>
      <c r="D94" s="6" t="s">
        <v>133</v>
      </c>
      <c r="E94" s="6">
        <v>1.5463928E12</v>
      </c>
      <c r="F94" s="6">
        <v>122.0</v>
      </c>
      <c r="G94" s="6" t="s">
        <v>359</v>
      </c>
      <c r="H94" s="6" t="s">
        <v>360</v>
      </c>
      <c r="I94" s="6">
        <v>2.24174036E9</v>
      </c>
      <c r="J94" s="6" t="s">
        <v>328</v>
      </c>
      <c r="K94" s="6" t="s">
        <v>329</v>
      </c>
      <c r="L94" s="6">
        <v>8036023.0</v>
      </c>
      <c r="M94" s="6" t="s">
        <v>43</v>
      </c>
      <c r="N94" s="6" t="s">
        <v>371</v>
      </c>
      <c r="O94" s="6" t="s">
        <v>372</v>
      </c>
      <c r="P94" s="15" t="s">
        <v>46</v>
      </c>
      <c r="Q94" s="6" t="s">
        <v>128</v>
      </c>
      <c r="R94" s="6">
        <v>8.45E9</v>
      </c>
      <c r="S94" s="6" t="str">
        <f t="shared" si="2"/>
        <v>F6940810999</v>
      </c>
      <c r="T94" s="6" t="s">
        <v>48</v>
      </c>
      <c r="U94" s="6" t="str">
        <f t="shared" si="3"/>
        <v>E6940810999</v>
      </c>
      <c r="V94" s="7">
        <f>Ridotto!$W94-90</f>
        <v>44063.04167</v>
      </c>
      <c r="W94" s="7">
        <f>Ridotto!$X94-30</f>
        <v>44153.04167</v>
      </c>
      <c r="X94" s="7">
        <v>44183.041666666664</v>
      </c>
      <c r="Y94" s="7">
        <v>44183.041666666664</v>
      </c>
      <c r="Z94" s="7">
        <v>44572.833345150466</v>
      </c>
      <c r="AA94" s="6" t="s">
        <v>49</v>
      </c>
      <c r="AB94" s="5" t="str">
        <f t="shared" si="4"/>
        <v>O6940810999</v>
      </c>
      <c r="AC94" s="6" t="s">
        <v>373</v>
      </c>
      <c r="AD94" s="5" t="s">
        <v>374</v>
      </c>
      <c r="AE94" s="6" t="str">
        <f t="shared" si="5"/>
        <v>C40812067</v>
      </c>
      <c r="AF94" s="6" t="str">
        <f t="shared" si="6"/>
        <v>B956000</v>
      </c>
      <c r="AG94" s="6" t="str">
        <f t="shared" si="7"/>
        <v>RA956000</v>
      </c>
      <c r="AH94" s="6" t="str">
        <f t="shared" si="8"/>
        <v>OA6940810999</v>
      </c>
      <c r="AI94" s="6" t="str">
        <f t="shared" si="9"/>
        <v>VA-B956000</v>
      </c>
      <c r="AJ94" s="6" t="str">
        <f t="shared" si="10"/>
        <v>EO6940810999</v>
      </c>
    </row>
    <row r="95">
      <c r="A95" s="8" t="s">
        <v>357</v>
      </c>
      <c r="B95" s="9" t="s">
        <v>358</v>
      </c>
      <c r="C95" s="9">
        <f t="shared" si="1"/>
        <v>2868000</v>
      </c>
      <c r="D95" s="9" t="s">
        <v>133</v>
      </c>
      <c r="E95" s="9">
        <v>1.5463928E12</v>
      </c>
      <c r="F95" s="9">
        <v>122.0</v>
      </c>
      <c r="G95" s="9" t="s">
        <v>359</v>
      </c>
      <c r="H95" s="9" t="s">
        <v>360</v>
      </c>
      <c r="I95" s="9">
        <v>2.24174036E9</v>
      </c>
      <c r="J95" s="9" t="s">
        <v>328</v>
      </c>
      <c r="K95" s="9" t="s">
        <v>329</v>
      </c>
      <c r="L95" s="9">
        <v>8036023.0</v>
      </c>
      <c r="M95" s="9" t="s">
        <v>43</v>
      </c>
      <c r="N95" s="9" t="s">
        <v>375</v>
      </c>
      <c r="O95" s="9" t="s">
        <v>362</v>
      </c>
      <c r="P95" s="9" t="s">
        <v>240</v>
      </c>
      <c r="Q95" s="9" t="s">
        <v>128</v>
      </c>
      <c r="R95" s="9">
        <v>2.98E10</v>
      </c>
      <c r="S95" s="9" t="str">
        <f t="shared" si="2"/>
        <v>F6940909B4B</v>
      </c>
      <c r="T95" s="9" t="s">
        <v>48</v>
      </c>
      <c r="U95" s="9" t="str">
        <f t="shared" si="3"/>
        <v>E6940909B4B</v>
      </c>
      <c r="V95" s="10">
        <f>Ridotto!$W95-90</f>
        <v>44063.04167</v>
      </c>
      <c r="W95" s="10">
        <f>Ridotto!$X95-30</f>
        <v>44153.04167</v>
      </c>
      <c r="X95" s="10">
        <v>44183.041666666664</v>
      </c>
      <c r="Y95" s="10">
        <v>44183.041666666664</v>
      </c>
      <c r="Z95" s="10">
        <v>44580.56254494213</v>
      </c>
      <c r="AA95" s="9" t="s">
        <v>49</v>
      </c>
      <c r="AB95" s="8" t="str">
        <f t="shared" si="4"/>
        <v>O6940909B4B</v>
      </c>
      <c r="AC95" s="9" t="s">
        <v>373</v>
      </c>
      <c r="AD95" s="8" t="s">
        <v>374</v>
      </c>
      <c r="AE95" s="9" t="str">
        <f t="shared" si="5"/>
        <v>C40902067</v>
      </c>
      <c r="AF95" s="9" t="str">
        <f t="shared" si="6"/>
        <v>B956000</v>
      </c>
      <c r="AG95" s="9" t="str">
        <f t="shared" si="7"/>
        <v>RA956000</v>
      </c>
      <c r="AH95" s="9" t="str">
        <f t="shared" si="8"/>
        <v>OA6940909B4B</v>
      </c>
      <c r="AI95" s="9" t="str">
        <f t="shared" si="9"/>
        <v>VA-B956000</v>
      </c>
      <c r="AJ95" s="9" t="str">
        <f t="shared" si="10"/>
        <v>EO6940909B4B</v>
      </c>
    </row>
    <row r="96">
      <c r="A96" s="5" t="s">
        <v>357</v>
      </c>
      <c r="B96" s="6" t="s">
        <v>358</v>
      </c>
      <c r="C96" s="6">
        <f t="shared" si="1"/>
        <v>2868000</v>
      </c>
      <c r="D96" s="6" t="s">
        <v>133</v>
      </c>
      <c r="E96" s="6">
        <v>1.5463928E12</v>
      </c>
      <c r="F96" s="6">
        <v>122.0</v>
      </c>
      <c r="G96" s="6" t="s">
        <v>359</v>
      </c>
      <c r="H96" s="6" t="s">
        <v>360</v>
      </c>
      <c r="I96" s="6">
        <v>2.24174036E9</v>
      </c>
      <c r="J96" s="6" t="s">
        <v>328</v>
      </c>
      <c r="K96" s="6" t="s">
        <v>329</v>
      </c>
      <c r="L96" s="6">
        <v>8036023.0</v>
      </c>
      <c r="M96" s="6" t="s">
        <v>43</v>
      </c>
      <c r="N96" s="6" t="s">
        <v>376</v>
      </c>
      <c r="O96" s="6" t="s">
        <v>362</v>
      </c>
      <c r="P96" s="6" t="s">
        <v>240</v>
      </c>
      <c r="Q96" s="6" t="s">
        <v>128</v>
      </c>
      <c r="R96" s="6">
        <v>8.256E8</v>
      </c>
      <c r="S96" s="6" t="str">
        <f t="shared" si="2"/>
        <v>F6940929BCC</v>
      </c>
      <c r="T96" s="6" t="s">
        <v>48</v>
      </c>
      <c r="U96" s="6" t="str">
        <f t="shared" si="3"/>
        <v>E6940929BCC</v>
      </c>
      <c r="V96" s="7">
        <f>Ridotto!$W96-90</f>
        <v>44063.04167</v>
      </c>
      <c r="W96" s="7">
        <f>Ridotto!$X96-30</f>
        <v>44153.04167</v>
      </c>
      <c r="X96" s="7">
        <v>44183.041666666664</v>
      </c>
      <c r="Y96" s="7">
        <v>44183.041666666664</v>
      </c>
      <c r="Z96" s="7">
        <v>44580.625013969904</v>
      </c>
      <c r="AA96" s="6" t="s">
        <v>49</v>
      </c>
      <c r="AB96" s="5" t="str">
        <f t="shared" si="4"/>
        <v>O6940929BCC</v>
      </c>
      <c r="AC96" s="6" t="s">
        <v>377</v>
      </c>
      <c r="AD96" s="5" t="s">
        <v>378</v>
      </c>
      <c r="AE96" s="6" t="str">
        <f t="shared" si="5"/>
        <v>C40924584</v>
      </c>
      <c r="AF96" s="6" t="str">
        <f t="shared" si="6"/>
        <v>B956000</v>
      </c>
      <c r="AG96" s="6" t="str">
        <f t="shared" si="7"/>
        <v>RA956000</v>
      </c>
      <c r="AH96" s="6" t="str">
        <f t="shared" si="8"/>
        <v>OA6940929BCC</v>
      </c>
      <c r="AI96" s="6" t="str">
        <f t="shared" si="9"/>
        <v>VA-B956000</v>
      </c>
      <c r="AJ96" s="6" t="str">
        <f t="shared" si="10"/>
        <v>EO6940929BCC</v>
      </c>
    </row>
    <row r="97">
      <c r="A97" s="8" t="s">
        <v>357</v>
      </c>
      <c r="B97" s="9" t="s">
        <v>358</v>
      </c>
      <c r="C97" s="9">
        <f t="shared" si="1"/>
        <v>2868000</v>
      </c>
      <c r="D97" s="9" t="s">
        <v>133</v>
      </c>
      <c r="E97" s="9">
        <v>1.5463928E12</v>
      </c>
      <c r="F97" s="9">
        <v>122.0</v>
      </c>
      <c r="G97" s="9" t="s">
        <v>359</v>
      </c>
      <c r="H97" s="9" t="s">
        <v>360</v>
      </c>
      <c r="I97" s="9">
        <v>2.24174036E9</v>
      </c>
      <c r="J97" s="9" t="s">
        <v>328</v>
      </c>
      <c r="K97" s="9" t="s">
        <v>329</v>
      </c>
      <c r="L97" s="9">
        <v>8036023.0</v>
      </c>
      <c r="M97" s="9" t="s">
        <v>43</v>
      </c>
      <c r="N97" s="9" t="s">
        <v>379</v>
      </c>
      <c r="O97" s="9" t="s">
        <v>380</v>
      </c>
      <c r="P97" s="16" t="s">
        <v>46</v>
      </c>
      <c r="Q97" s="9" t="s">
        <v>128</v>
      </c>
      <c r="R97" s="9">
        <v>4.5E9</v>
      </c>
      <c r="S97" s="9" t="str">
        <f t="shared" si="2"/>
        <v>F6941349666</v>
      </c>
      <c r="T97" s="9" t="s">
        <v>48</v>
      </c>
      <c r="U97" s="9" t="str">
        <f t="shared" si="3"/>
        <v>E6941349666</v>
      </c>
      <c r="V97" s="10">
        <f>Ridotto!$W97-90</f>
        <v>44063.04167</v>
      </c>
      <c r="W97" s="10">
        <f>Ridotto!$X97-30</f>
        <v>44153.04167</v>
      </c>
      <c r="X97" s="10">
        <v>44183.041666666664</v>
      </c>
      <c r="Y97" s="10">
        <v>44183.041666666664</v>
      </c>
      <c r="Z97" s="10">
        <v>44585.50008262732</v>
      </c>
      <c r="AA97" s="9" t="s">
        <v>49</v>
      </c>
      <c r="AB97" s="8" t="str">
        <f t="shared" si="4"/>
        <v>O6941349666</v>
      </c>
      <c r="AC97" s="9" t="s">
        <v>373</v>
      </c>
      <c r="AD97" s="8" t="s">
        <v>374</v>
      </c>
      <c r="AE97" s="9" t="str">
        <f t="shared" si="5"/>
        <v>C41342067</v>
      </c>
      <c r="AF97" s="9" t="str">
        <f t="shared" si="6"/>
        <v>B956000</v>
      </c>
      <c r="AG97" s="9" t="str">
        <f t="shared" si="7"/>
        <v>RA956000</v>
      </c>
      <c r="AH97" s="9" t="str">
        <f t="shared" si="8"/>
        <v>OA6941349666</v>
      </c>
      <c r="AI97" s="9" t="str">
        <f t="shared" si="9"/>
        <v>VA-B956000</v>
      </c>
      <c r="AJ97" s="9" t="str">
        <f t="shared" si="10"/>
        <v>EO6941349666</v>
      </c>
    </row>
    <row r="98">
      <c r="A98" s="5" t="s">
        <v>357</v>
      </c>
      <c r="B98" s="6" t="s">
        <v>358</v>
      </c>
      <c r="C98" s="6">
        <f t="shared" si="1"/>
        <v>2868000</v>
      </c>
      <c r="D98" s="6" t="s">
        <v>133</v>
      </c>
      <c r="E98" s="6">
        <v>1.5463928E12</v>
      </c>
      <c r="F98" s="6">
        <v>122.0</v>
      </c>
      <c r="G98" s="6" t="s">
        <v>359</v>
      </c>
      <c r="H98" s="6" t="s">
        <v>360</v>
      </c>
      <c r="I98" s="6">
        <v>2.24174036E9</v>
      </c>
      <c r="J98" s="6" t="s">
        <v>328</v>
      </c>
      <c r="K98" s="6" t="s">
        <v>329</v>
      </c>
      <c r="L98" s="6">
        <v>8036023.0</v>
      </c>
      <c r="M98" s="6" t="s">
        <v>43</v>
      </c>
      <c r="N98" s="6" t="s">
        <v>381</v>
      </c>
      <c r="O98" s="6" t="s">
        <v>362</v>
      </c>
      <c r="P98" s="6" t="s">
        <v>240</v>
      </c>
      <c r="Q98" s="6" t="s">
        <v>128</v>
      </c>
      <c r="R98" s="6">
        <v>1.09E10</v>
      </c>
      <c r="S98" s="6" t="str">
        <f t="shared" si="2"/>
        <v>F694136104F</v>
      </c>
      <c r="T98" s="6" t="s">
        <v>48</v>
      </c>
      <c r="U98" s="6" t="str">
        <f t="shared" si="3"/>
        <v>E694136104F</v>
      </c>
      <c r="V98" s="7">
        <f>Ridotto!$W98-90</f>
        <v>44063.04167</v>
      </c>
      <c r="W98" s="7">
        <f>Ridotto!$X98-30</f>
        <v>44153.04167</v>
      </c>
      <c r="X98" s="7">
        <v>44183.041666666664</v>
      </c>
      <c r="Y98" s="7">
        <v>44183.041666666664</v>
      </c>
      <c r="Z98" s="7">
        <v>44585.50012203704</v>
      </c>
      <c r="AA98" s="6" t="s">
        <v>49</v>
      </c>
      <c r="AB98" s="5" t="str">
        <f t="shared" si="4"/>
        <v>O694136104F</v>
      </c>
      <c r="AC98" s="6" t="s">
        <v>373</v>
      </c>
      <c r="AD98" s="5" t="s">
        <v>374</v>
      </c>
      <c r="AE98" s="6" t="str">
        <f t="shared" si="5"/>
        <v>C41362067</v>
      </c>
      <c r="AF98" s="6" t="str">
        <f t="shared" si="6"/>
        <v>B956000</v>
      </c>
      <c r="AG98" s="6" t="str">
        <f t="shared" si="7"/>
        <v>RA956000</v>
      </c>
      <c r="AH98" s="6" t="str">
        <f t="shared" si="8"/>
        <v>OA694136104F</v>
      </c>
      <c r="AI98" s="6" t="str">
        <f t="shared" si="9"/>
        <v>VA-B956000</v>
      </c>
      <c r="AJ98" s="6" t="str">
        <f t="shared" si="10"/>
        <v>EO694136104F</v>
      </c>
    </row>
    <row r="99">
      <c r="A99" s="8" t="s">
        <v>357</v>
      </c>
      <c r="B99" s="9" t="s">
        <v>358</v>
      </c>
      <c r="C99" s="9">
        <f t="shared" si="1"/>
        <v>2868000</v>
      </c>
      <c r="D99" s="9" t="s">
        <v>133</v>
      </c>
      <c r="E99" s="9">
        <v>1.5463928E12</v>
      </c>
      <c r="F99" s="9">
        <v>122.0</v>
      </c>
      <c r="G99" s="9" t="s">
        <v>359</v>
      </c>
      <c r="H99" s="9" t="s">
        <v>360</v>
      </c>
      <c r="I99" s="9">
        <v>2.24174036E9</v>
      </c>
      <c r="J99" s="9" t="s">
        <v>328</v>
      </c>
      <c r="K99" s="9" t="s">
        <v>329</v>
      </c>
      <c r="L99" s="9">
        <v>8036023.0</v>
      </c>
      <c r="M99" s="9" t="s">
        <v>43</v>
      </c>
      <c r="N99" s="9" t="s">
        <v>382</v>
      </c>
      <c r="O99" s="9" t="s">
        <v>383</v>
      </c>
      <c r="P99" s="9" t="s">
        <v>240</v>
      </c>
      <c r="Q99" s="9" t="s">
        <v>128</v>
      </c>
      <c r="R99" s="9">
        <v>2.769E10</v>
      </c>
      <c r="S99" s="9" t="str">
        <f t="shared" si="2"/>
        <v>F6940799088</v>
      </c>
      <c r="T99" s="9" t="s">
        <v>48</v>
      </c>
      <c r="U99" s="9" t="str">
        <f t="shared" si="3"/>
        <v>E6940799088</v>
      </c>
      <c r="V99" s="10">
        <f>Ridotto!$W99-90</f>
        <v>44432.04167</v>
      </c>
      <c r="W99" s="10">
        <f>Ridotto!$X99-30</f>
        <v>44522.04167</v>
      </c>
      <c r="X99" s="10">
        <v>44552.041666666664</v>
      </c>
      <c r="Y99" s="10">
        <v>44552.041666666664</v>
      </c>
      <c r="Z99" s="10">
        <v>44572.854184780095</v>
      </c>
      <c r="AA99" s="9" t="s">
        <v>49</v>
      </c>
      <c r="AB99" s="8" t="str">
        <f t="shared" si="4"/>
        <v>O6940799088</v>
      </c>
      <c r="AC99" s="9" t="s">
        <v>373</v>
      </c>
      <c r="AD99" s="8" t="s">
        <v>374</v>
      </c>
      <c r="AE99" s="9" t="str">
        <f t="shared" si="5"/>
        <v>C40792067</v>
      </c>
      <c r="AF99" s="9" t="str">
        <f t="shared" si="6"/>
        <v>B956000</v>
      </c>
      <c r="AG99" s="9" t="str">
        <f t="shared" si="7"/>
        <v>RA956000</v>
      </c>
      <c r="AH99" s="9" t="str">
        <f t="shared" si="8"/>
        <v>OA6940799088</v>
      </c>
      <c r="AI99" s="9" t="str">
        <f t="shared" si="9"/>
        <v>VA-B956000</v>
      </c>
      <c r="AJ99" s="9" t="str">
        <f t="shared" si="10"/>
        <v>EO6940799088</v>
      </c>
    </row>
    <row r="100">
      <c r="A100" s="5" t="s">
        <v>357</v>
      </c>
      <c r="B100" s="6" t="s">
        <v>358</v>
      </c>
      <c r="C100" s="6">
        <f t="shared" si="1"/>
        <v>2868000</v>
      </c>
      <c r="D100" s="6" t="s">
        <v>133</v>
      </c>
      <c r="E100" s="6">
        <v>1.5463928E12</v>
      </c>
      <c r="F100" s="6">
        <v>122.0</v>
      </c>
      <c r="G100" s="6" t="s">
        <v>359</v>
      </c>
      <c r="H100" s="6" t="s">
        <v>360</v>
      </c>
      <c r="I100" s="6">
        <v>2.24174036E9</v>
      </c>
      <c r="J100" s="6" t="s">
        <v>328</v>
      </c>
      <c r="K100" s="6" t="s">
        <v>329</v>
      </c>
      <c r="L100" s="6">
        <v>8036023.0</v>
      </c>
      <c r="M100" s="6" t="s">
        <v>43</v>
      </c>
      <c r="N100" s="6" t="s">
        <v>384</v>
      </c>
      <c r="O100" s="6" t="s">
        <v>362</v>
      </c>
      <c r="P100" s="6" t="s">
        <v>240</v>
      </c>
      <c r="Q100" s="6" t="s">
        <v>128</v>
      </c>
      <c r="R100" s="6">
        <v>1.2272E10</v>
      </c>
      <c r="S100" s="6" t="str">
        <f t="shared" si="2"/>
        <v>F69408044A7</v>
      </c>
      <c r="T100" s="6" t="s">
        <v>48</v>
      </c>
      <c r="U100" s="6" t="str">
        <f t="shared" si="3"/>
        <v>E69408044A7</v>
      </c>
      <c r="V100" s="7">
        <f>Ridotto!$W100-90</f>
        <v>44432.04167</v>
      </c>
      <c r="W100" s="7">
        <f>Ridotto!$X100-30</f>
        <v>44522.04167</v>
      </c>
      <c r="X100" s="7">
        <v>44552.041666666664</v>
      </c>
      <c r="Y100" s="7">
        <v>44552.041666666664</v>
      </c>
      <c r="Z100" s="7">
        <v>44580.520922222226</v>
      </c>
      <c r="AA100" s="6" t="s">
        <v>49</v>
      </c>
      <c r="AB100" s="5" t="str">
        <f t="shared" si="4"/>
        <v>O69408044A7</v>
      </c>
      <c r="AC100" s="6" t="s">
        <v>373</v>
      </c>
      <c r="AD100" s="5" t="s">
        <v>374</v>
      </c>
      <c r="AE100" s="6" t="str">
        <f t="shared" si="5"/>
        <v>C40802067</v>
      </c>
      <c r="AF100" s="6" t="str">
        <f t="shared" si="6"/>
        <v>B956000</v>
      </c>
      <c r="AG100" s="6" t="str">
        <f t="shared" si="7"/>
        <v>RA956000</v>
      </c>
      <c r="AH100" s="6" t="str">
        <f t="shared" si="8"/>
        <v>OA69408044A7</v>
      </c>
      <c r="AI100" s="6" t="str">
        <f t="shared" si="9"/>
        <v>VA-B956000</v>
      </c>
      <c r="AJ100" s="6" t="str">
        <f t="shared" si="10"/>
        <v>EO69408044A7</v>
      </c>
    </row>
    <row r="101">
      <c r="A101" s="8" t="s">
        <v>357</v>
      </c>
      <c r="B101" s="9" t="s">
        <v>358</v>
      </c>
      <c r="C101" s="9">
        <f t="shared" si="1"/>
        <v>2868000</v>
      </c>
      <c r="D101" s="9" t="s">
        <v>133</v>
      </c>
      <c r="E101" s="9">
        <v>1.5463928E12</v>
      </c>
      <c r="F101" s="9">
        <v>122.0</v>
      </c>
      <c r="G101" s="9" t="s">
        <v>359</v>
      </c>
      <c r="H101" s="9" t="s">
        <v>360</v>
      </c>
      <c r="I101" s="9">
        <v>2.24174036E9</v>
      </c>
      <c r="J101" s="9" t="s">
        <v>328</v>
      </c>
      <c r="K101" s="9" t="s">
        <v>329</v>
      </c>
      <c r="L101" s="9">
        <v>8036023.0</v>
      </c>
      <c r="M101" s="9" t="s">
        <v>43</v>
      </c>
      <c r="N101" s="9" t="s">
        <v>385</v>
      </c>
      <c r="O101" s="9" t="s">
        <v>386</v>
      </c>
      <c r="P101" s="16" t="s">
        <v>46</v>
      </c>
      <c r="Q101" s="9" t="s">
        <v>128</v>
      </c>
      <c r="R101" s="9">
        <v>7.182E10</v>
      </c>
      <c r="S101" s="9" t="str">
        <f t="shared" si="2"/>
        <v>F6942276363</v>
      </c>
      <c r="T101" s="9" t="s">
        <v>48</v>
      </c>
      <c r="U101" s="9" t="str">
        <f t="shared" si="3"/>
        <v>E6942276363</v>
      </c>
      <c r="V101" s="10">
        <f>Ridotto!$W101-90</f>
        <v>44432.04167</v>
      </c>
      <c r="W101" s="10">
        <f>Ridotto!$X101-30</f>
        <v>44522.04167</v>
      </c>
      <c r="X101" s="10">
        <v>44552.041666666664</v>
      </c>
      <c r="Y101" s="10">
        <v>44552.041666666664</v>
      </c>
      <c r="Z101" s="10">
        <v>44573.50007408565</v>
      </c>
      <c r="AA101" s="9" t="s">
        <v>49</v>
      </c>
      <c r="AB101" s="8" t="str">
        <f t="shared" si="4"/>
        <v>O6942276363</v>
      </c>
      <c r="AC101" s="9" t="s">
        <v>387</v>
      </c>
      <c r="AD101" s="8" t="s">
        <v>388</v>
      </c>
      <c r="AE101" s="9" t="str">
        <f t="shared" si="5"/>
        <v>C42279949</v>
      </c>
      <c r="AF101" s="9" t="str">
        <f t="shared" si="6"/>
        <v>B956000</v>
      </c>
      <c r="AG101" s="9" t="str">
        <f t="shared" si="7"/>
        <v>RA956000</v>
      </c>
      <c r="AH101" s="9" t="str">
        <f t="shared" si="8"/>
        <v>OA6942276363</v>
      </c>
      <c r="AI101" s="9" t="str">
        <f t="shared" si="9"/>
        <v>VA-B956000</v>
      </c>
      <c r="AJ101" s="9" t="str">
        <f t="shared" si="10"/>
        <v>EO6942276363</v>
      </c>
    </row>
    <row r="102">
      <c r="A102" s="5" t="s">
        <v>357</v>
      </c>
      <c r="B102" s="6" t="s">
        <v>358</v>
      </c>
      <c r="C102" s="6">
        <f t="shared" si="1"/>
        <v>2868000</v>
      </c>
      <c r="D102" s="6" t="s">
        <v>133</v>
      </c>
      <c r="E102" s="6">
        <v>1.5463928E12</v>
      </c>
      <c r="F102" s="6">
        <v>122.0</v>
      </c>
      <c r="G102" s="6" t="s">
        <v>359</v>
      </c>
      <c r="H102" s="6" t="s">
        <v>360</v>
      </c>
      <c r="I102" s="6">
        <v>2.24174036E9</v>
      </c>
      <c r="J102" s="6" t="s">
        <v>328</v>
      </c>
      <c r="K102" s="6" t="s">
        <v>329</v>
      </c>
      <c r="L102" s="6">
        <v>8036023.0</v>
      </c>
      <c r="M102" s="6" t="s">
        <v>43</v>
      </c>
      <c r="N102" s="6" t="s">
        <v>389</v>
      </c>
      <c r="O102" s="6" t="s">
        <v>362</v>
      </c>
      <c r="P102" s="6" t="s">
        <v>240</v>
      </c>
      <c r="Q102" s="6" t="s">
        <v>128</v>
      </c>
      <c r="R102" s="6">
        <v>5.206E10</v>
      </c>
      <c r="S102" s="6" t="str">
        <f t="shared" si="2"/>
        <v>F69429141E2</v>
      </c>
      <c r="T102" s="6" t="s">
        <v>48</v>
      </c>
      <c r="U102" s="6" t="str">
        <f t="shared" si="3"/>
        <v>E69429141E2</v>
      </c>
      <c r="V102" s="7">
        <f>Ridotto!$W102-90</f>
        <v>44432.04167</v>
      </c>
      <c r="W102" s="7">
        <f>Ridotto!$X102-30</f>
        <v>44522.04167</v>
      </c>
      <c r="X102" s="7">
        <v>44552.041666666664</v>
      </c>
      <c r="Y102" s="7">
        <v>44552.041666666664</v>
      </c>
      <c r="Z102" s="7">
        <v>44573.50008896991</v>
      </c>
      <c r="AA102" s="6" t="s">
        <v>49</v>
      </c>
      <c r="AB102" s="5" t="str">
        <f t="shared" si="4"/>
        <v>O69429141E2</v>
      </c>
      <c r="AC102" s="6" t="s">
        <v>363</v>
      </c>
      <c r="AD102" s="5" t="s">
        <v>364</v>
      </c>
      <c r="AE102" s="6" t="str">
        <f t="shared" si="5"/>
        <v>C42911400</v>
      </c>
      <c r="AF102" s="6" t="str">
        <f t="shared" si="6"/>
        <v>B956000</v>
      </c>
      <c r="AG102" s="6" t="str">
        <f t="shared" si="7"/>
        <v>RA956000</v>
      </c>
      <c r="AH102" s="6" t="str">
        <f t="shared" si="8"/>
        <v>OA69429141E2</v>
      </c>
      <c r="AI102" s="6" t="str">
        <f t="shared" si="9"/>
        <v>VA-B956000</v>
      </c>
      <c r="AJ102" s="6" t="str">
        <f t="shared" si="10"/>
        <v>EO69429141E2</v>
      </c>
    </row>
    <row r="103">
      <c r="A103" s="8" t="s">
        <v>357</v>
      </c>
      <c r="B103" s="9" t="s">
        <v>358</v>
      </c>
      <c r="C103" s="9">
        <f t="shared" si="1"/>
        <v>2868000</v>
      </c>
      <c r="D103" s="9" t="s">
        <v>133</v>
      </c>
      <c r="E103" s="9">
        <v>1.5463928E12</v>
      </c>
      <c r="F103" s="9">
        <v>122.0</v>
      </c>
      <c r="G103" s="9" t="s">
        <v>359</v>
      </c>
      <c r="H103" s="9" t="s">
        <v>360</v>
      </c>
      <c r="I103" s="9">
        <v>2.24174036E9</v>
      </c>
      <c r="J103" s="9" t="s">
        <v>328</v>
      </c>
      <c r="K103" s="9" t="s">
        <v>329</v>
      </c>
      <c r="L103" s="9">
        <v>8036023.0</v>
      </c>
      <c r="M103" s="9" t="s">
        <v>43</v>
      </c>
      <c r="N103" s="9" t="s">
        <v>390</v>
      </c>
      <c r="O103" s="9" t="s">
        <v>391</v>
      </c>
      <c r="P103" s="16" t="s">
        <v>46</v>
      </c>
      <c r="Q103" s="9" t="s">
        <v>128</v>
      </c>
      <c r="R103" s="9">
        <v>5.46E10</v>
      </c>
      <c r="S103" s="9" t="str">
        <f t="shared" si="2"/>
        <v>F6942925AF3</v>
      </c>
      <c r="T103" s="9" t="s">
        <v>48</v>
      </c>
      <c r="U103" s="9" t="str">
        <f t="shared" si="3"/>
        <v>E6942925AF3</v>
      </c>
      <c r="V103" s="10">
        <f>Ridotto!$W103-90</f>
        <v>44432.04167</v>
      </c>
      <c r="W103" s="10">
        <f>Ridotto!$X103-30</f>
        <v>44522.04167</v>
      </c>
      <c r="X103" s="10">
        <v>44552.041666666664</v>
      </c>
      <c r="Y103" s="10">
        <v>44552.041666666664</v>
      </c>
      <c r="Z103" s="10">
        <v>44581.62505599537</v>
      </c>
      <c r="AA103" s="9" t="s">
        <v>49</v>
      </c>
      <c r="AB103" s="8" t="str">
        <f t="shared" si="4"/>
        <v>O6942925AF3</v>
      </c>
      <c r="AC103" s="9" t="s">
        <v>369</v>
      </c>
      <c r="AD103" s="8" t="s">
        <v>370</v>
      </c>
      <c r="AE103" s="9" t="str">
        <f t="shared" si="5"/>
        <v>C42921234</v>
      </c>
      <c r="AF103" s="9" t="str">
        <f t="shared" si="6"/>
        <v>B956000</v>
      </c>
      <c r="AG103" s="9" t="str">
        <f t="shared" si="7"/>
        <v>RA956000</v>
      </c>
      <c r="AH103" s="9" t="str">
        <f t="shared" si="8"/>
        <v>OA6942925AF3</v>
      </c>
      <c r="AI103" s="9" t="str">
        <f t="shared" si="9"/>
        <v>VA-B956000</v>
      </c>
      <c r="AJ103" s="9" t="str">
        <f t="shared" si="10"/>
        <v>EO6942925AF3</v>
      </c>
    </row>
    <row r="104">
      <c r="A104" s="5" t="s">
        <v>357</v>
      </c>
      <c r="B104" s="6" t="s">
        <v>358</v>
      </c>
      <c r="C104" s="6">
        <f t="shared" si="1"/>
        <v>2868000</v>
      </c>
      <c r="D104" s="6" t="s">
        <v>133</v>
      </c>
      <c r="E104" s="6">
        <v>1.5463928E12</v>
      </c>
      <c r="F104" s="6">
        <v>122.0</v>
      </c>
      <c r="G104" s="6" t="s">
        <v>359</v>
      </c>
      <c r="H104" s="6" t="s">
        <v>360</v>
      </c>
      <c r="I104" s="6">
        <v>2.24174036E9</v>
      </c>
      <c r="J104" s="6" t="s">
        <v>328</v>
      </c>
      <c r="K104" s="6" t="s">
        <v>329</v>
      </c>
      <c r="L104" s="6">
        <v>8036023.0</v>
      </c>
      <c r="M104" s="6" t="s">
        <v>43</v>
      </c>
      <c r="N104" s="6" t="s">
        <v>392</v>
      </c>
      <c r="O104" s="6" t="s">
        <v>362</v>
      </c>
      <c r="P104" s="6" t="s">
        <v>240</v>
      </c>
      <c r="Q104" s="6" t="s">
        <v>128</v>
      </c>
      <c r="R104" s="6">
        <v>1.26E10</v>
      </c>
      <c r="S104" s="6" t="str">
        <f t="shared" si="2"/>
        <v>F6942926BC6</v>
      </c>
      <c r="T104" s="6" t="s">
        <v>48</v>
      </c>
      <c r="U104" s="6" t="str">
        <f t="shared" si="3"/>
        <v>E6942926BC6</v>
      </c>
      <c r="V104" s="7">
        <f>Ridotto!$W104-90</f>
        <v>44432.04167</v>
      </c>
      <c r="W104" s="7">
        <f>Ridotto!$X104-30</f>
        <v>44522.04167</v>
      </c>
      <c r="X104" s="7">
        <v>44552.041666666664</v>
      </c>
      <c r="Y104" s="7">
        <v>44552.041666666664</v>
      </c>
      <c r="Z104" s="7">
        <v>44581.62507263889</v>
      </c>
      <c r="AA104" s="6" t="s">
        <v>49</v>
      </c>
      <c r="AB104" s="5" t="str">
        <f t="shared" si="4"/>
        <v>O6942926BC6</v>
      </c>
      <c r="AC104" s="6" t="s">
        <v>387</v>
      </c>
      <c r="AD104" s="5" t="s">
        <v>388</v>
      </c>
      <c r="AE104" s="6" t="str">
        <f t="shared" si="5"/>
        <v>C42929949</v>
      </c>
      <c r="AF104" s="6" t="str">
        <f t="shared" si="6"/>
        <v>B956000</v>
      </c>
      <c r="AG104" s="6" t="str">
        <f t="shared" si="7"/>
        <v>RA956000</v>
      </c>
      <c r="AH104" s="6" t="str">
        <f t="shared" si="8"/>
        <v>OA6942926BC6</v>
      </c>
      <c r="AI104" s="6" t="str">
        <f t="shared" si="9"/>
        <v>VA-B956000</v>
      </c>
      <c r="AJ104" s="6" t="str">
        <f t="shared" si="10"/>
        <v>EO6942926BC6</v>
      </c>
    </row>
    <row r="105">
      <c r="A105" s="8" t="s">
        <v>357</v>
      </c>
      <c r="B105" s="9" t="s">
        <v>358</v>
      </c>
      <c r="C105" s="9">
        <f t="shared" si="1"/>
        <v>2868000</v>
      </c>
      <c r="D105" s="9" t="s">
        <v>133</v>
      </c>
      <c r="E105" s="9">
        <v>1.5463928E12</v>
      </c>
      <c r="F105" s="9">
        <v>122.0</v>
      </c>
      <c r="G105" s="9" t="s">
        <v>359</v>
      </c>
      <c r="H105" s="9" t="s">
        <v>360</v>
      </c>
      <c r="I105" s="9">
        <v>2.24174036E9</v>
      </c>
      <c r="J105" s="9" t="s">
        <v>328</v>
      </c>
      <c r="K105" s="9" t="s">
        <v>329</v>
      </c>
      <c r="L105" s="9">
        <v>8036023.0</v>
      </c>
      <c r="M105" s="9" t="s">
        <v>43</v>
      </c>
      <c r="N105" s="9" t="s">
        <v>393</v>
      </c>
      <c r="O105" s="9" t="s">
        <v>362</v>
      </c>
      <c r="P105" s="9" t="s">
        <v>240</v>
      </c>
      <c r="Q105" s="9" t="s">
        <v>128</v>
      </c>
      <c r="R105" s="9">
        <v>1.7E10</v>
      </c>
      <c r="S105" s="9" t="str">
        <f t="shared" si="2"/>
        <v>F6942928D6C</v>
      </c>
      <c r="T105" s="9" t="s">
        <v>48</v>
      </c>
      <c r="U105" s="9" t="str">
        <f t="shared" si="3"/>
        <v>E6942928D6C</v>
      </c>
      <c r="V105" s="10">
        <f>Ridotto!$W105-90</f>
        <v>44432.04167</v>
      </c>
      <c r="W105" s="10">
        <f>Ridotto!$X105-30</f>
        <v>44522.04167</v>
      </c>
      <c r="X105" s="10">
        <v>44552.041666666664</v>
      </c>
      <c r="Y105" s="10">
        <v>44552.041666666664</v>
      </c>
      <c r="Z105" s="10">
        <v>44581.64589959491</v>
      </c>
      <c r="AA105" s="9" t="s">
        <v>49</v>
      </c>
      <c r="AB105" s="8" t="str">
        <f t="shared" si="4"/>
        <v>O6942928D6C</v>
      </c>
      <c r="AC105" s="9" t="s">
        <v>373</v>
      </c>
      <c r="AD105" s="8" t="s">
        <v>374</v>
      </c>
      <c r="AE105" s="9" t="str">
        <f t="shared" si="5"/>
        <v>C42922067</v>
      </c>
      <c r="AF105" s="9" t="str">
        <f t="shared" si="6"/>
        <v>B956000</v>
      </c>
      <c r="AG105" s="9" t="str">
        <f t="shared" si="7"/>
        <v>RA956000</v>
      </c>
      <c r="AH105" s="9" t="str">
        <f t="shared" si="8"/>
        <v>OA6942928D6C</v>
      </c>
      <c r="AI105" s="9" t="str">
        <f t="shared" si="9"/>
        <v>VA-B956000</v>
      </c>
      <c r="AJ105" s="9" t="str">
        <f t="shared" si="10"/>
        <v>EO6942928D6C</v>
      </c>
    </row>
    <row r="106">
      <c r="A106" s="5" t="s">
        <v>394</v>
      </c>
      <c r="B106" s="6" t="s">
        <v>395</v>
      </c>
      <c r="C106" s="6">
        <f t="shared" si="1"/>
        <v>2872248</v>
      </c>
      <c r="D106" s="6" t="s">
        <v>38</v>
      </c>
      <c r="E106" s="6">
        <v>2.34E10</v>
      </c>
      <c r="F106" s="6">
        <v>1.0</v>
      </c>
      <c r="G106" s="6" t="s">
        <v>214</v>
      </c>
      <c r="H106" s="6" t="s">
        <v>215</v>
      </c>
      <c r="I106" s="6">
        <v>4.733051009E9</v>
      </c>
      <c r="J106" s="6" t="s">
        <v>216</v>
      </c>
      <c r="K106" s="6" t="s">
        <v>217</v>
      </c>
      <c r="L106" s="6">
        <v>1.2058091E7</v>
      </c>
      <c r="M106" s="6" t="s">
        <v>43</v>
      </c>
      <c r="N106" s="6" t="s">
        <v>396</v>
      </c>
      <c r="O106" s="6" t="s">
        <v>397</v>
      </c>
      <c r="P106" s="15" t="s">
        <v>46</v>
      </c>
      <c r="Q106" s="6" t="s">
        <v>47</v>
      </c>
      <c r="R106" s="6">
        <v>2.34E10</v>
      </c>
      <c r="S106" s="6" t="str">
        <f t="shared" si="2"/>
        <v>F8613626D07</v>
      </c>
      <c r="T106" s="6" t="s">
        <v>48</v>
      </c>
      <c r="U106" s="6" t="str">
        <f t="shared" si="3"/>
        <v>E8613626D07</v>
      </c>
      <c r="V106" s="7">
        <f>Ridotto!$W106-90</f>
        <v>44182.08333</v>
      </c>
      <c r="W106" s="7">
        <f>Ridotto!$X106-30</f>
        <v>44272.08333</v>
      </c>
      <c r="X106" s="7">
        <v>44302.083333333336</v>
      </c>
      <c r="Y106" s="7">
        <v>44307.083333333336</v>
      </c>
      <c r="Z106" s="7">
        <v>44313.53823020833</v>
      </c>
      <c r="AA106" s="6" t="s">
        <v>49</v>
      </c>
      <c r="AB106" s="5" t="str">
        <f t="shared" si="4"/>
        <v>O8613626D07</v>
      </c>
      <c r="AC106" s="6" t="s">
        <v>398</v>
      </c>
      <c r="AD106" s="5" t="s">
        <v>399</v>
      </c>
      <c r="AE106" s="6" t="str">
        <f t="shared" si="5"/>
        <v>C13621272</v>
      </c>
      <c r="AF106" s="6" t="str">
        <f t="shared" si="6"/>
        <v>B957416</v>
      </c>
      <c r="AG106" s="6" t="str">
        <f t="shared" si="7"/>
        <v>RA957416</v>
      </c>
      <c r="AH106" s="6" t="str">
        <f t="shared" si="8"/>
        <v>OA8613626D07</v>
      </c>
      <c r="AI106" s="6" t="str">
        <f t="shared" si="9"/>
        <v>VA-B957416</v>
      </c>
      <c r="AJ106" s="6" t="str">
        <f t="shared" si="10"/>
        <v>EO8613626D07</v>
      </c>
    </row>
    <row r="107">
      <c r="A107" s="8" t="s">
        <v>400</v>
      </c>
      <c r="B107" s="9" t="s">
        <v>401</v>
      </c>
      <c r="C107" s="9">
        <f t="shared" si="1"/>
        <v>2901177</v>
      </c>
      <c r="D107" s="9" t="s">
        <v>38</v>
      </c>
      <c r="E107" s="9">
        <v>2.3568E10</v>
      </c>
      <c r="F107" s="9">
        <v>1.0</v>
      </c>
      <c r="G107" s="9" t="s">
        <v>335</v>
      </c>
      <c r="H107" s="9" t="s">
        <v>336</v>
      </c>
      <c r="I107" s="9">
        <v>2.432930416E9</v>
      </c>
      <c r="J107" s="9" t="s">
        <v>337</v>
      </c>
      <c r="K107" s="9" t="s">
        <v>338</v>
      </c>
      <c r="L107" s="9">
        <v>1.1041044E7</v>
      </c>
      <c r="M107" s="9" t="s">
        <v>43</v>
      </c>
      <c r="N107" s="9" t="s">
        <v>402</v>
      </c>
      <c r="O107" s="9" t="s">
        <v>403</v>
      </c>
      <c r="P107" s="16" t="s">
        <v>46</v>
      </c>
      <c r="Q107" s="9" t="s">
        <v>47</v>
      </c>
      <c r="R107" s="9">
        <v>2.3568E10</v>
      </c>
      <c r="S107" s="9" t="str">
        <f t="shared" si="2"/>
        <v>F8603719D83</v>
      </c>
      <c r="T107" s="9" t="s">
        <v>48</v>
      </c>
      <c r="U107" s="9" t="str">
        <f t="shared" si="3"/>
        <v>E8603719D83</v>
      </c>
      <c r="V107" s="10">
        <f>Ridotto!$W107-90</f>
        <v>44126.04167</v>
      </c>
      <c r="W107" s="10">
        <f>Ridotto!$X107-30</f>
        <v>44216.04167</v>
      </c>
      <c r="X107" s="10">
        <v>44246.041666666664</v>
      </c>
      <c r="Y107" s="10">
        <v>44244.041666666664</v>
      </c>
      <c r="Z107" s="10">
        <v>44246.38396994213</v>
      </c>
      <c r="AA107" s="9" t="s">
        <v>49</v>
      </c>
      <c r="AB107" s="8" t="str">
        <f t="shared" si="4"/>
        <v>O8603719D83</v>
      </c>
      <c r="AC107" s="9" t="s">
        <v>340</v>
      </c>
      <c r="AD107" s="8" t="s">
        <v>341</v>
      </c>
      <c r="AE107" s="9" t="str">
        <f t="shared" si="5"/>
        <v>C03712304</v>
      </c>
      <c r="AF107" s="9" t="str">
        <f t="shared" si="6"/>
        <v>B967059</v>
      </c>
      <c r="AG107" s="9" t="str">
        <f t="shared" si="7"/>
        <v>RA967059</v>
      </c>
      <c r="AH107" s="9" t="str">
        <f t="shared" si="8"/>
        <v>OA8603719D83</v>
      </c>
      <c r="AI107" s="9" t="str">
        <f t="shared" si="9"/>
        <v>VA-B967059</v>
      </c>
      <c r="AJ107" s="9" t="str">
        <f t="shared" si="10"/>
        <v>EO8603719D83</v>
      </c>
    </row>
    <row r="108">
      <c r="A108" s="5" t="s">
        <v>404</v>
      </c>
      <c r="B108" s="6" t="s">
        <v>405</v>
      </c>
      <c r="C108" s="6">
        <f t="shared" si="1"/>
        <v>2924568</v>
      </c>
      <c r="D108" s="6" t="s">
        <v>325</v>
      </c>
      <c r="E108" s="6">
        <v>2.139E10</v>
      </c>
      <c r="F108" s="6">
        <v>1.0</v>
      </c>
      <c r="G108" s="6" t="s">
        <v>406</v>
      </c>
      <c r="H108" s="6" t="s">
        <v>407</v>
      </c>
      <c r="I108" s="6">
        <v>2.24174036E9</v>
      </c>
      <c r="J108" s="6" t="s">
        <v>328</v>
      </c>
      <c r="K108" s="6" t="s">
        <v>329</v>
      </c>
      <c r="L108" s="6">
        <v>8036023.0</v>
      </c>
      <c r="M108" s="6" t="s">
        <v>43</v>
      </c>
      <c r="N108" s="6" t="s">
        <v>408</v>
      </c>
      <c r="O108" s="6" t="s">
        <v>405</v>
      </c>
      <c r="P108" s="15" t="s">
        <v>46</v>
      </c>
      <c r="Q108" s="6" t="s">
        <v>47</v>
      </c>
      <c r="R108" s="6">
        <v>2.139E10</v>
      </c>
      <c r="S108" s="6" t="str">
        <f t="shared" si="2"/>
        <v>F8628847DCB</v>
      </c>
      <c r="T108" s="6" t="s">
        <v>48</v>
      </c>
      <c r="U108" s="6" t="str">
        <f t="shared" si="3"/>
        <v>E8628847DCB</v>
      </c>
      <c r="V108" s="7">
        <f>Ridotto!$W108-90</f>
        <v>44164.08333</v>
      </c>
      <c r="W108" s="7">
        <f>Ridotto!$X108-30</f>
        <v>44254.08333</v>
      </c>
      <c r="X108" s="7">
        <v>44284.083333333336</v>
      </c>
      <c r="Y108" s="7">
        <v>44284.083333333336</v>
      </c>
      <c r="Z108" s="7">
        <v>44456.4792293287</v>
      </c>
      <c r="AA108" s="6" t="s">
        <v>49</v>
      </c>
      <c r="AB108" s="5" t="str">
        <f t="shared" si="4"/>
        <v>O8628847DCB</v>
      </c>
      <c r="AC108" s="6" t="s">
        <v>409</v>
      </c>
      <c r="AD108" s="5" t="s">
        <v>268</v>
      </c>
      <c r="AE108" s="6" t="str">
        <f t="shared" si="5"/>
        <v>C28843312</v>
      </c>
      <c r="AF108" s="6" t="str">
        <f t="shared" si="6"/>
        <v>B974856</v>
      </c>
      <c r="AG108" s="6" t="str">
        <f t="shared" si="7"/>
        <v>RA974856</v>
      </c>
      <c r="AH108" s="6" t="str">
        <f t="shared" si="8"/>
        <v>OA8628847DCB</v>
      </c>
      <c r="AI108" s="6" t="str">
        <f t="shared" si="9"/>
        <v>VA-B974856</v>
      </c>
      <c r="AJ108" s="6" t="str">
        <f t="shared" si="10"/>
        <v>EO8628847DCB</v>
      </c>
    </row>
    <row r="109">
      <c r="A109" s="8" t="s">
        <v>410</v>
      </c>
      <c r="B109" s="9" t="s">
        <v>411</v>
      </c>
      <c r="C109" s="9">
        <f t="shared" si="1"/>
        <v>2934258</v>
      </c>
      <c r="D109" s="9" t="s">
        <v>325</v>
      </c>
      <c r="E109" s="9">
        <v>3.0555885E12</v>
      </c>
      <c r="F109" s="9">
        <v>3.0</v>
      </c>
      <c r="G109" s="9" t="s">
        <v>412</v>
      </c>
      <c r="H109" s="9" t="s">
        <v>413</v>
      </c>
      <c r="I109" s="9">
        <v>1.874240342E9</v>
      </c>
      <c r="J109" s="9" t="s">
        <v>414</v>
      </c>
      <c r="K109" s="9" t="s">
        <v>415</v>
      </c>
      <c r="L109" s="9">
        <v>8034027.0</v>
      </c>
      <c r="M109" s="9" t="s">
        <v>43</v>
      </c>
      <c r="N109" s="9" t="s">
        <v>416</v>
      </c>
      <c r="O109" s="9" t="s">
        <v>417</v>
      </c>
      <c r="P109" s="16" t="s">
        <v>46</v>
      </c>
      <c r="Q109" s="9" t="s">
        <v>209</v>
      </c>
      <c r="R109" s="9">
        <v>2.215695E12</v>
      </c>
      <c r="S109" s="9" t="str">
        <f t="shared" si="2"/>
        <v>F8631093B41</v>
      </c>
      <c r="T109" s="9" t="s">
        <v>48</v>
      </c>
      <c r="U109" s="9" t="str">
        <f t="shared" si="3"/>
        <v>E8631093B41</v>
      </c>
      <c r="V109" s="10">
        <f>Ridotto!$W109-90</f>
        <v>44343.08333</v>
      </c>
      <c r="W109" s="10">
        <f>Ridotto!$X109-30</f>
        <v>44433.08333</v>
      </c>
      <c r="X109" s="10">
        <v>44463.083333333336</v>
      </c>
      <c r="Y109" s="10">
        <v>44439.083333333336</v>
      </c>
      <c r="Z109" s="10">
        <v>44463.43752260417</v>
      </c>
      <c r="AA109" s="9" t="s">
        <v>49</v>
      </c>
      <c r="AB109" s="8" t="str">
        <f t="shared" si="4"/>
        <v>O8631093B41</v>
      </c>
      <c r="AC109" s="9" t="s">
        <v>418</v>
      </c>
      <c r="AD109" s="8" t="s">
        <v>419</v>
      </c>
      <c r="AE109" s="9" t="str">
        <f t="shared" si="5"/>
        <v>C31092646</v>
      </c>
      <c r="AF109" s="9" t="str">
        <f t="shared" si="6"/>
        <v>B978086</v>
      </c>
      <c r="AG109" s="9" t="str">
        <f t="shared" si="7"/>
        <v>RA978086</v>
      </c>
      <c r="AH109" s="9" t="str">
        <f t="shared" si="8"/>
        <v>OA8631093B41</v>
      </c>
      <c r="AI109" s="9" t="str">
        <f t="shared" si="9"/>
        <v>VA-B978086</v>
      </c>
      <c r="AJ109" s="9" t="str">
        <f t="shared" si="10"/>
        <v>EO8631093B41</v>
      </c>
    </row>
    <row r="110">
      <c r="A110" s="5" t="s">
        <v>410</v>
      </c>
      <c r="B110" s="6" t="s">
        <v>411</v>
      </c>
      <c r="C110" s="6">
        <f t="shared" si="1"/>
        <v>2934258</v>
      </c>
      <c r="D110" s="6" t="s">
        <v>325</v>
      </c>
      <c r="E110" s="6">
        <v>3.0555885E12</v>
      </c>
      <c r="F110" s="6">
        <v>3.0</v>
      </c>
      <c r="G110" s="6" t="s">
        <v>412</v>
      </c>
      <c r="H110" s="6" t="s">
        <v>413</v>
      </c>
      <c r="I110" s="6">
        <v>1.874240342E9</v>
      </c>
      <c r="J110" s="6" t="s">
        <v>414</v>
      </c>
      <c r="K110" s="6" t="s">
        <v>415</v>
      </c>
      <c r="L110" s="6">
        <v>8034027.0</v>
      </c>
      <c r="M110" s="6" t="s">
        <v>43</v>
      </c>
      <c r="N110" s="6" t="s">
        <v>416</v>
      </c>
      <c r="O110" s="6" t="s">
        <v>417</v>
      </c>
      <c r="P110" s="15" t="s">
        <v>46</v>
      </c>
      <c r="Q110" s="6" t="s">
        <v>209</v>
      </c>
      <c r="R110" s="6">
        <v>2.215695E12</v>
      </c>
      <c r="S110" s="6" t="str">
        <f t="shared" si="2"/>
        <v>F8631093B41</v>
      </c>
      <c r="T110" s="6" t="s">
        <v>48</v>
      </c>
      <c r="U110" s="6" t="str">
        <f t="shared" si="3"/>
        <v>E8631093B41</v>
      </c>
      <c r="V110" s="7">
        <f>Ridotto!$W110-90</f>
        <v>44343.08333</v>
      </c>
      <c r="W110" s="7">
        <f>Ridotto!$X110-30</f>
        <v>44433.08333</v>
      </c>
      <c r="X110" s="7">
        <v>44463.083333333336</v>
      </c>
      <c r="Y110" s="7">
        <v>44439.083333333336</v>
      </c>
      <c r="Z110" s="7">
        <v>44463.43752260417</v>
      </c>
      <c r="AA110" s="6" t="s">
        <v>49</v>
      </c>
      <c r="AB110" s="5" t="str">
        <f t="shared" si="4"/>
        <v>O8631093B41</v>
      </c>
      <c r="AC110" s="6" t="s">
        <v>420</v>
      </c>
      <c r="AD110" s="5" t="s">
        <v>421</v>
      </c>
      <c r="AE110" s="6" t="str">
        <f t="shared" si="5"/>
        <v>C31090824</v>
      </c>
      <c r="AF110" s="6" t="str">
        <f t="shared" si="6"/>
        <v>B978086</v>
      </c>
      <c r="AG110" s="6" t="str">
        <f t="shared" si="7"/>
        <v>RA978086</v>
      </c>
      <c r="AH110" s="6" t="str">
        <f t="shared" si="8"/>
        <v>OA8631093B41</v>
      </c>
      <c r="AI110" s="6" t="str">
        <f t="shared" si="9"/>
        <v>VA-B978086</v>
      </c>
      <c r="AJ110" s="6" t="str">
        <f t="shared" si="10"/>
        <v>EO8631093B41</v>
      </c>
    </row>
    <row r="111">
      <c r="A111" s="8" t="s">
        <v>410</v>
      </c>
      <c r="B111" s="9" t="s">
        <v>411</v>
      </c>
      <c r="C111" s="9">
        <f t="shared" si="1"/>
        <v>2934258</v>
      </c>
      <c r="D111" s="9" t="s">
        <v>325</v>
      </c>
      <c r="E111" s="9">
        <v>3.0555885E12</v>
      </c>
      <c r="F111" s="9">
        <v>3.0</v>
      </c>
      <c r="G111" s="9" t="s">
        <v>412</v>
      </c>
      <c r="H111" s="9" t="s">
        <v>413</v>
      </c>
      <c r="I111" s="9">
        <v>1.874240342E9</v>
      </c>
      <c r="J111" s="9" t="s">
        <v>414</v>
      </c>
      <c r="K111" s="9" t="s">
        <v>415</v>
      </c>
      <c r="L111" s="9">
        <v>8034027.0</v>
      </c>
      <c r="M111" s="9" t="s">
        <v>43</v>
      </c>
      <c r="N111" s="9" t="s">
        <v>422</v>
      </c>
      <c r="O111" s="9" t="s">
        <v>423</v>
      </c>
      <c r="P111" s="16" t="s">
        <v>46</v>
      </c>
      <c r="Q111" s="9" t="s">
        <v>209</v>
      </c>
      <c r="R111" s="9">
        <v>3.079125E11</v>
      </c>
      <c r="S111" s="9" t="str">
        <f t="shared" si="2"/>
        <v>F8631103384</v>
      </c>
      <c r="T111" s="9" t="s">
        <v>48</v>
      </c>
      <c r="U111" s="9" t="str">
        <f t="shared" si="3"/>
        <v>E8631103384</v>
      </c>
      <c r="V111" s="10">
        <f>Ridotto!$W111-90</f>
        <v>44343.08333</v>
      </c>
      <c r="W111" s="10">
        <f>Ridotto!$X111-30</f>
        <v>44433.08333</v>
      </c>
      <c r="X111" s="10">
        <v>44463.083333333336</v>
      </c>
      <c r="Y111" s="10">
        <v>44439.083333333336</v>
      </c>
      <c r="Z111" s="10">
        <v>44463.43753332176</v>
      </c>
      <c r="AA111" s="9" t="s">
        <v>49</v>
      </c>
      <c r="AB111" s="8" t="str">
        <f t="shared" si="4"/>
        <v>O8631103384</v>
      </c>
      <c r="AC111" s="9" t="s">
        <v>373</v>
      </c>
      <c r="AD111" s="8" t="s">
        <v>374</v>
      </c>
      <c r="AE111" s="9" t="str">
        <f t="shared" si="5"/>
        <v>C31102067</v>
      </c>
      <c r="AF111" s="9" t="str">
        <f t="shared" si="6"/>
        <v>B978086</v>
      </c>
      <c r="AG111" s="9" t="str">
        <f t="shared" si="7"/>
        <v>RA978086</v>
      </c>
      <c r="AH111" s="9" t="str">
        <f t="shared" si="8"/>
        <v>OA8631103384</v>
      </c>
      <c r="AI111" s="9" t="str">
        <f t="shared" si="9"/>
        <v>VA-B978086</v>
      </c>
      <c r="AJ111" s="9" t="str">
        <f t="shared" si="10"/>
        <v>EO8631103384</v>
      </c>
    </row>
    <row r="112">
      <c r="A112" s="5" t="s">
        <v>410</v>
      </c>
      <c r="B112" s="6" t="s">
        <v>411</v>
      </c>
      <c r="C112" s="6">
        <f t="shared" si="1"/>
        <v>2934258</v>
      </c>
      <c r="D112" s="6" t="s">
        <v>325</v>
      </c>
      <c r="E112" s="6">
        <v>3.0555885E12</v>
      </c>
      <c r="F112" s="6">
        <v>3.0</v>
      </c>
      <c r="G112" s="6" t="s">
        <v>412</v>
      </c>
      <c r="H112" s="6" t="s">
        <v>413</v>
      </c>
      <c r="I112" s="6">
        <v>1.874240342E9</v>
      </c>
      <c r="J112" s="6" t="s">
        <v>414</v>
      </c>
      <c r="K112" s="6" t="s">
        <v>415</v>
      </c>
      <c r="L112" s="6">
        <v>8034027.0</v>
      </c>
      <c r="M112" s="6" t="s">
        <v>43</v>
      </c>
      <c r="N112" s="6" t="s">
        <v>424</v>
      </c>
      <c r="O112" s="6" t="s">
        <v>425</v>
      </c>
      <c r="P112" s="15" t="s">
        <v>46</v>
      </c>
      <c r="Q112" s="6" t="s">
        <v>209</v>
      </c>
      <c r="R112" s="6">
        <v>5.31981E11</v>
      </c>
      <c r="S112" s="6" t="str">
        <f t="shared" si="2"/>
        <v>F86311087A3</v>
      </c>
      <c r="T112" s="6" t="s">
        <v>48</v>
      </c>
      <c r="U112" s="6" t="str">
        <f t="shared" si="3"/>
        <v>E86311087A3</v>
      </c>
      <c r="V112" s="7">
        <f>Ridotto!$W112-90</f>
        <v>44343.08333</v>
      </c>
      <c r="W112" s="7">
        <f>Ridotto!$X112-30</f>
        <v>44433.08333</v>
      </c>
      <c r="X112" s="7">
        <v>44463.083333333336</v>
      </c>
      <c r="Y112" s="7">
        <v>44439.083333333336</v>
      </c>
      <c r="Z112" s="7">
        <v>44463.43754103009</v>
      </c>
      <c r="AA112" s="6" t="s">
        <v>49</v>
      </c>
      <c r="AB112" s="5" t="str">
        <f t="shared" si="4"/>
        <v>O86311087A3</v>
      </c>
      <c r="AC112" s="6" t="s">
        <v>373</v>
      </c>
      <c r="AD112" s="5" t="s">
        <v>374</v>
      </c>
      <c r="AE112" s="6" t="str">
        <f t="shared" si="5"/>
        <v>C31102067</v>
      </c>
      <c r="AF112" s="6" t="str">
        <f t="shared" si="6"/>
        <v>B978086</v>
      </c>
      <c r="AG112" s="6" t="str">
        <f t="shared" si="7"/>
        <v>RA978086</v>
      </c>
      <c r="AH112" s="6" t="str">
        <f t="shared" si="8"/>
        <v>OA86311087A3</v>
      </c>
      <c r="AI112" s="6" t="str">
        <f t="shared" si="9"/>
        <v>VA-B978086</v>
      </c>
      <c r="AJ112" s="6" t="str">
        <f t="shared" si="10"/>
        <v>EO86311087A3</v>
      </c>
    </row>
    <row r="113">
      <c r="A113" s="8" t="s">
        <v>410</v>
      </c>
      <c r="B113" s="9" t="s">
        <v>411</v>
      </c>
      <c r="C113" s="9">
        <f t="shared" si="1"/>
        <v>2934258</v>
      </c>
      <c r="D113" s="9" t="s">
        <v>325</v>
      </c>
      <c r="E113" s="9">
        <v>3.0555885E12</v>
      </c>
      <c r="F113" s="9">
        <v>3.0</v>
      </c>
      <c r="G113" s="9" t="s">
        <v>412</v>
      </c>
      <c r="H113" s="9" t="s">
        <v>413</v>
      </c>
      <c r="I113" s="9">
        <v>1.874240342E9</v>
      </c>
      <c r="J113" s="9" t="s">
        <v>414</v>
      </c>
      <c r="K113" s="9" t="s">
        <v>415</v>
      </c>
      <c r="L113" s="9">
        <v>8034027.0</v>
      </c>
      <c r="M113" s="9" t="s">
        <v>43</v>
      </c>
      <c r="N113" s="9" t="s">
        <v>424</v>
      </c>
      <c r="O113" s="9" t="s">
        <v>425</v>
      </c>
      <c r="P113" s="16" t="s">
        <v>46</v>
      </c>
      <c r="Q113" s="9" t="s">
        <v>209</v>
      </c>
      <c r="R113" s="9">
        <v>5.31981E11</v>
      </c>
      <c r="S113" s="9" t="str">
        <f t="shared" si="2"/>
        <v>F86311087A3</v>
      </c>
      <c r="T113" s="9" t="s">
        <v>48</v>
      </c>
      <c r="U113" s="9" t="str">
        <f t="shared" si="3"/>
        <v>E86311087A3</v>
      </c>
      <c r="V113" s="10">
        <f>Ridotto!$W113-90</f>
        <v>44343.08333</v>
      </c>
      <c r="W113" s="10">
        <f>Ridotto!$X113-30</f>
        <v>44433.08333</v>
      </c>
      <c r="X113" s="10">
        <v>44463.083333333336</v>
      </c>
      <c r="Y113" s="10">
        <v>44439.083333333336</v>
      </c>
      <c r="Z113" s="10">
        <v>44463.43754103009</v>
      </c>
      <c r="AA113" s="9" t="s">
        <v>49</v>
      </c>
      <c r="AB113" s="8" t="str">
        <f t="shared" si="4"/>
        <v>O86311087A3</v>
      </c>
      <c r="AC113" s="9" t="s">
        <v>426</v>
      </c>
      <c r="AD113" s="8" t="s">
        <v>427</v>
      </c>
      <c r="AE113" s="9" t="str">
        <f t="shared" si="5"/>
        <v>C31100714</v>
      </c>
      <c r="AF113" s="9" t="str">
        <f t="shared" si="6"/>
        <v>B978086</v>
      </c>
      <c r="AG113" s="9" t="str">
        <f t="shared" si="7"/>
        <v>RA978086</v>
      </c>
      <c r="AH113" s="9" t="str">
        <f t="shared" si="8"/>
        <v>OA86311087A3</v>
      </c>
      <c r="AI113" s="9" t="str">
        <f t="shared" si="9"/>
        <v>VA-B978086</v>
      </c>
      <c r="AJ113" s="9" t="str">
        <f t="shared" si="10"/>
        <v>EO86311087A3</v>
      </c>
    </row>
    <row r="114">
      <c r="A114" s="5" t="s">
        <v>428</v>
      </c>
      <c r="B114" s="6" t="s">
        <v>429</v>
      </c>
      <c r="C114" s="6">
        <f t="shared" si="1"/>
        <v>3008355</v>
      </c>
      <c r="D114" s="6" t="s">
        <v>38</v>
      </c>
      <c r="E114" s="6">
        <v>2.16E10</v>
      </c>
      <c r="F114" s="6">
        <v>1.0</v>
      </c>
      <c r="G114" s="6" t="s">
        <v>214</v>
      </c>
      <c r="H114" s="6" t="s">
        <v>215</v>
      </c>
      <c r="I114" s="6">
        <v>4.733051009E9</v>
      </c>
      <c r="J114" s="6" t="s">
        <v>216</v>
      </c>
      <c r="K114" s="6" t="s">
        <v>217</v>
      </c>
      <c r="L114" s="6">
        <v>1.2058091E7</v>
      </c>
      <c r="M114" s="6" t="s">
        <v>43</v>
      </c>
      <c r="N114" s="6" t="s">
        <v>430</v>
      </c>
      <c r="O114" s="6" t="s">
        <v>431</v>
      </c>
      <c r="P114" s="15" t="s">
        <v>46</v>
      </c>
      <c r="Q114" s="6" t="s">
        <v>209</v>
      </c>
      <c r="R114" s="6">
        <v>2.16E10</v>
      </c>
      <c r="S114" s="6" t="str">
        <f t="shared" si="2"/>
        <v>F867469371E</v>
      </c>
      <c r="T114" s="6" t="s">
        <v>48</v>
      </c>
      <c r="U114" s="6" t="str">
        <f t="shared" si="3"/>
        <v>E867469371E</v>
      </c>
      <c r="V114" s="7">
        <f>Ridotto!$W114-90</f>
        <v>44318.08333</v>
      </c>
      <c r="W114" s="7">
        <f>Ridotto!$X114-30</f>
        <v>44408.08333</v>
      </c>
      <c r="X114" s="7">
        <v>44438.083333333336</v>
      </c>
      <c r="Y114" s="7">
        <v>44389.083333333336</v>
      </c>
      <c r="Z114" s="7">
        <v>44453.40440568287</v>
      </c>
      <c r="AA114" s="6" t="s">
        <v>49</v>
      </c>
      <c r="AB114" s="5" t="str">
        <f t="shared" si="4"/>
        <v>O867469371E</v>
      </c>
      <c r="AC114" s="6" t="s">
        <v>432</v>
      </c>
      <c r="AD114" s="5" t="s">
        <v>433</v>
      </c>
      <c r="AE114" s="6" t="str">
        <f t="shared" si="5"/>
        <v>C74692603</v>
      </c>
      <c r="AF114" s="6" t="str">
        <f t="shared" si="6"/>
        <v>B1002785</v>
      </c>
      <c r="AG114" s="6" t="str">
        <f t="shared" si="7"/>
        <v>RA1002785</v>
      </c>
      <c r="AH114" s="6" t="str">
        <f t="shared" si="8"/>
        <v>OA867469371E</v>
      </c>
      <c r="AI114" s="6" t="str">
        <f t="shared" si="9"/>
        <v>VA-B1002785</v>
      </c>
      <c r="AJ114" s="6" t="str">
        <f t="shared" si="10"/>
        <v>EO867469371E</v>
      </c>
    </row>
    <row r="115" ht="15.75" customHeight="1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9"/>
      <c r="AC115" s="18"/>
      <c r="AD115" s="19"/>
      <c r="AE115" s="18"/>
      <c r="AF115" s="18"/>
      <c r="AG115" s="20"/>
      <c r="AH115" s="20"/>
      <c r="AI115" s="20"/>
      <c r="AJ115" s="20"/>
    </row>
    <row r="116" ht="15.75" customHeight="1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9"/>
      <c r="AC116" s="18"/>
      <c r="AD116" s="19"/>
      <c r="AE116" s="18"/>
      <c r="AF116" s="18"/>
      <c r="AG116" s="18"/>
      <c r="AH116" s="18"/>
      <c r="AI116" s="18"/>
      <c r="AJ116" s="18"/>
    </row>
    <row r="117" ht="15.75" customHeight="1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9"/>
      <c r="AC117" s="18"/>
      <c r="AD117" s="19"/>
      <c r="AE117" s="18"/>
      <c r="AF117" s="18"/>
      <c r="AG117" s="18"/>
      <c r="AH117" s="18"/>
      <c r="AI117" s="18"/>
      <c r="AJ117" s="18"/>
    </row>
    <row r="118" ht="15.75" customHeight="1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9"/>
      <c r="AC118" s="18"/>
      <c r="AD118" s="19"/>
      <c r="AE118" s="18"/>
      <c r="AF118" s="18"/>
      <c r="AG118" s="18"/>
      <c r="AH118" s="18"/>
      <c r="AI118" s="18"/>
      <c r="AJ118" s="18"/>
    </row>
    <row r="119" ht="15.75" customHeight="1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9"/>
      <c r="AC119" s="18"/>
      <c r="AD119" s="19"/>
      <c r="AE119" s="18"/>
      <c r="AF119" s="18"/>
      <c r="AG119" s="18"/>
      <c r="AH119" s="18"/>
      <c r="AI119" s="18"/>
      <c r="AJ119" s="18"/>
    </row>
    <row r="120" ht="15.75" customHeight="1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9"/>
      <c r="AC120" s="18"/>
      <c r="AD120" s="19"/>
      <c r="AE120" s="18"/>
      <c r="AF120" s="18"/>
      <c r="AG120" s="18"/>
      <c r="AH120" s="18"/>
      <c r="AI120" s="18"/>
      <c r="AJ120" s="18"/>
    </row>
    <row r="121" ht="15.75" customHeight="1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9"/>
      <c r="AC121" s="18"/>
      <c r="AD121" s="19"/>
      <c r="AE121" s="18"/>
      <c r="AF121" s="18"/>
      <c r="AG121" s="18"/>
      <c r="AH121" s="18"/>
      <c r="AI121" s="18"/>
      <c r="AJ121" s="18"/>
    </row>
    <row r="122" ht="15.75" customHeight="1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9"/>
      <c r="AC122" s="18"/>
      <c r="AD122" s="19"/>
      <c r="AE122" s="18"/>
      <c r="AF122" s="18"/>
      <c r="AG122" s="18"/>
      <c r="AH122" s="18"/>
      <c r="AI122" s="18"/>
      <c r="AJ122" s="18"/>
    </row>
    <row r="123" ht="15.75" customHeight="1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9"/>
      <c r="AC123" s="18"/>
      <c r="AD123" s="19"/>
      <c r="AE123" s="18"/>
      <c r="AF123" s="18"/>
      <c r="AG123" s="18"/>
      <c r="AH123" s="18"/>
      <c r="AI123" s="18"/>
      <c r="AJ123" s="18"/>
    </row>
    <row r="124" ht="15.75" customHeight="1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9"/>
      <c r="AC124" s="18"/>
      <c r="AD124" s="19"/>
      <c r="AE124" s="18"/>
      <c r="AF124" s="18"/>
      <c r="AG124" s="18"/>
      <c r="AH124" s="18"/>
      <c r="AI124" s="18"/>
      <c r="AJ124" s="18"/>
    </row>
    <row r="125" ht="15.75" customHeight="1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9"/>
      <c r="AC125" s="18"/>
      <c r="AD125" s="19"/>
      <c r="AE125" s="18"/>
      <c r="AF125" s="18"/>
      <c r="AG125" s="18"/>
      <c r="AH125" s="18"/>
      <c r="AI125" s="18"/>
      <c r="AJ125" s="18"/>
    </row>
    <row r="126" ht="15.75" customHeight="1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9"/>
      <c r="AC126" s="18"/>
      <c r="AD126" s="19"/>
      <c r="AE126" s="18"/>
      <c r="AF126" s="18"/>
      <c r="AG126" s="18"/>
      <c r="AH126" s="18"/>
      <c r="AI126" s="18"/>
      <c r="AJ126" s="18"/>
    </row>
    <row r="127" ht="15.75" customHeight="1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9"/>
      <c r="AC127" s="18"/>
      <c r="AD127" s="19"/>
      <c r="AE127" s="18"/>
      <c r="AF127" s="18"/>
      <c r="AG127" s="18"/>
      <c r="AH127" s="18"/>
      <c r="AI127" s="18"/>
      <c r="AJ127" s="18"/>
    </row>
    <row r="128" ht="15.75" customHeight="1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9"/>
      <c r="AC128" s="18"/>
      <c r="AD128" s="19"/>
      <c r="AE128" s="18"/>
      <c r="AF128" s="18"/>
      <c r="AG128" s="18"/>
      <c r="AH128" s="18"/>
      <c r="AI128" s="18"/>
      <c r="AJ128" s="18"/>
    </row>
    <row r="129" ht="15.75" customHeight="1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9"/>
      <c r="AC129" s="18"/>
      <c r="AD129" s="19"/>
      <c r="AE129" s="18"/>
      <c r="AF129" s="18"/>
      <c r="AG129" s="18"/>
      <c r="AH129" s="18"/>
      <c r="AI129" s="18"/>
      <c r="AJ129" s="18"/>
    </row>
    <row r="130" ht="15.75" customHeight="1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9"/>
      <c r="AC130" s="18"/>
      <c r="AD130" s="19"/>
      <c r="AE130" s="18"/>
      <c r="AF130" s="18"/>
      <c r="AG130" s="18"/>
      <c r="AH130" s="18"/>
      <c r="AI130" s="18"/>
      <c r="AJ130" s="18"/>
    </row>
    <row r="131" ht="15.75" customHeight="1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9"/>
      <c r="AC131" s="18"/>
      <c r="AD131" s="19"/>
      <c r="AE131" s="18"/>
      <c r="AF131" s="18"/>
      <c r="AG131" s="18"/>
      <c r="AH131" s="18"/>
      <c r="AI131" s="18"/>
      <c r="AJ131" s="18"/>
    </row>
    <row r="132" ht="15.75" customHeight="1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9"/>
      <c r="AC132" s="18"/>
      <c r="AD132" s="19"/>
      <c r="AE132" s="18"/>
      <c r="AF132" s="18"/>
      <c r="AG132" s="18"/>
      <c r="AH132" s="18"/>
      <c r="AI132" s="18"/>
      <c r="AJ132" s="18"/>
    </row>
    <row r="133" ht="15.75" customHeight="1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9"/>
      <c r="AC133" s="18"/>
      <c r="AD133" s="19"/>
      <c r="AE133" s="18"/>
      <c r="AF133" s="18"/>
      <c r="AG133" s="18"/>
      <c r="AH133" s="18"/>
      <c r="AI133" s="18"/>
      <c r="AJ133" s="18"/>
    </row>
    <row r="134" ht="15.75" customHeight="1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9"/>
      <c r="AC134" s="18"/>
      <c r="AD134" s="19"/>
      <c r="AE134" s="18"/>
      <c r="AF134" s="18"/>
      <c r="AG134" s="18"/>
      <c r="AH134" s="18"/>
      <c r="AI134" s="18"/>
      <c r="AJ134" s="18"/>
    </row>
    <row r="135" ht="15.75" customHeight="1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9"/>
      <c r="AC135" s="18"/>
      <c r="AD135" s="19"/>
      <c r="AE135" s="18"/>
      <c r="AF135" s="18"/>
      <c r="AG135" s="18"/>
      <c r="AH135" s="18"/>
      <c r="AI135" s="18"/>
      <c r="AJ135" s="18"/>
    </row>
    <row r="136" ht="15.75" customHeight="1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9"/>
      <c r="AC136" s="18"/>
      <c r="AD136" s="19"/>
      <c r="AE136" s="18"/>
      <c r="AF136" s="18"/>
      <c r="AG136" s="18"/>
      <c r="AH136" s="18"/>
      <c r="AI136" s="18"/>
      <c r="AJ136" s="18"/>
    </row>
    <row r="137" ht="15.75" customHeight="1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9"/>
      <c r="AC137" s="18"/>
      <c r="AD137" s="19"/>
      <c r="AE137" s="18"/>
      <c r="AF137" s="18"/>
      <c r="AG137" s="18"/>
      <c r="AH137" s="18"/>
      <c r="AI137" s="18"/>
      <c r="AJ137" s="18"/>
    </row>
    <row r="138" ht="15.75" customHeight="1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9"/>
      <c r="AC138" s="18"/>
      <c r="AD138" s="19"/>
      <c r="AE138" s="18"/>
      <c r="AF138" s="18"/>
      <c r="AG138" s="18"/>
      <c r="AH138" s="18"/>
      <c r="AI138" s="18"/>
      <c r="AJ138" s="18"/>
    </row>
    <row r="139" ht="15.75" customHeight="1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9"/>
      <c r="AC139" s="18"/>
      <c r="AD139" s="19"/>
      <c r="AE139" s="18"/>
      <c r="AF139" s="18"/>
      <c r="AG139" s="18"/>
      <c r="AH139" s="18"/>
      <c r="AI139" s="18"/>
      <c r="AJ139" s="18"/>
    </row>
    <row r="140" ht="15.75" customHeight="1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9"/>
      <c r="AC140" s="18"/>
      <c r="AD140" s="19"/>
      <c r="AE140" s="18"/>
      <c r="AF140" s="18"/>
      <c r="AG140" s="18"/>
      <c r="AH140" s="18"/>
      <c r="AI140" s="18"/>
      <c r="AJ140" s="18"/>
    </row>
    <row r="141" ht="15.75" customHeight="1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9"/>
      <c r="AC141" s="18"/>
      <c r="AD141" s="19"/>
      <c r="AE141" s="18"/>
      <c r="AF141" s="18"/>
      <c r="AG141" s="18"/>
      <c r="AH141" s="18"/>
      <c r="AI141" s="18"/>
      <c r="AJ141" s="18"/>
    </row>
    <row r="142" ht="15.75" customHeight="1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9"/>
      <c r="AC142" s="18"/>
      <c r="AD142" s="19"/>
      <c r="AE142" s="18"/>
      <c r="AF142" s="18"/>
      <c r="AG142" s="18"/>
      <c r="AH142" s="18"/>
      <c r="AI142" s="18"/>
      <c r="AJ142" s="18"/>
    </row>
    <row r="143" ht="15.75" customHeight="1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9"/>
      <c r="AC143" s="18"/>
      <c r="AD143" s="19"/>
      <c r="AE143" s="18"/>
      <c r="AF143" s="18"/>
      <c r="AG143" s="18"/>
      <c r="AH143" s="18"/>
      <c r="AI143" s="18"/>
      <c r="AJ143" s="18"/>
    </row>
    <row r="144" ht="15.75" customHeight="1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9"/>
      <c r="AC144" s="18"/>
      <c r="AD144" s="19"/>
      <c r="AE144" s="18"/>
      <c r="AF144" s="18"/>
      <c r="AG144" s="18"/>
      <c r="AH144" s="18"/>
      <c r="AI144" s="18"/>
      <c r="AJ144" s="18"/>
    </row>
    <row r="145" ht="15.75" customHeight="1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9"/>
      <c r="AC145" s="18"/>
      <c r="AD145" s="19"/>
      <c r="AE145" s="18"/>
      <c r="AF145" s="18"/>
      <c r="AG145" s="18"/>
      <c r="AH145" s="18"/>
      <c r="AI145" s="18"/>
      <c r="AJ145" s="18"/>
    </row>
    <row r="146" ht="15.75" customHeight="1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9"/>
      <c r="AC146" s="18"/>
      <c r="AD146" s="19"/>
      <c r="AE146" s="18"/>
      <c r="AF146" s="18"/>
      <c r="AG146" s="18"/>
      <c r="AH146" s="18"/>
      <c r="AI146" s="18"/>
      <c r="AJ146" s="18"/>
    </row>
    <row r="147" ht="15.75" customHeight="1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9"/>
      <c r="AC147" s="18"/>
      <c r="AD147" s="19"/>
      <c r="AE147" s="18"/>
      <c r="AF147" s="18"/>
      <c r="AG147" s="18"/>
      <c r="AH147" s="18"/>
      <c r="AI147" s="18"/>
      <c r="AJ147" s="18"/>
    </row>
    <row r="148" ht="15.75" customHeight="1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9"/>
      <c r="AC148" s="18"/>
      <c r="AD148" s="19"/>
      <c r="AE148" s="18"/>
      <c r="AF148" s="18"/>
      <c r="AG148" s="18"/>
      <c r="AH148" s="18"/>
      <c r="AI148" s="18"/>
      <c r="AJ148" s="18"/>
    </row>
    <row r="149" ht="15.75" customHeight="1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9"/>
      <c r="AC149" s="18"/>
      <c r="AD149" s="19"/>
      <c r="AE149" s="18"/>
      <c r="AF149" s="18"/>
      <c r="AG149" s="18"/>
      <c r="AH149" s="18"/>
      <c r="AI149" s="18"/>
      <c r="AJ149" s="18"/>
    </row>
    <row r="150" ht="15.75" customHeight="1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9"/>
      <c r="AC150" s="18"/>
      <c r="AD150" s="19"/>
      <c r="AE150" s="18"/>
      <c r="AF150" s="18"/>
      <c r="AG150" s="18"/>
      <c r="AH150" s="18"/>
      <c r="AI150" s="18"/>
      <c r="AJ150" s="18"/>
    </row>
    <row r="151" ht="15.75" customHeight="1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9"/>
      <c r="AC151" s="18"/>
      <c r="AD151" s="19"/>
      <c r="AE151" s="18"/>
      <c r="AF151" s="18"/>
      <c r="AG151" s="18"/>
      <c r="AH151" s="18"/>
      <c r="AI151" s="18"/>
      <c r="AJ151" s="18"/>
    </row>
    <row r="152" ht="15.75" customHeight="1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9"/>
      <c r="AC152" s="18"/>
      <c r="AD152" s="19"/>
      <c r="AE152" s="18"/>
      <c r="AF152" s="18"/>
      <c r="AG152" s="18"/>
      <c r="AH152" s="18"/>
      <c r="AI152" s="18"/>
      <c r="AJ152" s="18"/>
    </row>
    <row r="153" ht="15.75" customHeight="1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9"/>
      <c r="AC153" s="18"/>
      <c r="AD153" s="19"/>
      <c r="AE153" s="18"/>
      <c r="AF153" s="18"/>
      <c r="AG153" s="18"/>
      <c r="AH153" s="18"/>
      <c r="AI153" s="18"/>
      <c r="AJ153" s="18"/>
    </row>
    <row r="154" ht="15.75" customHeight="1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9"/>
      <c r="AC154" s="18"/>
      <c r="AD154" s="19"/>
      <c r="AE154" s="18"/>
      <c r="AF154" s="18"/>
      <c r="AG154" s="18"/>
      <c r="AH154" s="18"/>
      <c r="AI154" s="18"/>
      <c r="AJ154" s="18"/>
    </row>
    <row r="155" ht="15.75" customHeight="1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9"/>
      <c r="AC155" s="18"/>
      <c r="AD155" s="19"/>
      <c r="AE155" s="18"/>
      <c r="AF155" s="18"/>
      <c r="AG155" s="18"/>
      <c r="AH155" s="18"/>
      <c r="AI155" s="18"/>
      <c r="AJ155" s="18"/>
    </row>
    <row r="156" ht="15.75" customHeight="1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9"/>
      <c r="AC156" s="18"/>
      <c r="AD156" s="19"/>
      <c r="AE156" s="18"/>
      <c r="AF156" s="18"/>
      <c r="AG156" s="18"/>
      <c r="AH156" s="18"/>
      <c r="AI156" s="18"/>
      <c r="AJ156" s="18"/>
    </row>
    <row r="157" ht="15.75" customHeight="1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9"/>
      <c r="AC157" s="18"/>
      <c r="AD157" s="19"/>
      <c r="AE157" s="18"/>
      <c r="AF157" s="18"/>
      <c r="AG157" s="18"/>
      <c r="AH157" s="18"/>
      <c r="AI157" s="18"/>
      <c r="AJ157" s="18"/>
    </row>
    <row r="158" ht="15.75" customHeight="1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9"/>
      <c r="AC158" s="18"/>
      <c r="AD158" s="19"/>
      <c r="AE158" s="18"/>
      <c r="AF158" s="18"/>
      <c r="AG158" s="18"/>
      <c r="AH158" s="18"/>
      <c r="AI158" s="18"/>
      <c r="AJ158" s="18"/>
    </row>
    <row r="159" ht="15.75" customHeight="1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9"/>
      <c r="AC159" s="18"/>
      <c r="AD159" s="19"/>
      <c r="AE159" s="18"/>
      <c r="AF159" s="18"/>
      <c r="AG159" s="18"/>
      <c r="AH159" s="18"/>
      <c r="AI159" s="18"/>
      <c r="AJ159" s="18"/>
    </row>
    <row r="160" ht="15.75" customHeight="1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9"/>
      <c r="AC160" s="18"/>
      <c r="AD160" s="19"/>
      <c r="AE160" s="18"/>
      <c r="AF160" s="18"/>
      <c r="AG160" s="18"/>
      <c r="AH160" s="18"/>
      <c r="AI160" s="18"/>
      <c r="AJ160" s="18"/>
    </row>
    <row r="161" ht="15.75" customHeight="1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9"/>
      <c r="AC161" s="18"/>
      <c r="AD161" s="19"/>
      <c r="AE161" s="18"/>
      <c r="AF161" s="18"/>
      <c r="AG161" s="18"/>
      <c r="AH161" s="18"/>
      <c r="AI161" s="18"/>
      <c r="AJ161" s="18"/>
    </row>
    <row r="162" ht="15.75" customHeight="1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9"/>
      <c r="AC162" s="18"/>
      <c r="AD162" s="19"/>
      <c r="AE162" s="18"/>
      <c r="AF162" s="18"/>
      <c r="AG162" s="18"/>
      <c r="AH162" s="18"/>
      <c r="AI162" s="18"/>
      <c r="AJ162" s="18"/>
    </row>
    <row r="163" ht="15.75" customHeight="1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9"/>
      <c r="AC163" s="18"/>
      <c r="AD163" s="19"/>
      <c r="AE163" s="18"/>
      <c r="AF163" s="18"/>
      <c r="AG163" s="18"/>
      <c r="AH163" s="18"/>
      <c r="AI163" s="18"/>
      <c r="AJ163" s="18"/>
    </row>
    <row r="164" ht="15.75" customHeight="1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9"/>
      <c r="AC164" s="18"/>
      <c r="AD164" s="19"/>
      <c r="AE164" s="18"/>
      <c r="AF164" s="18"/>
      <c r="AG164" s="18"/>
      <c r="AH164" s="18"/>
      <c r="AI164" s="18"/>
      <c r="AJ164" s="18"/>
    </row>
    <row r="165" ht="15.75" customHeight="1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9"/>
      <c r="AC165" s="18"/>
      <c r="AD165" s="19"/>
      <c r="AE165" s="18"/>
      <c r="AF165" s="18"/>
      <c r="AG165" s="18"/>
      <c r="AH165" s="18"/>
      <c r="AI165" s="18"/>
      <c r="AJ165" s="18"/>
    </row>
    <row r="166" ht="15.75" customHeight="1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9"/>
      <c r="AC166" s="18"/>
      <c r="AD166" s="19"/>
      <c r="AE166" s="18"/>
      <c r="AF166" s="18"/>
      <c r="AG166" s="18"/>
      <c r="AH166" s="18"/>
      <c r="AI166" s="18"/>
      <c r="AJ166" s="18"/>
    </row>
    <row r="167" ht="15.75" customHeight="1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9"/>
      <c r="AC167" s="18"/>
      <c r="AD167" s="19"/>
      <c r="AE167" s="18"/>
      <c r="AF167" s="18"/>
      <c r="AG167" s="18"/>
      <c r="AH167" s="18"/>
      <c r="AI167" s="18"/>
      <c r="AJ167" s="18"/>
    </row>
    <row r="168" ht="15.75" customHeight="1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9"/>
      <c r="AC168" s="18"/>
      <c r="AD168" s="19"/>
      <c r="AE168" s="18"/>
      <c r="AF168" s="18"/>
      <c r="AG168" s="18"/>
      <c r="AH168" s="18"/>
      <c r="AI168" s="18"/>
      <c r="AJ168" s="18"/>
    </row>
    <row r="169" ht="15.75" customHeight="1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9"/>
      <c r="AC169" s="18"/>
      <c r="AD169" s="19"/>
      <c r="AE169" s="18"/>
      <c r="AF169" s="18"/>
      <c r="AG169" s="18"/>
      <c r="AH169" s="18"/>
      <c r="AI169" s="18"/>
      <c r="AJ169" s="18"/>
    </row>
    <row r="170" ht="15.75" customHeight="1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9"/>
      <c r="AC170" s="18"/>
      <c r="AD170" s="19"/>
      <c r="AE170" s="18"/>
      <c r="AF170" s="18"/>
      <c r="AG170" s="18"/>
      <c r="AH170" s="18"/>
      <c r="AI170" s="18"/>
      <c r="AJ170" s="18"/>
    </row>
    <row r="171" ht="15.75" customHeight="1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9"/>
      <c r="AC171" s="18"/>
      <c r="AD171" s="19"/>
      <c r="AE171" s="18"/>
      <c r="AF171" s="18"/>
      <c r="AG171" s="18"/>
      <c r="AH171" s="18"/>
      <c r="AI171" s="18"/>
      <c r="AJ171" s="18"/>
    </row>
    <row r="172" ht="15.75" customHeight="1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9"/>
      <c r="AC172" s="18"/>
      <c r="AD172" s="19"/>
      <c r="AE172" s="18"/>
      <c r="AF172" s="18"/>
      <c r="AG172" s="18"/>
      <c r="AH172" s="18"/>
      <c r="AI172" s="18"/>
      <c r="AJ172" s="18"/>
    </row>
    <row r="173" ht="15.75" customHeight="1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9"/>
      <c r="AC173" s="18"/>
      <c r="AD173" s="19"/>
      <c r="AE173" s="18"/>
      <c r="AF173" s="18"/>
      <c r="AG173" s="18"/>
      <c r="AH173" s="18"/>
      <c r="AI173" s="18"/>
      <c r="AJ173" s="18"/>
    </row>
    <row r="174" ht="15.75" customHeight="1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9"/>
      <c r="AC174" s="18"/>
      <c r="AD174" s="19"/>
      <c r="AE174" s="18"/>
      <c r="AF174" s="18"/>
      <c r="AG174" s="18"/>
      <c r="AH174" s="18"/>
      <c r="AI174" s="18"/>
      <c r="AJ174" s="18"/>
    </row>
    <row r="175" ht="15.75" customHeight="1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9"/>
      <c r="AC175" s="18"/>
      <c r="AD175" s="19"/>
      <c r="AE175" s="18"/>
      <c r="AF175" s="18"/>
      <c r="AG175" s="18"/>
      <c r="AH175" s="18"/>
      <c r="AI175" s="18"/>
      <c r="AJ175" s="18"/>
    </row>
    <row r="176" ht="15.75" customHeight="1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9"/>
      <c r="AC176" s="18"/>
      <c r="AD176" s="19"/>
      <c r="AE176" s="18"/>
      <c r="AF176" s="18"/>
      <c r="AG176" s="18"/>
      <c r="AH176" s="18"/>
      <c r="AI176" s="18"/>
      <c r="AJ176" s="18"/>
    </row>
    <row r="177" ht="15.75" customHeight="1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9"/>
      <c r="AC177" s="18"/>
      <c r="AD177" s="19"/>
      <c r="AE177" s="18"/>
      <c r="AF177" s="18"/>
      <c r="AG177" s="18"/>
      <c r="AH177" s="18"/>
      <c r="AI177" s="18"/>
      <c r="AJ177" s="18"/>
    </row>
    <row r="178" ht="15.75" customHeight="1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9"/>
      <c r="AC178" s="18"/>
      <c r="AD178" s="19"/>
      <c r="AE178" s="18"/>
      <c r="AF178" s="18"/>
      <c r="AG178" s="18"/>
      <c r="AH178" s="18"/>
      <c r="AI178" s="18"/>
      <c r="AJ178" s="18"/>
    </row>
    <row r="179" ht="15.75" customHeight="1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9"/>
      <c r="AC179" s="18"/>
      <c r="AD179" s="19"/>
      <c r="AE179" s="18"/>
      <c r="AF179" s="18"/>
      <c r="AG179" s="18"/>
      <c r="AH179" s="18"/>
      <c r="AI179" s="18"/>
      <c r="AJ179" s="18"/>
    </row>
    <row r="180" ht="15.75" customHeight="1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9"/>
      <c r="AC180" s="18"/>
      <c r="AD180" s="19"/>
      <c r="AE180" s="18"/>
      <c r="AF180" s="18"/>
      <c r="AG180" s="18"/>
      <c r="AH180" s="18"/>
      <c r="AI180" s="18"/>
      <c r="AJ180" s="18"/>
    </row>
    <row r="181" ht="15.75" customHeight="1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9"/>
      <c r="AC181" s="18"/>
      <c r="AD181" s="19"/>
      <c r="AE181" s="18"/>
      <c r="AF181" s="18"/>
      <c r="AG181" s="18"/>
      <c r="AH181" s="18"/>
      <c r="AI181" s="18"/>
      <c r="AJ181" s="18"/>
    </row>
    <row r="182" ht="15.75" customHeight="1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9"/>
      <c r="AC182" s="18"/>
      <c r="AD182" s="19"/>
      <c r="AE182" s="18"/>
      <c r="AF182" s="18"/>
      <c r="AG182" s="18"/>
      <c r="AH182" s="18"/>
      <c r="AI182" s="18"/>
      <c r="AJ182" s="18"/>
    </row>
    <row r="183" ht="15.75" customHeight="1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9"/>
      <c r="AC183" s="18"/>
      <c r="AD183" s="19"/>
      <c r="AE183" s="18"/>
      <c r="AF183" s="18"/>
      <c r="AG183" s="18"/>
      <c r="AH183" s="18"/>
      <c r="AI183" s="18"/>
      <c r="AJ183" s="18"/>
    </row>
    <row r="184" ht="15.75" customHeight="1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9"/>
      <c r="AC184" s="18"/>
      <c r="AD184" s="19"/>
      <c r="AE184" s="18"/>
      <c r="AF184" s="18"/>
      <c r="AG184" s="18"/>
      <c r="AH184" s="18"/>
      <c r="AI184" s="18"/>
      <c r="AJ184" s="18"/>
    </row>
    <row r="185" ht="15.75" customHeight="1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9"/>
      <c r="AC185" s="18"/>
      <c r="AD185" s="19"/>
      <c r="AE185" s="18"/>
      <c r="AF185" s="18"/>
      <c r="AG185" s="18"/>
      <c r="AH185" s="18"/>
      <c r="AI185" s="18"/>
      <c r="AJ185" s="18"/>
    </row>
    <row r="186" ht="15.75" customHeight="1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9"/>
      <c r="AC186" s="18"/>
      <c r="AD186" s="19"/>
      <c r="AE186" s="18"/>
      <c r="AF186" s="18"/>
      <c r="AG186" s="18"/>
      <c r="AH186" s="18"/>
      <c r="AI186" s="18"/>
      <c r="AJ186" s="18"/>
    </row>
    <row r="187" ht="15.75" customHeight="1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9"/>
      <c r="AC187" s="18"/>
      <c r="AD187" s="19"/>
      <c r="AE187" s="18"/>
      <c r="AF187" s="18"/>
      <c r="AG187" s="18"/>
      <c r="AH187" s="18"/>
      <c r="AI187" s="18"/>
      <c r="AJ187" s="18"/>
    </row>
    <row r="188" ht="15.75" customHeight="1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9"/>
      <c r="AC188" s="18"/>
      <c r="AD188" s="19"/>
      <c r="AE188" s="18"/>
      <c r="AF188" s="18"/>
      <c r="AG188" s="18"/>
      <c r="AH188" s="18"/>
      <c r="AI188" s="18"/>
      <c r="AJ188" s="18"/>
    </row>
    <row r="189" ht="15.75" customHeight="1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9"/>
      <c r="AC189" s="18"/>
      <c r="AD189" s="19"/>
      <c r="AE189" s="18"/>
      <c r="AF189" s="18"/>
      <c r="AG189" s="18"/>
      <c r="AH189" s="18"/>
      <c r="AI189" s="18"/>
      <c r="AJ189" s="18"/>
    </row>
    <row r="190" ht="15.75" customHeight="1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9"/>
      <c r="AC190" s="18"/>
      <c r="AD190" s="19"/>
      <c r="AE190" s="18"/>
      <c r="AF190" s="18"/>
      <c r="AG190" s="18"/>
      <c r="AH190" s="18"/>
      <c r="AI190" s="18"/>
      <c r="AJ190" s="18"/>
    </row>
    <row r="191" ht="15.75" customHeight="1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9"/>
      <c r="AC191" s="18"/>
      <c r="AD191" s="19"/>
      <c r="AE191" s="18"/>
      <c r="AF191" s="18"/>
      <c r="AG191" s="18"/>
      <c r="AH191" s="18"/>
      <c r="AI191" s="18"/>
      <c r="AJ191" s="18"/>
    </row>
    <row r="192" ht="15.75" customHeight="1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9"/>
      <c r="AC192" s="18"/>
      <c r="AD192" s="19"/>
      <c r="AE192" s="18"/>
      <c r="AF192" s="18"/>
      <c r="AG192" s="18"/>
      <c r="AH192" s="18"/>
      <c r="AI192" s="18"/>
      <c r="AJ192" s="18"/>
    </row>
    <row r="193" ht="15.75" customHeight="1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9"/>
      <c r="AC193" s="18"/>
      <c r="AD193" s="19"/>
      <c r="AE193" s="18"/>
      <c r="AF193" s="18"/>
      <c r="AG193" s="18"/>
      <c r="AH193" s="18"/>
      <c r="AI193" s="18"/>
      <c r="AJ193" s="18"/>
    </row>
    <row r="194" ht="15.75" customHeight="1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9"/>
      <c r="AC194" s="18"/>
      <c r="AD194" s="19"/>
      <c r="AE194" s="18"/>
      <c r="AF194" s="18"/>
      <c r="AG194" s="18"/>
      <c r="AH194" s="18"/>
      <c r="AI194" s="18"/>
      <c r="AJ194" s="18"/>
    </row>
    <row r="195" ht="15.75" customHeight="1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9"/>
      <c r="AC195" s="18"/>
      <c r="AD195" s="19"/>
      <c r="AE195" s="18"/>
      <c r="AF195" s="18"/>
      <c r="AG195" s="18"/>
      <c r="AH195" s="18"/>
      <c r="AI195" s="18"/>
      <c r="AJ195" s="18"/>
    </row>
    <row r="196" ht="15.75" customHeight="1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9"/>
      <c r="AC196" s="18"/>
      <c r="AD196" s="19"/>
      <c r="AE196" s="18"/>
      <c r="AF196" s="18"/>
      <c r="AG196" s="18"/>
      <c r="AH196" s="18"/>
      <c r="AI196" s="18"/>
      <c r="AJ196" s="18"/>
    </row>
    <row r="197" ht="15.75" customHeight="1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9"/>
      <c r="AC197" s="18"/>
      <c r="AD197" s="19"/>
      <c r="AE197" s="18"/>
      <c r="AF197" s="18"/>
      <c r="AG197" s="18"/>
      <c r="AH197" s="18"/>
      <c r="AI197" s="18"/>
      <c r="AJ197" s="18"/>
    </row>
    <row r="198" ht="15.75" customHeight="1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9"/>
      <c r="AC198" s="18"/>
      <c r="AD198" s="19"/>
      <c r="AE198" s="18"/>
      <c r="AF198" s="18"/>
      <c r="AG198" s="18"/>
      <c r="AH198" s="18"/>
      <c r="AI198" s="18"/>
      <c r="AJ198" s="18"/>
    </row>
    <row r="199" ht="15.75" customHeight="1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9"/>
      <c r="AC199" s="18"/>
      <c r="AD199" s="19"/>
      <c r="AE199" s="18"/>
      <c r="AF199" s="18"/>
      <c r="AG199" s="18"/>
      <c r="AH199" s="18"/>
      <c r="AI199" s="18"/>
      <c r="AJ199" s="18"/>
    </row>
    <row r="200" ht="15.75" customHeight="1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9"/>
      <c r="AC200" s="18"/>
      <c r="AD200" s="19"/>
      <c r="AE200" s="18"/>
      <c r="AF200" s="18"/>
      <c r="AG200" s="18"/>
      <c r="AH200" s="18"/>
      <c r="AI200" s="18"/>
      <c r="AJ200" s="18"/>
    </row>
    <row r="201" ht="15.75" customHeight="1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9"/>
      <c r="AC201" s="18"/>
      <c r="AD201" s="19"/>
      <c r="AE201" s="18"/>
      <c r="AF201" s="18"/>
      <c r="AG201" s="18"/>
      <c r="AH201" s="18"/>
      <c r="AI201" s="18"/>
      <c r="AJ201" s="18"/>
    </row>
    <row r="202" ht="15.75" customHeight="1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9"/>
      <c r="AC202" s="18"/>
      <c r="AD202" s="19"/>
      <c r="AE202" s="18"/>
      <c r="AF202" s="18"/>
      <c r="AG202" s="18"/>
      <c r="AH202" s="18"/>
      <c r="AI202" s="18"/>
      <c r="AJ202" s="18"/>
    </row>
    <row r="203" ht="15.75" customHeight="1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9"/>
      <c r="AC203" s="18"/>
      <c r="AD203" s="19"/>
      <c r="AE203" s="18"/>
      <c r="AF203" s="18"/>
      <c r="AG203" s="18"/>
      <c r="AH203" s="18"/>
      <c r="AI203" s="18"/>
      <c r="AJ203" s="18"/>
    </row>
    <row r="204" ht="15.75" customHeight="1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9"/>
      <c r="AC204" s="18"/>
      <c r="AD204" s="19"/>
      <c r="AE204" s="18"/>
      <c r="AF204" s="18"/>
      <c r="AG204" s="18"/>
      <c r="AH204" s="18"/>
      <c r="AI204" s="18"/>
      <c r="AJ204" s="18"/>
    </row>
    <row r="205" ht="15.75" customHeight="1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9"/>
      <c r="AC205" s="18"/>
      <c r="AD205" s="19"/>
      <c r="AE205" s="18"/>
      <c r="AF205" s="18"/>
      <c r="AG205" s="18"/>
      <c r="AH205" s="18"/>
      <c r="AI205" s="18"/>
      <c r="AJ205" s="18"/>
    </row>
    <row r="206" ht="15.75" customHeight="1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9"/>
      <c r="AC206" s="18"/>
      <c r="AD206" s="19"/>
      <c r="AE206" s="18"/>
      <c r="AF206" s="18"/>
      <c r="AG206" s="18"/>
      <c r="AH206" s="18"/>
      <c r="AI206" s="18"/>
      <c r="AJ206" s="18"/>
    </row>
    <row r="207" ht="15.75" customHeight="1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9"/>
      <c r="AC207" s="18"/>
      <c r="AD207" s="19"/>
      <c r="AE207" s="18"/>
      <c r="AF207" s="18"/>
      <c r="AG207" s="18"/>
      <c r="AH207" s="18"/>
      <c r="AI207" s="18"/>
      <c r="AJ207" s="18"/>
    </row>
    <row r="208" ht="15.75" customHeight="1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9"/>
      <c r="AC208" s="18"/>
      <c r="AD208" s="19"/>
      <c r="AE208" s="18"/>
      <c r="AF208" s="18"/>
      <c r="AG208" s="18"/>
      <c r="AH208" s="18"/>
      <c r="AI208" s="18"/>
      <c r="AJ208" s="18"/>
    </row>
    <row r="209" ht="15.75" customHeight="1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9"/>
      <c r="AC209" s="18"/>
      <c r="AD209" s="19"/>
      <c r="AE209" s="18"/>
      <c r="AF209" s="18"/>
      <c r="AG209" s="18"/>
      <c r="AH209" s="18"/>
      <c r="AI209" s="18"/>
      <c r="AJ209" s="18"/>
    </row>
    <row r="210" ht="15.75" customHeight="1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9"/>
      <c r="AC210" s="18"/>
      <c r="AD210" s="19"/>
      <c r="AE210" s="18"/>
      <c r="AF210" s="18"/>
      <c r="AG210" s="18"/>
      <c r="AH210" s="18"/>
      <c r="AI210" s="18"/>
      <c r="AJ210" s="18"/>
    </row>
    <row r="211" ht="15.75" customHeight="1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9"/>
      <c r="AC211" s="18"/>
      <c r="AD211" s="19"/>
      <c r="AE211" s="18"/>
      <c r="AF211" s="18"/>
      <c r="AG211" s="18"/>
      <c r="AH211" s="18"/>
      <c r="AI211" s="18"/>
      <c r="AJ211" s="18"/>
    </row>
    <row r="212" ht="15.75" customHeight="1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9"/>
      <c r="AC212" s="18"/>
      <c r="AD212" s="19"/>
      <c r="AE212" s="18"/>
      <c r="AF212" s="18"/>
      <c r="AG212" s="18"/>
      <c r="AH212" s="18"/>
      <c r="AI212" s="18"/>
      <c r="AJ212" s="18"/>
    </row>
    <row r="213" ht="15.75" customHeight="1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9"/>
      <c r="AC213" s="18"/>
      <c r="AD213" s="19"/>
      <c r="AE213" s="18"/>
      <c r="AF213" s="18"/>
      <c r="AG213" s="18"/>
      <c r="AH213" s="18"/>
      <c r="AI213" s="18"/>
      <c r="AJ213" s="18"/>
    </row>
    <row r="214" ht="15.75" customHeight="1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9"/>
      <c r="AC214" s="18"/>
      <c r="AD214" s="19"/>
      <c r="AE214" s="18"/>
      <c r="AF214" s="18"/>
      <c r="AG214" s="18"/>
      <c r="AH214" s="18"/>
      <c r="AI214" s="18"/>
      <c r="AJ214" s="18"/>
    </row>
    <row r="215" ht="15.75" customHeight="1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9"/>
      <c r="AC215" s="18"/>
      <c r="AD215" s="19"/>
      <c r="AE215" s="18"/>
      <c r="AF215" s="18"/>
      <c r="AG215" s="18"/>
      <c r="AH215" s="18"/>
      <c r="AI215" s="18"/>
      <c r="AJ215" s="18"/>
    </row>
    <row r="216" ht="15.75" customHeight="1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9"/>
      <c r="AC216" s="18"/>
      <c r="AD216" s="19"/>
      <c r="AE216" s="18"/>
      <c r="AF216" s="18"/>
      <c r="AG216" s="18"/>
      <c r="AH216" s="18"/>
      <c r="AI216" s="18"/>
      <c r="AJ216" s="18"/>
    </row>
    <row r="217" ht="15.75" customHeight="1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9"/>
      <c r="AC217" s="18"/>
      <c r="AD217" s="19"/>
      <c r="AE217" s="18"/>
      <c r="AF217" s="18"/>
      <c r="AG217" s="18"/>
      <c r="AH217" s="18"/>
      <c r="AI217" s="18"/>
      <c r="AJ217" s="18"/>
    </row>
    <row r="218" ht="15.75" customHeight="1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9"/>
      <c r="AC218" s="18"/>
      <c r="AD218" s="19"/>
      <c r="AE218" s="18"/>
      <c r="AF218" s="18"/>
      <c r="AG218" s="18"/>
      <c r="AH218" s="18"/>
      <c r="AI218" s="18"/>
      <c r="AJ218" s="18"/>
    </row>
    <row r="219" ht="15.75" customHeight="1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9"/>
      <c r="AC219" s="18"/>
      <c r="AD219" s="19"/>
      <c r="AE219" s="18"/>
      <c r="AF219" s="18"/>
      <c r="AG219" s="18"/>
      <c r="AH219" s="18"/>
      <c r="AI219" s="18"/>
      <c r="AJ219" s="18"/>
    </row>
    <row r="220" ht="15.75" customHeight="1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9"/>
      <c r="AC220" s="18"/>
      <c r="AD220" s="19"/>
      <c r="AE220" s="18"/>
      <c r="AF220" s="18"/>
      <c r="AG220" s="18"/>
      <c r="AH220" s="18"/>
      <c r="AI220" s="18"/>
      <c r="AJ220" s="18"/>
    </row>
    <row r="221" ht="15.75" customHeight="1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9"/>
      <c r="AC221" s="18"/>
      <c r="AD221" s="19"/>
      <c r="AE221" s="18"/>
      <c r="AF221" s="18"/>
      <c r="AG221" s="18"/>
      <c r="AH221" s="18"/>
      <c r="AI221" s="18"/>
      <c r="AJ221" s="18"/>
    </row>
    <row r="222" ht="15.75" customHeight="1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9"/>
      <c r="AC222" s="18"/>
      <c r="AD222" s="19"/>
      <c r="AE222" s="18"/>
      <c r="AF222" s="18"/>
      <c r="AG222" s="18"/>
      <c r="AH222" s="18"/>
      <c r="AI222" s="18"/>
      <c r="AJ222" s="18"/>
    </row>
    <row r="223" ht="15.75" customHeight="1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9"/>
      <c r="AC223" s="18"/>
      <c r="AD223" s="19"/>
      <c r="AE223" s="18"/>
      <c r="AF223" s="18"/>
      <c r="AG223" s="18"/>
      <c r="AH223" s="18"/>
      <c r="AI223" s="18"/>
      <c r="AJ223" s="18"/>
    </row>
    <row r="224" ht="15.75" customHeight="1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9"/>
      <c r="AC224" s="18"/>
      <c r="AD224" s="19"/>
      <c r="AE224" s="18"/>
      <c r="AF224" s="18"/>
      <c r="AG224" s="18"/>
      <c r="AH224" s="18"/>
      <c r="AI224" s="18"/>
      <c r="AJ224" s="18"/>
    </row>
    <row r="225" ht="15.75" customHeight="1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9"/>
      <c r="AC225" s="18"/>
      <c r="AD225" s="19"/>
      <c r="AE225" s="18"/>
      <c r="AF225" s="18"/>
      <c r="AG225" s="18"/>
      <c r="AH225" s="18"/>
      <c r="AI225" s="18"/>
      <c r="AJ225" s="18"/>
    </row>
    <row r="226" ht="15.75" customHeight="1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9"/>
      <c r="AC226" s="18"/>
      <c r="AD226" s="19"/>
      <c r="AE226" s="18"/>
      <c r="AF226" s="18"/>
      <c r="AG226" s="18"/>
      <c r="AH226" s="18"/>
      <c r="AI226" s="18"/>
      <c r="AJ226" s="18"/>
    </row>
    <row r="227" ht="15.75" customHeight="1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9"/>
      <c r="AC227" s="18"/>
      <c r="AD227" s="19"/>
      <c r="AE227" s="18"/>
      <c r="AF227" s="18"/>
      <c r="AG227" s="18"/>
      <c r="AH227" s="18"/>
      <c r="AI227" s="18"/>
      <c r="AJ227" s="18"/>
    </row>
    <row r="228" ht="15.75" customHeight="1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9"/>
      <c r="AC228" s="18"/>
      <c r="AD228" s="19"/>
      <c r="AE228" s="18"/>
      <c r="AF228" s="18"/>
      <c r="AG228" s="18"/>
      <c r="AH228" s="18"/>
      <c r="AI228" s="18"/>
      <c r="AJ228" s="18"/>
    </row>
    <row r="229" ht="15.75" customHeight="1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9"/>
      <c r="AC229" s="18"/>
      <c r="AD229" s="19"/>
      <c r="AE229" s="18"/>
      <c r="AF229" s="18"/>
      <c r="AG229" s="18"/>
      <c r="AH229" s="18"/>
      <c r="AI229" s="18"/>
      <c r="AJ229" s="18"/>
    </row>
    <row r="230" ht="15.75" customHeight="1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9"/>
      <c r="AC230" s="18"/>
      <c r="AD230" s="19"/>
      <c r="AE230" s="18"/>
      <c r="AF230" s="18"/>
      <c r="AG230" s="18"/>
      <c r="AH230" s="18"/>
      <c r="AI230" s="18"/>
      <c r="AJ230" s="18"/>
    </row>
    <row r="231" ht="15.75" customHeight="1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9"/>
      <c r="AC231" s="18"/>
      <c r="AD231" s="19"/>
      <c r="AE231" s="18"/>
      <c r="AF231" s="18"/>
      <c r="AG231" s="18"/>
      <c r="AH231" s="18"/>
      <c r="AI231" s="18"/>
      <c r="AJ231" s="18"/>
    </row>
    <row r="232" ht="15.75" customHeight="1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9"/>
      <c r="AC232" s="18"/>
      <c r="AD232" s="19"/>
      <c r="AE232" s="18"/>
      <c r="AF232" s="18"/>
      <c r="AG232" s="18"/>
      <c r="AH232" s="18"/>
      <c r="AI232" s="18"/>
      <c r="AJ232" s="18"/>
    </row>
    <row r="233" ht="15.75" customHeight="1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9"/>
      <c r="AC233" s="18"/>
      <c r="AD233" s="19"/>
      <c r="AE233" s="18"/>
      <c r="AF233" s="18"/>
      <c r="AG233" s="18"/>
      <c r="AH233" s="18"/>
      <c r="AI233" s="18"/>
      <c r="AJ233" s="18"/>
    </row>
    <row r="234" ht="15.75" customHeight="1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9"/>
      <c r="AC234" s="18"/>
      <c r="AD234" s="19"/>
      <c r="AE234" s="18"/>
      <c r="AF234" s="18"/>
      <c r="AG234" s="18"/>
      <c r="AH234" s="18"/>
      <c r="AI234" s="18"/>
      <c r="AJ234" s="18"/>
    </row>
    <row r="235" ht="15.75" customHeight="1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9"/>
      <c r="AC235" s="18"/>
      <c r="AD235" s="19"/>
      <c r="AE235" s="18"/>
      <c r="AF235" s="18"/>
      <c r="AG235" s="18"/>
      <c r="AH235" s="18"/>
      <c r="AI235" s="18"/>
      <c r="AJ235" s="18"/>
    </row>
    <row r="236" ht="15.75" customHeight="1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9"/>
      <c r="AC236" s="18"/>
      <c r="AD236" s="19"/>
      <c r="AE236" s="18"/>
      <c r="AF236" s="18"/>
      <c r="AG236" s="18"/>
      <c r="AH236" s="18"/>
      <c r="AI236" s="18"/>
      <c r="AJ236" s="18"/>
    </row>
    <row r="237" ht="15.75" customHeight="1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9"/>
      <c r="AC237" s="18"/>
      <c r="AD237" s="19"/>
      <c r="AE237" s="18"/>
      <c r="AF237" s="18"/>
      <c r="AG237" s="18"/>
      <c r="AH237" s="18"/>
      <c r="AI237" s="18"/>
      <c r="AJ237" s="18"/>
    </row>
    <row r="238" ht="15.75" customHeight="1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9"/>
      <c r="AC238" s="18"/>
      <c r="AD238" s="19"/>
      <c r="AE238" s="18"/>
      <c r="AF238" s="18"/>
      <c r="AG238" s="18"/>
      <c r="AH238" s="18"/>
      <c r="AI238" s="18"/>
      <c r="AJ238" s="18"/>
    </row>
    <row r="239" ht="15.75" customHeight="1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9"/>
      <c r="AC239" s="18"/>
      <c r="AD239" s="19"/>
      <c r="AE239" s="18"/>
      <c r="AF239" s="18"/>
      <c r="AG239" s="18"/>
      <c r="AH239" s="18"/>
      <c r="AI239" s="18"/>
      <c r="AJ239" s="18"/>
    </row>
    <row r="240" ht="15.75" customHeight="1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9"/>
      <c r="AC240" s="18"/>
      <c r="AD240" s="19"/>
      <c r="AE240" s="18"/>
      <c r="AF240" s="18"/>
      <c r="AG240" s="18"/>
      <c r="AH240" s="18"/>
      <c r="AI240" s="18"/>
      <c r="AJ240" s="18"/>
    </row>
    <row r="241" ht="15.75" customHeight="1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9"/>
      <c r="AC241" s="18"/>
      <c r="AD241" s="19"/>
      <c r="AE241" s="18"/>
      <c r="AF241" s="18"/>
      <c r="AG241" s="18"/>
      <c r="AH241" s="18"/>
      <c r="AI241" s="18"/>
      <c r="AJ241" s="18"/>
    </row>
    <row r="242" ht="15.75" customHeight="1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9"/>
      <c r="AC242" s="18"/>
      <c r="AD242" s="19"/>
      <c r="AE242" s="18"/>
      <c r="AF242" s="18"/>
      <c r="AG242" s="18"/>
      <c r="AH242" s="18"/>
      <c r="AI242" s="18"/>
      <c r="AJ242" s="18"/>
    </row>
    <row r="243" ht="15.75" customHeight="1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9"/>
      <c r="AC243" s="18"/>
      <c r="AD243" s="19"/>
      <c r="AE243" s="18"/>
      <c r="AF243" s="18"/>
      <c r="AG243" s="18"/>
      <c r="AH243" s="18"/>
      <c r="AI243" s="18"/>
      <c r="AJ243" s="18"/>
    </row>
    <row r="244" ht="15.75" customHeight="1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9"/>
      <c r="AC244" s="18"/>
      <c r="AD244" s="19"/>
      <c r="AE244" s="18"/>
      <c r="AF244" s="18"/>
      <c r="AG244" s="18"/>
      <c r="AH244" s="18"/>
      <c r="AI244" s="18"/>
      <c r="AJ244" s="18"/>
    </row>
    <row r="245" ht="15.75" customHeight="1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9"/>
      <c r="AC245" s="18"/>
      <c r="AD245" s="19"/>
      <c r="AE245" s="18"/>
      <c r="AF245" s="18"/>
      <c r="AG245" s="18"/>
      <c r="AH245" s="18"/>
      <c r="AI245" s="18"/>
      <c r="AJ245" s="18"/>
    </row>
    <row r="246" ht="15.75" customHeight="1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9"/>
      <c r="AC246" s="18"/>
      <c r="AD246" s="19"/>
      <c r="AE246" s="18"/>
      <c r="AF246" s="18"/>
      <c r="AG246" s="18"/>
      <c r="AH246" s="18"/>
      <c r="AI246" s="18"/>
      <c r="AJ246" s="18"/>
    </row>
    <row r="247" ht="15.75" customHeight="1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9"/>
      <c r="AC247" s="18"/>
      <c r="AD247" s="19"/>
      <c r="AE247" s="18"/>
      <c r="AF247" s="18"/>
      <c r="AG247" s="18"/>
      <c r="AH247" s="18"/>
      <c r="AI247" s="18"/>
      <c r="AJ247" s="18"/>
    </row>
    <row r="248" ht="15.75" customHeight="1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9"/>
      <c r="AC248" s="18"/>
      <c r="AD248" s="19"/>
      <c r="AE248" s="18"/>
      <c r="AF248" s="18"/>
      <c r="AG248" s="18"/>
      <c r="AH248" s="18"/>
      <c r="AI248" s="18"/>
      <c r="AJ248" s="18"/>
    </row>
    <row r="249" ht="15.75" customHeight="1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9"/>
      <c r="AC249" s="18"/>
      <c r="AD249" s="19"/>
      <c r="AE249" s="18"/>
      <c r="AF249" s="18"/>
      <c r="AG249" s="18"/>
      <c r="AH249" s="18"/>
      <c r="AI249" s="18"/>
      <c r="AJ249" s="18"/>
    </row>
    <row r="250" ht="15.75" customHeight="1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9"/>
      <c r="AC250" s="18"/>
      <c r="AD250" s="19"/>
      <c r="AE250" s="18"/>
      <c r="AF250" s="18"/>
      <c r="AG250" s="18"/>
      <c r="AH250" s="18"/>
      <c r="AI250" s="18"/>
      <c r="AJ250" s="18"/>
    </row>
    <row r="251" ht="15.75" customHeight="1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9"/>
      <c r="AC251" s="18"/>
      <c r="AD251" s="19"/>
      <c r="AE251" s="18"/>
      <c r="AF251" s="18"/>
      <c r="AG251" s="18"/>
      <c r="AH251" s="18"/>
      <c r="AI251" s="18"/>
      <c r="AJ251" s="18"/>
    </row>
    <row r="252" ht="15.75" customHeight="1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9"/>
      <c r="AC252" s="18"/>
      <c r="AD252" s="19"/>
      <c r="AE252" s="18"/>
      <c r="AF252" s="18"/>
      <c r="AG252" s="18"/>
      <c r="AH252" s="18"/>
      <c r="AI252" s="18"/>
      <c r="AJ252" s="18"/>
    </row>
    <row r="253" ht="15.75" customHeight="1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9"/>
      <c r="AC253" s="18"/>
      <c r="AD253" s="19"/>
      <c r="AE253" s="18"/>
      <c r="AF253" s="18"/>
      <c r="AG253" s="18"/>
      <c r="AH253" s="18"/>
      <c r="AI253" s="18"/>
      <c r="AJ253" s="18"/>
    </row>
    <row r="254" ht="15.75" customHeight="1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9"/>
      <c r="AC254" s="18"/>
      <c r="AD254" s="19"/>
      <c r="AE254" s="18"/>
      <c r="AF254" s="18"/>
      <c r="AG254" s="18"/>
      <c r="AH254" s="18"/>
      <c r="AI254" s="18"/>
      <c r="AJ254" s="18"/>
    </row>
    <row r="255" ht="15.75" customHeight="1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9"/>
      <c r="AC255" s="18"/>
      <c r="AD255" s="19"/>
      <c r="AE255" s="18"/>
      <c r="AF255" s="18"/>
      <c r="AG255" s="18"/>
      <c r="AH255" s="18"/>
      <c r="AI255" s="18"/>
      <c r="AJ255" s="18"/>
    </row>
    <row r="256" ht="15.75" customHeight="1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9"/>
      <c r="AC256" s="18"/>
      <c r="AD256" s="19"/>
      <c r="AE256" s="18"/>
      <c r="AF256" s="18"/>
      <c r="AG256" s="18"/>
      <c r="AH256" s="18"/>
      <c r="AI256" s="18"/>
      <c r="AJ256" s="18"/>
    </row>
    <row r="257" ht="15.75" customHeight="1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9"/>
      <c r="AC257" s="18"/>
      <c r="AD257" s="19"/>
      <c r="AE257" s="18"/>
      <c r="AF257" s="18"/>
      <c r="AG257" s="18"/>
      <c r="AH257" s="18"/>
      <c r="AI257" s="18"/>
      <c r="AJ257" s="18"/>
    </row>
    <row r="258" ht="15.75" customHeight="1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9"/>
      <c r="AC258" s="18"/>
      <c r="AD258" s="19"/>
      <c r="AE258" s="18"/>
      <c r="AF258" s="18"/>
      <c r="AG258" s="18"/>
      <c r="AH258" s="18"/>
      <c r="AI258" s="18"/>
      <c r="AJ258" s="18"/>
    </row>
    <row r="259" ht="15.75" customHeight="1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9"/>
      <c r="AC259" s="18"/>
      <c r="AD259" s="19"/>
      <c r="AE259" s="18"/>
      <c r="AF259" s="18"/>
      <c r="AG259" s="18"/>
      <c r="AH259" s="18"/>
      <c r="AI259" s="18"/>
      <c r="AJ259" s="18"/>
    </row>
    <row r="260" ht="15.75" customHeight="1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9"/>
      <c r="AC260" s="18"/>
      <c r="AD260" s="19"/>
      <c r="AE260" s="18"/>
      <c r="AF260" s="18"/>
      <c r="AG260" s="18"/>
      <c r="AH260" s="18"/>
      <c r="AI260" s="18"/>
      <c r="AJ260" s="18"/>
    </row>
    <row r="261" ht="15.75" customHeight="1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9"/>
      <c r="AC261" s="18"/>
      <c r="AD261" s="19"/>
      <c r="AE261" s="18"/>
      <c r="AF261" s="18"/>
      <c r="AG261" s="18"/>
      <c r="AH261" s="18"/>
      <c r="AI261" s="18"/>
      <c r="AJ261" s="18"/>
    </row>
    <row r="262" ht="15.75" customHeight="1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9"/>
      <c r="AC262" s="18"/>
      <c r="AD262" s="19"/>
      <c r="AE262" s="18"/>
      <c r="AF262" s="18"/>
      <c r="AG262" s="18"/>
      <c r="AH262" s="18"/>
      <c r="AI262" s="18"/>
      <c r="AJ262" s="18"/>
    </row>
    <row r="263" ht="15.75" customHeight="1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9"/>
      <c r="AC263" s="18"/>
      <c r="AD263" s="19"/>
      <c r="AE263" s="18"/>
      <c r="AF263" s="18"/>
      <c r="AG263" s="18"/>
      <c r="AH263" s="18"/>
      <c r="AI263" s="18"/>
      <c r="AJ263" s="18"/>
    </row>
    <row r="264" ht="15.75" customHeight="1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9"/>
      <c r="AC264" s="18"/>
      <c r="AD264" s="19"/>
      <c r="AE264" s="18"/>
      <c r="AF264" s="18"/>
      <c r="AG264" s="18"/>
      <c r="AH264" s="18"/>
      <c r="AI264" s="18"/>
      <c r="AJ264" s="18"/>
    </row>
    <row r="265" ht="15.75" customHeight="1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9"/>
      <c r="AC265" s="18"/>
      <c r="AD265" s="19"/>
      <c r="AE265" s="18"/>
      <c r="AF265" s="18"/>
      <c r="AG265" s="18"/>
      <c r="AH265" s="18"/>
      <c r="AI265" s="18"/>
      <c r="AJ265" s="18"/>
    </row>
    <row r="266" ht="15.75" customHeight="1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9"/>
      <c r="AC266" s="18"/>
      <c r="AD266" s="19"/>
      <c r="AE266" s="18"/>
      <c r="AF266" s="18"/>
      <c r="AG266" s="18"/>
      <c r="AH266" s="18"/>
      <c r="AI266" s="18"/>
      <c r="AJ266" s="18"/>
    </row>
    <row r="267" ht="15.75" customHeight="1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9"/>
      <c r="AC267" s="18"/>
      <c r="AD267" s="19"/>
      <c r="AE267" s="18"/>
      <c r="AF267" s="18"/>
      <c r="AG267" s="18"/>
      <c r="AH267" s="18"/>
      <c r="AI267" s="18"/>
      <c r="AJ267" s="18"/>
    </row>
    <row r="268" ht="15.75" customHeight="1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9"/>
      <c r="AC268" s="18"/>
      <c r="AD268" s="19"/>
      <c r="AE268" s="18"/>
      <c r="AF268" s="18"/>
      <c r="AG268" s="18"/>
      <c r="AH268" s="18"/>
      <c r="AI268" s="18"/>
      <c r="AJ268" s="18"/>
    </row>
    <row r="269" ht="15.75" customHeight="1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9"/>
      <c r="AC269" s="18"/>
      <c r="AD269" s="19"/>
      <c r="AE269" s="18"/>
      <c r="AF269" s="18"/>
      <c r="AG269" s="18"/>
      <c r="AH269" s="18"/>
      <c r="AI269" s="18"/>
      <c r="AJ269" s="18"/>
    </row>
    <row r="270" ht="15.75" customHeight="1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9"/>
      <c r="AC270" s="18"/>
      <c r="AD270" s="19"/>
      <c r="AE270" s="18"/>
      <c r="AF270" s="18"/>
      <c r="AG270" s="18"/>
      <c r="AH270" s="18"/>
      <c r="AI270" s="18"/>
      <c r="AJ270" s="18"/>
    </row>
    <row r="271" ht="15.75" customHeight="1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9"/>
      <c r="AC271" s="18"/>
      <c r="AD271" s="19"/>
      <c r="AE271" s="18"/>
      <c r="AF271" s="18"/>
      <c r="AG271" s="18"/>
      <c r="AH271" s="18"/>
      <c r="AI271" s="18"/>
      <c r="AJ271" s="18"/>
    </row>
    <row r="272" ht="15.75" customHeight="1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9"/>
      <c r="AC272" s="18"/>
      <c r="AD272" s="19"/>
      <c r="AE272" s="18"/>
      <c r="AF272" s="18"/>
      <c r="AG272" s="18"/>
      <c r="AH272" s="18"/>
      <c r="AI272" s="18"/>
      <c r="AJ272" s="18"/>
    </row>
    <row r="273" ht="15.75" customHeight="1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9"/>
      <c r="AC273" s="18"/>
      <c r="AD273" s="19"/>
      <c r="AE273" s="18"/>
      <c r="AF273" s="18"/>
      <c r="AG273" s="18"/>
      <c r="AH273" s="18"/>
      <c r="AI273" s="18"/>
      <c r="AJ273" s="18"/>
    </row>
    <row r="274" ht="15.75" customHeight="1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9"/>
      <c r="AC274" s="18"/>
      <c r="AD274" s="19"/>
      <c r="AE274" s="18"/>
      <c r="AF274" s="18"/>
      <c r="AG274" s="18"/>
      <c r="AH274" s="18"/>
      <c r="AI274" s="18"/>
      <c r="AJ274" s="18"/>
    </row>
    <row r="275" ht="15.75" customHeight="1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9"/>
      <c r="AC275" s="18"/>
      <c r="AD275" s="19"/>
      <c r="AE275" s="18"/>
      <c r="AF275" s="18"/>
      <c r="AG275" s="18"/>
      <c r="AH275" s="18"/>
      <c r="AI275" s="18"/>
      <c r="AJ275" s="18"/>
    </row>
    <row r="276" ht="15.75" customHeight="1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9"/>
      <c r="AC276" s="18"/>
      <c r="AD276" s="19"/>
      <c r="AE276" s="18"/>
      <c r="AF276" s="18"/>
      <c r="AG276" s="18"/>
      <c r="AH276" s="18"/>
      <c r="AI276" s="18"/>
      <c r="AJ276" s="18"/>
    </row>
    <row r="277" ht="15.75" customHeight="1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9"/>
      <c r="AC277" s="18"/>
      <c r="AD277" s="19"/>
      <c r="AE277" s="18"/>
      <c r="AF277" s="18"/>
      <c r="AG277" s="18"/>
      <c r="AH277" s="18"/>
      <c r="AI277" s="18"/>
      <c r="AJ277" s="18"/>
    </row>
    <row r="278" ht="15.75" customHeight="1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9"/>
      <c r="AC278" s="18"/>
      <c r="AD278" s="19"/>
      <c r="AE278" s="18"/>
      <c r="AF278" s="18"/>
      <c r="AG278" s="18"/>
      <c r="AH278" s="18"/>
      <c r="AI278" s="18"/>
      <c r="AJ278" s="18"/>
    </row>
    <row r="279" ht="15.75" customHeight="1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9"/>
      <c r="AC279" s="18"/>
      <c r="AD279" s="19"/>
      <c r="AE279" s="18"/>
      <c r="AF279" s="18"/>
      <c r="AG279" s="18"/>
      <c r="AH279" s="18"/>
      <c r="AI279" s="18"/>
      <c r="AJ279" s="18"/>
    </row>
    <row r="280" ht="15.75" customHeight="1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9"/>
      <c r="AC280" s="18"/>
      <c r="AD280" s="19"/>
      <c r="AE280" s="18"/>
      <c r="AF280" s="18"/>
      <c r="AG280" s="18"/>
      <c r="AH280" s="18"/>
      <c r="AI280" s="18"/>
      <c r="AJ280" s="18"/>
    </row>
    <row r="281" ht="15.75" customHeight="1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9"/>
      <c r="AC281" s="18"/>
      <c r="AD281" s="19"/>
      <c r="AE281" s="18"/>
      <c r="AF281" s="18"/>
      <c r="AG281" s="18"/>
      <c r="AH281" s="18"/>
      <c r="AI281" s="18"/>
      <c r="AJ281" s="18"/>
    </row>
    <row r="282" ht="15.75" customHeight="1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9"/>
      <c r="AC282" s="18"/>
      <c r="AD282" s="19"/>
      <c r="AE282" s="18"/>
      <c r="AF282" s="18"/>
      <c r="AG282" s="18"/>
      <c r="AH282" s="18"/>
      <c r="AI282" s="18"/>
      <c r="AJ282" s="18"/>
    </row>
    <row r="283" ht="15.75" customHeight="1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9"/>
      <c r="AC283" s="18"/>
      <c r="AD283" s="19"/>
      <c r="AE283" s="18"/>
      <c r="AF283" s="18"/>
      <c r="AG283" s="18"/>
      <c r="AH283" s="18"/>
      <c r="AI283" s="18"/>
      <c r="AJ283" s="18"/>
    </row>
    <row r="284" ht="15.75" customHeight="1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9"/>
      <c r="AC284" s="18"/>
      <c r="AD284" s="19"/>
      <c r="AE284" s="18"/>
      <c r="AF284" s="18"/>
      <c r="AG284" s="18"/>
      <c r="AH284" s="18"/>
      <c r="AI284" s="18"/>
      <c r="AJ284" s="18"/>
    </row>
    <row r="285" ht="15.75" customHeight="1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9"/>
      <c r="AC285" s="18"/>
      <c r="AD285" s="19"/>
      <c r="AE285" s="18"/>
      <c r="AF285" s="18"/>
      <c r="AG285" s="18"/>
      <c r="AH285" s="18"/>
      <c r="AI285" s="18"/>
      <c r="AJ285" s="18"/>
    </row>
    <row r="286" ht="15.75" customHeight="1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9"/>
      <c r="AC286" s="18"/>
      <c r="AD286" s="19"/>
      <c r="AE286" s="18"/>
      <c r="AF286" s="18"/>
      <c r="AG286" s="18"/>
      <c r="AH286" s="18"/>
      <c r="AI286" s="18"/>
      <c r="AJ286" s="18"/>
    </row>
    <row r="287" ht="15.75" customHeight="1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9"/>
      <c r="AC287" s="18"/>
      <c r="AD287" s="19"/>
      <c r="AE287" s="18"/>
      <c r="AF287" s="18"/>
      <c r="AG287" s="18"/>
      <c r="AH287" s="18"/>
      <c r="AI287" s="18"/>
      <c r="AJ287" s="18"/>
    </row>
    <row r="288" ht="15.75" customHeight="1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9"/>
      <c r="AC288" s="18"/>
      <c r="AD288" s="19"/>
      <c r="AE288" s="18"/>
      <c r="AF288" s="18"/>
      <c r="AG288" s="18"/>
      <c r="AH288" s="18"/>
      <c r="AI288" s="18"/>
      <c r="AJ288" s="18"/>
    </row>
    <row r="289" ht="15.75" customHeight="1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9"/>
      <c r="AC289" s="18"/>
      <c r="AD289" s="19"/>
      <c r="AE289" s="18"/>
      <c r="AF289" s="18"/>
      <c r="AG289" s="18"/>
      <c r="AH289" s="18"/>
      <c r="AI289" s="18"/>
      <c r="AJ289" s="18"/>
    </row>
    <row r="290" ht="15.75" customHeight="1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9"/>
      <c r="AC290" s="18"/>
      <c r="AD290" s="19"/>
      <c r="AE290" s="18"/>
      <c r="AF290" s="18"/>
      <c r="AG290" s="18"/>
      <c r="AH290" s="18"/>
      <c r="AI290" s="18"/>
      <c r="AJ290" s="18"/>
    </row>
    <row r="291" ht="15.75" customHeight="1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9"/>
      <c r="AC291" s="18"/>
      <c r="AD291" s="19"/>
      <c r="AE291" s="18"/>
      <c r="AF291" s="18"/>
      <c r="AG291" s="18"/>
      <c r="AH291" s="18"/>
      <c r="AI291" s="18"/>
      <c r="AJ291" s="18"/>
    </row>
    <row r="292" ht="15.75" customHeight="1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9"/>
      <c r="AC292" s="18"/>
      <c r="AD292" s="19"/>
      <c r="AE292" s="18"/>
      <c r="AF292" s="18"/>
      <c r="AG292" s="18"/>
      <c r="AH292" s="18"/>
      <c r="AI292" s="18"/>
      <c r="AJ292" s="18"/>
    </row>
    <row r="293" ht="15.75" customHeight="1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9"/>
      <c r="AC293" s="18"/>
      <c r="AD293" s="19"/>
      <c r="AE293" s="18"/>
      <c r="AF293" s="18"/>
      <c r="AG293" s="18"/>
      <c r="AH293" s="18"/>
      <c r="AI293" s="18"/>
      <c r="AJ293" s="18"/>
    </row>
    <row r="294" ht="15.75" customHeight="1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9"/>
      <c r="AC294" s="18"/>
      <c r="AD294" s="19"/>
      <c r="AE294" s="18"/>
      <c r="AF294" s="18"/>
      <c r="AG294" s="18"/>
      <c r="AH294" s="18"/>
      <c r="AI294" s="18"/>
      <c r="AJ294" s="18"/>
    </row>
    <row r="295" ht="15.75" customHeight="1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9"/>
      <c r="AC295" s="18"/>
      <c r="AD295" s="19"/>
      <c r="AE295" s="18"/>
      <c r="AF295" s="18"/>
      <c r="AG295" s="18"/>
      <c r="AH295" s="18"/>
      <c r="AI295" s="18"/>
      <c r="AJ295" s="18"/>
    </row>
    <row r="296" ht="15.75" customHeight="1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9"/>
      <c r="AC296" s="18"/>
      <c r="AD296" s="19"/>
      <c r="AE296" s="18"/>
      <c r="AF296" s="18"/>
      <c r="AG296" s="18"/>
      <c r="AH296" s="18"/>
      <c r="AI296" s="18"/>
      <c r="AJ296" s="18"/>
    </row>
    <row r="297" ht="15.75" customHeight="1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9"/>
      <c r="AC297" s="18"/>
      <c r="AD297" s="19"/>
      <c r="AE297" s="18"/>
      <c r="AF297" s="18"/>
      <c r="AG297" s="18"/>
      <c r="AH297" s="18"/>
      <c r="AI297" s="18"/>
      <c r="AJ297" s="18"/>
    </row>
    <row r="298" ht="15.75" customHeight="1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9"/>
      <c r="AC298" s="18"/>
      <c r="AD298" s="19"/>
      <c r="AE298" s="18"/>
      <c r="AF298" s="18"/>
      <c r="AG298" s="18"/>
      <c r="AH298" s="18"/>
      <c r="AI298" s="18"/>
      <c r="AJ298" s="18"/>
    </row>
    <row r="299" ht="15.75" customHeight="1">
      <c r="A299" s="17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9"/>
      <c r="AC299" s="18"/>
      <c r="AD299" s="19"/>
      <c r="AE299" s="18"/>
      <c r="AF299" s="18"/>
      <c r="AG299" s="18"/>
      <c r="AH299" s="18"/>
      <c r="AI299" s="18"/>
      <c r="AJ299" s="18"/>
    </row>
    <row r="300" ht="15.75" customHeight="1">
      <c r="A300" s="17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9"/>
      <c r="AC300" s="18"/>
      <c r="AD300" s="19"/>
      <c r="AE300" s="18"/>
      <c r="AF300" s="18"/>
      <c r="AG300" s="18"/>
      <c r="AH300" s="18"/>
      <c r="AI300" s="18"/>
      <c r="AJ300" s="18"/>
    </row>
    <row r="301" ht="15.75" customHeight="1">
      <c r="A301" s="17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9"/>
      <c r="AC301" s="18"/>
      <c r="AD301" s="19"/>
      <c r="AE301" s="18"/>
      <c r="AF301" s="18"/>
      <c r="AG301" s="18"/>
      <c r="AH301" s="18"/>
      <c r="AI301" s="18"/>
      <c r="AJ301" s="18"/>
    </row>
    <row r="302" ht="15.75" customHeight="1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9"/>
      <c r="AC302" s="18"/>
      <c r="AD302" s="19"/>
      <c r="AE302" s="18"/>
      <c r="AF302" s="18"/>
      <c r="AG302" s="18"/>
      <c r="AH302" s="18"/>
      <c r="AI302" s="18"/>
      <c r="AJ302" s="18"/>
    </row>
    <row r="303" ht="15.75" customHeight="1">
      <c r="A303" s="17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9"/>
      <c r="AC303" s="18"/>
      <c r="AD303" s="19"/>
      <c r="AE303" s="18"/>
      <c r="AF303" s="18"/>
      <c r="AG303" s="18"/>
      <c r="AH303" s="18"/>
      <c r="AI303" s="18"/>
      <c r="AJ303" s="18"/>
    </row>
    <row r="304" ht="15.75" customHeight="1">
      <c r="A304" s="17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9"/>
      <c r="AC304" s="18"/>
      <c r="AD304" s="19"/>
      <c r="AE304" s="18"/>
      <c r="AF304" s="18"/>
      <c r="AG304" s="18"/>
      <c r="AH304" s="18"/>
      <c r="AI304" s="18"/>
      <c r="AJ304" s="18"/>
    </row>
    <row r="305" ht="15.75" customHeight="1">
      <c r="A305" s="17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9"/>
      <c r="AC305" s="18"/>
      <c r="AD305" s="19"/>
      <c r="AE305" s="18"/>
      <c r="AF305" s="18"/>
      <c r="AG305" s="18"/>
      <c r="AH305" s="18"/>
      <c r="AI305" s="18"/>
      <c r="AJ305" s="18"/>
    </row>
    <row r="306" ht="15.75" customHeight="1">
      <c r="A306" s="17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9"/>
      <c r="AC306" s="18"/>
      <c r="AD306" s="19"/>
      <c r="AE306" s="18"/>
      <c r="AF306" s="18"/>
      <c r="AG306" s="18"/>
      <c r="AH306" s="18"/>
      <c r="AI306" s="18"/>
      <c r="AJ306" s="18"/>
    </row>
    <row r="307" ht="15.75" customHeight="1">
      <c r="A307" s="17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9"/>
      <c r="AC307" s="18"/>
      <c r="AD307" s="19"/>
      <c r="AE307" s="18"/>
      <c r="AF307" s="18"/>
      <c r="AG307" s="18"/>
      <c r="AH307" s="18"/>
      <c r="AI307" s="18"/>
      <c r="AJ307" s="18"/>
    </row>
    <row r="308" ht="15.75" customHeight="1">
      <c r="A308" s="17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9"/>
      <c r="AC308" s="18"/>
      <c r="AD308" s="19"/>
      <c r="AE308" s="18"/>
      <c r="AF308" s="18"/>
      <c r="AG308" s="18"/>
      <c r="AH308" s="18"/>
      <c r="AI308" s="18"/>
      <c r="AJ308" s="18"/>
    </row>
    <row r="309" ht="15.75" customHeight="1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9"/>
      <c r="AC309" s="18"/>
      <c r="AD309" s="19"/>
      <c r="AE309" s="18"/>
      <c r="AF309" s="18"/>
      <c r="AG309" s="18"/>
      <c r="AH309" s="18"/>
      <c r="AI309" s="18"/>
      <c r="AJ309" s="18"/>
    </row>
    <row r="310" ht="15.75" customHeight="1">
      <c r="A310" s="17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9"/>
      <c r="AC310" s="18"/>
      <c r="AD310" s="19"/>
      <c r="AE310" s="18"/>
      <c r="AF310" s="18"/>
      <c r="AG310" s="18"/>
      <c r="AH310" s="18"/>
      <c r="AI310" s="18"/>
      <c r="AJ310" s="18"/>
    </row>
    <row r="311" ht="15.75" customHeight="1">
      <c r="A311" s="17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9"/>
      <c r="AC311" s="18"/>
      <c r="AD311" s="19"/>
      <c r="AE311" s="18"/>
      <c r="AF311" s="18"/>
      <c r="AG311" s="18"/>
      <c r="AH311" s="18"/>
      <c r="AI311" s="18"/>
      <c r="AJ311" s="18"/>
    </row>
    <row r="312" ht="15.75" customHeight="1">
      <c r="A312" s="17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9"/>
      <c r="AC312" s="18"/>
      <c r="AD312" s="19"/>
      <c r="AE312" s="18"/>
      <c r="AF312" s="18"/>
      <c r="AG312" s="18"/>
      <c r="AH312" s="18"/>
      <c r="AI312" s="18"/>
      <c r="AJ312" s="18"/>
    </row>
    <row r="313" ht="15.75" customHeight="1">
      <c r="A313" s="17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9"/>
      <c r="AC313" s="18"/>
      <c r="AD313" s="19"/>
      <c r="AE313" s="18"/>
      <c r="AF313" s="18"/>
      <c r="AG313" s="18"/>
      <c r="AH313" s="18"/>
      <c r="AI313" s="18"/>
      <c r="AJ313" s="18"/>
    </row>
    <row r="314" ht="15.75" customHeight="1">
      <c r="A314" s="17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9"/>
      <c r="AC314" s="18"/>
      <c r="AD314" s="19"/>
      <c r="AE314" s="18"/>
      <c r="AF314" s="18"/>
      <c r="AG314" s="18"/>
      <c r="AH314" s="18"/>
      <c r="AI314" s="18"/>
      <c r="AJ314" s="18"/>
    </row>
    <row r="315" ht="15.75" customHeight="1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9"/>
      <c r="AC315" s="18"/>
      <c r="AD315" s="19"/>
      <c r="AE315" s="18"/>
      <c r="AF315" s="18"/>
      <c r="AG315" s="18"/>
      <c r="AH315" s="18"/>
      <c r="AI315" s="18"/>
      <c r="AJ315" s="18"/>
    </row>
    <row r="316" ht="15.75" customHeight="1">
      <c r="A316" s="17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9"/>
      <c r="AC316" s="18"/>
      <c r="AD316" s="19"/>
      <c r="AE316" s="18"/>
      <c r="AF316" s="18"/>
      <c r="AG316" s="18"/>
      <c r="AH316" s="18"/>
      <c r="AI316" s="18"/>
      <c r="AJ316" s="18"/>
    </row>
    <row r="317" ht="15.75" customHeight="1">
      <c r="A317" s="17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9"/>
      <c r="AC317" s="18"/>
      <c r="AD317" s="19"/>
      <c r="AE317" s="18"/>
      <c r="AF317" s="18"/>
      <c r="AG317" s="18"/>
      <c r="AH317" s="18"/>
      <c r="AI317" s="18"/>
      <c r="AJ317" s="18"/>
    </row>
    <row r="318" ht="15.75" customHeight="1">
      <c r="A318" s="17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9"/>
      <c r="AC318" s="18"/>
      <c r="AD318" s="19"/>
      <c r="AE318" s="18"/>
      <c r="AF318" s="18"/>
      <c r="AG318" s="18"/>
      <c r="AH318" s="18"/>
      <c r="AI318" s="18"/>
      <c r="AJ318" s="18"/>
    </row>
    <row r="319" ht="15.75" customHeight="1">
      <c r="A319" s="17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9"/>
      <c r="AC319" s="18"/>
      <c r="AD319" s="19"/>
      <c r="AE319" s="18"/>
      <c r="AF319" s="18"/>
      <c r="AG319" s="18"/>
      <c r="AH319" s="18"/>
      <c r="AI319" s="18"/>
      <c r="AJ319" s="18"/>
    </row>
    <row r="320" ht="15.75" customHeight="1">
      <c r="A320" s="17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9"/>
      <c r="AC320" s="18"/>
      <c r="AD320" s="19"/>
      <c r="AE320" s="18"/>
      <c r="AF320" s="18"/>
      <c r="AG320" s="18"/>
      <c r="AH320" s="18"/>
      <c r="AI320" s="18"/>
      <c r="AJ320" s="18"/>
    </row>
    <row r="321" ht="15.75" customHeight="1">
      <c r="A321" s="17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9"/>
      <c r="AC321" s="18"/>
      <c r="AD321" s="19"/>
      <c r="AE321" s="18"/>
      <c r="AF321" s="18"/>
      <c r="AG321" s="18"/>
      <c r="AH321" s="18"/>
      <c r="AI321" s="18"/>
      <c r="AJ321" s="18"/>
    </row>
    <row r="322" ht="15.75" customHeight="1">
      <c r="A322" s="17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9"/>
      <c r="AC322" s="18"/>
      <c r="AD322" s="19"/>
      <c r="AE322" s="18"/>
      <c r="AF322" s="18"/>
      <c r="AG322" s="18"/>
      <c r="AH322" s="18"/>
      <c r="AI322" s="18"/>
      <c r="AJ322" s="18"/>
    </row>
    <row r="323" ht="15.75" customHeight="1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9"/>
      <c r="AC323" s="18"/>
      <c r="AD323" s="19"/>
      <c r="AE323" s="18"/>
      <c r="AF323" s="18"/>
      <c r="AG323" s="18"/>
      <c r="AH323" s="18"/>
      <c r="AI323" s="18"/>
      <c r="AJ323" s="18"/>
    </row>
    <row r="324" ht="15.75" customHeight="1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9"/>
      <c r="AC324" s="18"/>
      <c r="AD324" s="19"/>
      <c r="AE324" s="18"/>
      <c r="AF324" s="18"/>
      <c r="AG324" s="18"/>
      <c r="AH324" s="18"/>
      <c r="AI324" s="18"/>
      <c r="AJ324" s="18"/>
    </row>
    <row r="325" ht="15.75" customHeight="1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9"/>
      <c r="AC325" s="18"/>
      <c r="AD325" s="19"/>
      <c r="AE325" s="18"/>
      <c r="AF325" s="18"/>
      <c r="AG325" s="18"/>
      <c r="AH325" s="18"/>
      <c r="AI325" s="18"/>
      <c r="AJ325" s="18"/>
    </row>
    <row r="326" ht="15.75" customHeight="1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9"/>
      <c r="AC326" s="18"/>
      <c r="AD326" s="19"/>
      <c r="AE326" s="18"/>
      <c r="AF326" s="18"/>
      <c r="AG326" s="18"/>
      <c r="AH326" s="18"/>
      <c r="AI326" s="18"/>
      <c r="AJ326" s="18"/>
    </row>
    <row r="327" ht="15.75" customHeight="1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9"/>
      <c r="AC327" s="18"/>
      <c r="AD327" s="19"/>
      <c r="AE327" s="18"/>
      <c r="AF327" s="18"/>
      <c r="AG327" s="18"/>
      <c r="AH327" s="18"/>
      <c r="AI327" s="18"/>
      <c r="AJ327" s="18"/>
    </row>
    <row r="328" ht="15.75" customHeight="1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9"/>
      <c r="AC328" s="18"/>
      <c r="AD328" s="19"/>
      <c r="AE328" s="18"/>
      <c r="AF328" s="18"/>
      <c r="AG328" s="18"/>
      <c r="AH328" s="18"/>
      <c r="AI328" s="18"/>
      <c r="AJ328" s="18"/>
    </row>
    <row r="329" ht="15.75" customHeight="1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9"/>
      <c r="AC329" s="18"/>
      <c r="AD329" s="19"/>
      <c r="AE329" s="18"/>
      <c r="AF329" s="18"/>
      <c r="AG329" s="18"/>
      <c r="AH329" s="18"/>
      <c r="AI329" s="18"/>
      <c r="AJ329" s="18"/>
    </row>
    <row r="330" ht="15.75" customHeight="1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9"/>
      <c r="AC330" s="18"/>
      <c r="AD330" s="19"/>
      <c r="AE330" s="18"/>
      <c r="AF330" s="18"/>
      <c r="AG330" s="18"/>
      <c r="AH330" s="18"/>
      <c r="AI330" s="18"/>
      <c r="AJ330" s="18"/>
    </row>
    <row r="331" ht="15.75" customHeight="1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9"/>
      <c r="AC331" s="18"/>
      <c r="AD331" s="19"/>
      <c r="AE331" s="18"/>
      <c r="AF331" s="18"/>
      <c r="AG331" s="18"/>
      <c r="AH331" s="18"/>
      <c r="AI331" s="18"/>
      <c r="AJ331" s="18"/>
    </row>
    <row r="332" ht="15.75" customHeight="1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9"/>
      <c r="AC332" s="18"/>
      <c r="AD332" s="19"/>
      <c r="AE332" s="18"/>
      <c r="AF332" s="18"/>
      <c r="AG332" s="18"/>
      <c r="AH332" s="18"/>
      <c r="AI332" s="18"/>
      <c r="AJ332" s="18"/>
    </row>
    <row r="333" ht="15.75" customHeight="1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9"/>
      <c r="AC333" s="18"/>
      <c r="AD333" s="19"/>
      <c r="AE333" s="18"/>
      <c r="AF333" s="18"/>
      <c r="AG333" s="18"/>
      <c r="AH333" s="18"/>
      <c r="AI333" s="18"/>
      <c r="AJ333" s="18"/>
    </row>
    <row r="334" ht="15.75" customHeight="1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9"/>
      <c r="AC334" s="18"/>
      <c r="AD334" s="19"/>
      <c r="AE334" s="18"/>
      <c r="AF334" s="18"/>
      <c r="AG334" s="18"/>
      <c r="AH334" s="18"/>
      <c r="AI334" s="18"/>
      <c r="AJ334" s="18"/>
    </row>
    <row r="335" ht="15.75" customHeight="1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9"/>
      <c r="AC335" s="18"/>
      <c r="AD335" s="19"/>
      <c r="AE335" s="18"/>
      <c r="AF335" s="18"/>
      <c r="AG335" s="18"/>
      <c r="AH335" s="18"/>
      <c r="AI335" s="18"/>
      <c r="AJ335" s="18"/>
    </row>
    <row r="336" ht="15.75" customHeight="1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9"/>
      <c r="AC336" s="18"/>
      <c r="AD336" s="19"/>
      <c r="AE336" s="18"/>
      <c r="AF336" s="18"/>
      <c r="AG336" s="18"/>
      <c r="AH336" s="18"/>
      <c r="AI336" s="18"/>
      <c r="AJ336" s="18"/>
    </row>
    <row r="337" ht="15.75" customHeight="1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9"/>
      <c r="AC337" s="18"/>
      <c r="AD337" s="19"/>
      <c r="AE337" s="18"/>
      <c r="AF337" s="18"/>
      <c r="AG337" s="18"/>
      <c r="AH337" s="18"/>
      <c r="AI337" s="18"/>
      <c r="AJ337" s="18"/>
    </row>
    <row r="338" ht="15.75" customHeight="1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9"/>
      <c r="AC338" s="18"/>
      <c r="AD338" s="19"/>
      <c r="AE338" s="18"/>
      <c r="AF338" s="18"/>
      <c r="AG338" s="18"/>
      <c r="AH338" s="18"/>
      <c r="AI338" s="18"/>
      <c r="AJ338" s="18"/>
    </row>
    <row r="339" ht="15.75" customHeight="1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9"/>
      <c r="AC339" s="18"/>
      <c r="AD339" s="19"/>
      <c r="AE339" s="18"/>
      <c r="AF339" s="18"/>
      <c r="AG339" s="18"/>
      <c r="AH339" s="18"/>
      <c r="AI339" s="18"/>
      <c r="AJ339" s="18"/>
    </row>
    <row r="340" ht="15.75" customHeight="1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9"/>
      <c r="AC340" s="18"/>
      <c r="AD340" s="19"/>
      <c r="AE340" s="18"/>
      <c r="AF340" s="18"/>
      <c r="AG340" s="18"/>
      <c r="AH340" s="18"/>
      <c r="AI340" s="18"/>
      <c r="AJ340" s="18"/>
    </row>
    <row r="341" ht="15.75" customHeight="1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9"/>
      <c r="AC341" s="18"/>
      <c r="AD341" s="19"/>
      <c r="AE341" s="18"/>
      <c r="AF341" s="18"/>
      <c r="AG341" s="18"/>
      <c r="AH341" s="18"/>
      <c r="AI341" s="18"/>
      <c r="AJ341" s="18"/>
    </row>
    <row r="342" ht="15.75" customHeight="1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9"/>
      <c r="AC342" s="18"/>
      <c r="AD342" s="19"/>
      <c r="AE342" s="18"/>
      <c r="AF342" s="18"/>
      <c r="AG342" s="18"/>
      <c r="AH342" s="18"/>
      <c r="AI342" s="18"/>
      <c r="AJ342" s="18"/>
    </row>
    <row r="343" ht="15.75" customHeight="1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9"/>
      <c r="AC343" s="18"/>
      <c r="AD343" s="19"/>
      <c r="AE343" s="18"/>
      <c r="AF343" s="18"/>
      <c r="AG343" s="18"/>
      <c r="AH343" s="18"/>
      <c r="AI343" s="18"/>
      <c r="AJ343" s="18"/>
    </row>
    <row r="344" ht="15.75" customHeight="1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9"/>
      <c r="AC344" s="18"/>
      <c r="AD344" s="19"/>
      <c r="AE344" s="18"/>
      <c r="AF344" s="18"/>
      <c r="AG344" s="18"/>
      <c r="AH344" s="18"/>
      <c r="AI344" s="18"/>
      <c r="AJ344" s="18"/>
    </row>
    <row r="345" ht="15.75" customHeight="1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9"/>
      <c r="AC345" s="18"/>
      <c r="AD345" s="19"/>
      <c r="AE345" s="18"/>
      <c r="AF345" s="18"/>
      <c r="AG345" s="18"/>
      <c r="AH345" s="18"/>
      <c r="AI345" s="18"/>
      <c r="AJ345" s="18"/>
    </row>
    <row r="346" ht="15.75" customHeight="1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9"/>
      <c r="AC346" s="18"/>
      <c r="AD346" s="19"/>
      <c r="AE346" s="18"/>
      <c r="AF346" s="18"/>
      <c r="AG346" s="18"/>
      <c r="AH346" s="18"/>
      <c r="AI346" s="18"/>
      <c r="AJ346" s="18"/>
    </row>
    <row r="347" ht="15.75" customHeight="1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9"/>
      <c r="AC347" s="18"/>
      <c r="AD347" s="19"/>
      <c r="AE347" s="18"/>
      <c r="AF347" s="18"/>
      <c r="AG347" s="18"/>
      <c r="AH347" s="18"/>
      <c r="AI347" s="18"/>
      <c r="AJ347" s="18"/>
    </row>
    <row r="348" ht="15.75" customHeight="1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9"/>
      <c r="AC348" s="18"/>
      <c r="AD348" s="19"/>
      <c r="AE348" s="18"/>
      <c r="AF348" s="18"/>
      <c r="AG348" s="18"/>
      <c r="AH348" s="18"/>
      <c r="AI348" s="18"/>
      <c r="AJ348" s="18"/>
    </row>
    <row r="349" ht="15.75" customHeight="1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9"/>
      <c r="AC349" s="18"/>
      <c r="AD349" s="19"/>
      <c r="AE349" s="18"/>
      <c r="AF349" s="18"/>
      <c r="AG349" s="18"/>
      <c r="AH349" s="18"/>
      <c r="AI349" s="18"/>
      <c r="AJ349" s="18"/>
    </row>
    <row r="350" ht="15.75" customHeight="1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9"/>
      <c r="AC350" s="18"/>
      <c r="AD350" s="19"/>
      <c r="AE350" s="18"/>
      <c r="AF350" s="18"/>
      <c r="AG350" s="18"/>
      <c r="AH350" s="18"/>
      <c r="AI350" s="18"/>
      <c r="AJ350" s="18"/>
    </row>
    <row r="351" ht="15.75" customHeight="1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9"/>
      <c r="AC351" s="18"/>
      <c r="AD351" s="19"/>
      <c r="AE351" s="18"/>
      <c r="AF351" s="18"/>
      <c r="AG351" s="18"/>
      <c r="AH351" s="18"/>
      <c r="AI351" s="18"/>
      <c r="AJ351" s="18"/>
    </row>
    <row r="352" ht="15.75" customHeight="1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9"/>
      <c r="AC352" s="18"/>
      <c r="AD352" s="19"/>
      <c r="AE352" s="18"/>
      <c r="AF352" s="18"/>
      <c r="AG352" s="18"/>
      <c r="AH352" s="18"/>
      <c r="AI352" s="18"/>
      <c r="AJ352" s="18"/>
    </row>
    <row r="353" ht="15.75" customHeight="1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9"/>
      <c r="AC353" s="18"/>
      <c r="AD353" s="19"/>
      <c r="AE353" s="18"/>
      <c r="AF353" s="18"/>
      <c r="AG353" s="18"/>
      <c r="AH353" s="18"/>
      <c r="AI353" s="18"/>
      <c r="AJ353" s="18"/>
    </row>
    <row r="354" ht="15.75" customHeight="1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9"/>
      <c r="AC354" s="18"/>
      <c r="AD354" s="19"/>
      <c r="AE354" s="18"/>
      <c r="AF354" s="18"/>
      <c r="AG354" s="18"/>
      <c r="AH354" s="18"/>
      <c r="AI354" s="18"/>
      <c r="AJ354" s="18"/>
    </row>
    <row r="355" ht="15.75" customHeight="1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9"/>
      <c r="AC355" s="18"/>
      <c r="AD355" s="19"/>
      <c r="AE355" s="18"/>
      <c r="AF355" s="18"/>
      <c r="AG355" s="18"/>
      <c r="AH355" s="18"/>
      <c r="AI355" s="18"/>
      <c r="AJ355" s="18"/>
    </row>
    <row r="356" ht="15.75" customHeight="1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9"/>
      <c r="AC356" s="18"/>
      <c r="AD356" s="19"/>
      <c r="AE356" s="18"/>
      <c r="AF356" s="18"/>
      <c r="AG356" s="18"/>
      <c r="AH356" s="18"/>
      <c r="AI356" s="18"/>
      <c r="AJ356" s="18"/>
    </row>
    <row r="357" ht="15.75" customHeight="1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9"/>
      <c r="AC357" s="18"/>
      <c r="AD357" s="19"/>
      <c r="AE357" s="18"/>
      <c r="AF357" s="18"/>
      <c r="AG357" s="18"/>
      <c r="AH357" s="18"/>
      <c r="AI357" s="18"/>
      <c r="AJ357" s="18"/>
    </row>
    <row r="358" ht="15.75" customHeight="1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9"/>
      <c r="AC358" s="18"/>
      <c r="AD358" s="19"/>
      <c r="AE358" s="18"/>
      <c r="AF358" s="18"/>
      <c r="AG358" s="18"/>
      <c r="AH358" s="18"/>
      <c r="AI358" s="18"/>
      <c r="AJ358" s="18"/>
    </row>
    <row r="359" ht="15.75" customHeight="1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9"/>
      <c r="AC359" s="18"/>
      <c r="AD359" s="19"/>
      <c r="AE359" s="18"/>
      <c r="AF359" s="18"/>
      <c r="AG359" s="18"/>
      <c r="AH359" s="18"/>
      <c r="AI359" s="18"/>
      <c r="AJ359" s="18"/>
    </row>
    <row r="360" ht="15.75" customHeight="1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9"/>
      <c r="AC360" s="18"/>
      <c r="AD360" s="19"/>
      <c r="AE360" s="18"/>
      <c r="AF360" s="18"/>
      <c r="AG360" s="18"/>
      <c r="AH360" s="18"/>
      <c r="AI360" s="18"/>
      <c r="AJ360" s="18"/>
    </row>
    <row r="361" ht="15.75" customHeight="1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9"/>
      <c r="AC361" s="18"/>
      <c r="AD361" s="19"/>
      <c r="AE361" s="18"/>
      <c r="AF361" s="18"/>
      <c r="AG361" s="18"/>
      <c r="AH361" s="18"/>
      <c r="AI361" s="18"/>
      <c r="AJ361" s="18"/>
    </row>
    <row r="362" ht="15.75" customHeight="1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9"/>
      <c r="AC362" s="18"/>
      <c r="AD362" s="19"/>
      <c r="AE362" s="18"/>
      <c r="AF362" s="18"/>
      <c r="AG362" s="18"/>
      <c r="AH362" s="18"/>
      <c r="AI362" s="18"/>
      <c r="AJ362" s="18"/>
    </row>
    <row r="363" ht="15.75" customHeight="1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9"/>
      <c r="AC363" s="18"/>
      <c r="AD363" s="19"/>
      <c r="AE363" s="18"/>
      <c r="AF363" s="18"/>
      <c r="AG363" s="18"/>
      <c r="AH363" s="18"/>
      <c r="AI363" s="18"/>
      <c r="AJ363" s="18"/>
    </row>
    <row r="364" ht="15.75" customHeight="1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9"/>
      <c r="AC364" s="18"/>
      <c r="AD364" s="19"/>
      <c r="AE364" s="18"/>
      <c r="AF364" s="18"/>
      <c r="AG364" s="18"/>
      <c r="AH364" s="18"/>
      <c r="AI364" s="18"/>
      <c r="AJ364" s="18"/>
    </row>
    <row r="365" ht="15.75" customHeight="1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9"/>
      <c r="AC365" s="18"/>
      <c r="AD365" s="19"/>
      <c r="AE365" s="18"/>
      <c r="AF365" s="18"/>
      <c r="AG365" s="18"/>
      <c r="AH365" s="18"/>
      <c r="AI365" s="18"/>
      <c r="AJ365" s="18"/>
    </row>
    <row r="366" ht="15.75" customHeight="1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9"/>
      <c r="AC366" s="18"/>
      <c r="AD366" s="19"/>
      <c r="AE366" s="18"/>
      <c r="AF366" s="18"/>
      <c r="AG366" s="18"/>
      <c r="AH366" s="18"/>
      <c r="AI366" s="18"/>
      <c r="AJ366" s="18"/>
    </row>
    <row r="367" ht="15.75" customHeight="1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9"/>
      <c r="AC367" s="18"/>
      <c r="AD367" s="19"/>
      <c r="AE367" s="18"/>
      <c r="AF367" s="18"/>
      <c r="AG367" s="18"/>
      <c r="AH367" s="18"/>
      <c r="AI367" s="18"/>
      <c r="AJ367" s="18"/>
    </row>
    <row r="368" ht="15.75" customHeight="1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9"/>
      <c r="AC368" s="18"/>
      <c r="AD368" s="19"/>
      <c r="AE368" s="18"/>
      <c r="AF368" s="18"/>
      <c r="AG368" s="18"/>
      <c r="AH368" s="18"/>
      <c r="AI368" s="18"/>
      <c r="AJ368" s="18"/>
    </row>
    <row r="369" ht="15.75" customHeight="1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9"/>
      <c r="AC369" s="18"/>
      <c r="AD369" s="19"/>
      <c r="AE369" s="18"/>
      <c r="AF369" s="18"/>
      <c r="AG369" s="18"/>
      <c r="AH369" s="18"/>
      <c r="AI369" s="18"/>
      <c r="AJ369" s="18"/>
    </row>
    <row r="370" ht="15.75" customHeight="1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9"/>
      <c r="AC370" s="18"/>
      <c r="AD370" s="19"/>
      <c r="AE370" s="18"/>
      <c r="AF370" s="18"/>
      <c r="AG370" s="18"/>
      <c r="AH370" s="18"/>
      <c r="AI370" s="18"/>
      <c r="AJ370" s="18"/>
    </row>
    <row r="371" ht="15.75" customHeight="1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9"/>
      <c r="AC371" s="18"/>
      <c r="AD371" s="19"/>
      <c r="AE371" s="18"/>
      <c r="AF371" s="18"/>
      <c r="AG371" s="18"/>
      <c r="AH371" s="18"/>
      <c r="AI371" s="18"/>
      <c r="AJ371" s="18"/>
    </row>
    <row r="372" ht="15.75" customHeight="1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9"/>
      <c r="AC372" s="18"/>
      <c r="AD372" s="19"/>
      <c r="AE372" s="18"/>
      <c r="AF372" s="18"/>
      <c r="AG372" s="18"/>
      <c r="AH372" s="18"/>
      <c r="AI372" s="18"/>
      <c r="AJ372" s="18"/>
    </row>
    <row r="373" ht="15.75" customHeight="1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9"/>
      <c r="AC373" s="18"/>
      <c r="AD373" s="19"/>
      <c r="AE373" s="18"/>
      <c r="AF373" s="18"/>
      <c r="AG373" s="18"/>
      <c r="AH373" s="18"/>
      <c r="AI373" s="18"/>
      <c r="AJ373" s="18"/>
    </row>
    <row r="374" ht="15.75" customHeight="1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9"/>
      <c r="AC374" s="18"/>
      <c r="AD374" s="19"/>
      <c r="AE374" s="18"/>
      <c r="AF374" s="18"/>
      <c r="AG374" s="18"/>
      <c r="AH374" s="18"/>
      <c r="AI374" s="18"/>
      <c r="AJ374" s="18"/>
    </row>
    <row r="375" ht="15.75" customHeight="1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9"/>
      <c r="AC375" s="18"/>
      <c r="AD375" s="19"/>
      <c r="AE375" s="18"/>
      <c r="AF375" s="18"/>
      <c r="AG375" s="18"/>
      <c r="AH375" s="18"/>
      <c r="AI375" s="18"/>
      <c r="AJ375" s="18"/>
    </row>
    <row r="376" ht="15.75" customHeight="1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9"/>
      <c r="AC376" s="18"/>
      <c r="AD376" s="19"/>
      <c r="AE376" s="18"/>
      <c r="AF376" s="18"/>
      <c r="AG376" s="18"/>
      <c r="AH376" s="18"/>
      <c r="AI376" s="18"/>
      <c r="AJ376" s="18"/>
    </row>
    <row r="377" ht="15.75" customHeight="1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9"/>
      <c r="AC377" s="18"/>
      <c r="AD377" s="19"/>
      <c r="AE377" s="18"/>
      <c r="AF377" s="18"/>
      <c r="AG377" s="18"/>
      <c r="AH377" s="18"/>
      <c r="AI377" s="18"/>
      <c r="AJ377" s="18"/>
    </row>
    <row r="378" ht="15.75" customHeight="1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9"/>
      <c r="AC378" s="18"/>
      <c r="AD378" s="19"/>
      <c r="AE378" s="18"/>
      <c r="AF378" s="18"/>
      <c r="AG378" s="18"/>
      <c r="AH378" s="18"/>
      <c r="AI378" s="18"/>
      <c r="AJ378" s="18"/>
    </row>
    <row r="379" ht="15.75" customHeight="1">
      <c r="A379" s="17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9"/>
      <c r="AC379" s="18"/>
      <c r="AD379" s="19"/>
      <c r="AE379" s="18"/>
      <c r="AF379" s="18"/>
      <c r="AG379" s="18"/>
      <c r="AH379" s="18"/>
      <c r="AI379" s="18"/>
      <c r="AJ379" s="18"/>
    </row>
    <row r="380" ht="15.75" customHeight="1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9"/>
      <c r="AC380" s="18"/>
      <c r="AD380" s="19"/>
      <c r="AE380" s="18"/>
      <c r="AF380" s="18"/>
      <c r="AG380" s="18"/>
      <c r="AH380" s="18"/>
      <c r="AI380" s="18"/>
      <c r="AJ380" s="18"/>
    </row>
    <row r="381" ht="15.75" customHeight="1">
      <c r="A381" s="17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9"/>
      <c r="AC381" s="18"/>
      <c r="AD381" s="19"/>
      <c r="AE381" s="18"/>
      <c r="AF381" s="18"/>
      <c r="AG381" s="18"/>
      <c r="AH381" s="18"/>
      <c r="AI381" s="18"/>
      <c r="AJ381" s="18"/>
    </row>
    <row r="382" ht="15.75" customHeight="1">
      <c r="A382" s="17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9"/>
      <c r="AC382" s="18"/>
      <c r="AD382" s="19"/>
      <c r="AE382" s="18"/>
      <c r="AF382" s="18"/>
      <c r="AG382" s="18"/>
      <c r="AH382" s="18"/>
      <c r="AI382" s="18"/>
      <c r="AJ382" s="18"/>
    </row>
    <row r="383" ht="15.75" customHeight="1">
      <c r="A383" s="17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9"/>
      <c r="AC383" s="18"/>
      <c r="AD383" s="19"/>
      <c r="AE383" s="18"/>
      <c r="AF383" s="18"/>
      <c r="AG383" s="18"/>
      <c r="AH383" s="18"/>
      <c r="AI383" s="18"/>
      <c r="AJ383" s="18"/>
    </row>
    <row r="384" ht="15.75" customHeight="1">
      <c r="A384" s="17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9"/>
      <c r="AC384" s="18"/>
      <c r="AD384" s="19"/>
      <c r="AE384" s="18"/>
      <c r="AF384" s="18"/>
      <c r="AG384" s="18"/>
      <c r="AH384" s="18"/>
      <c r="AI384" s="18"/>
      <c r="AJ384" s="18"/>
    </row>
    <row r="385" ht="15.75" customHeight="1">
      <c r="A385" s="17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9"/>
      <c r="AC385" s="18"/>
      <c r="AD385" s="19"/>
      <c r="AE385" s="18"/>
      <c r="AF385" s="18"/>
      <c r="AG385" s="18"/>
      <c r="AH385" s="18"/>
      <c r="AI385" s="18"/>
      <c r="AJ385" s="18"/>
    </row>
    <row r="386" ht="15.75" customHeight="1">
      <c r="A386" s="17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9"/>
      <c r="AC386" s="18"/>
      <c r="AD386" s="19"/>
      <c r="AE386" s="18"/>
      <c r="AF386" s="18"/>
      <c r="AG386" s="18"/>
      <c r="AH386" s="18"/>
      <c r="AI386" s="18"/>
      <c r="AJ386" s="18"/>
    </row>
    <row r="387" ht="15.75" customHeight="1">
      <c r="A387" s="1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9"/>
      <c r="AC387" s="18"/>
      <c r="AD387" s="19"/>
      <c r="AE387" s="18"/>
      <c r="AF387" s="18"/>
      <c r="AG387" s="18"/>
      <c r="AH387" s="18"/>
      <c r="AI387" s="18"/>
      <c r="AJ387" s="18"/>
    </row>
    <row r="388" ht="15.75" customHeight="1">
      <c r="A388" s="17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9"/>
      <c r="AC388" s="18"/>
      <c r="AD388" s="19"/>
      <c r="AE388" s="18"/>
      <c r="AF388" s="18"/>
      <c r="AG388" s="18"/>
      <c r="AH388" s="18"/>
      <c r="AI388" s="18"/>
      <c r="AJ388" s="18"/>
    </row>
    <row r="389" ht="15.75" customHeight="1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9"/>
      <c r="AC389" s="18"/>
      <c r="AD389" s="19"/>
      <c r="AE389" s="18"/>
      <c r="AF389" s="18"/>
      <c r="AG389" s="18"/>
      <c r="AH389" s="18"/>
      <c r="AI389" s="18"/>
      <c r="AJ389" s="18"/>
    </row>
    <row r="390" ht="15.75" customHeight="1">
      <c r="A390" s="17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9"/>
      <c r="AC390" s="18"/>
      <c r="AD390" s="19"/>
      <c r="AE390" s="18"/>
      <c r="AF390" s="18"/>
      <c r="AG390" s="18"/>
      <c r="AH390" s="18"/>
      <c r="AI390" s="18"/>
      <c r="AJ390" s="18"/>
    </row>
    <row r="391" ht="15.75" customHeight="1">
      <c r="A391" s="17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9"/>
      <c r="AC391" s="18"/>
      <c r="AD391" s="19"/>
      <c r="AE391" s="18"/>
      <c r="AF391" s="18"/>
      <c r="AG391" s="18"/>
      <c r="AH391" s="18"/>
      <c r="AI391" s="18"/>
      <c r="AJ391" s="18"/>
    </row>
    <row r="392" ht="15.75" customHeight="1">
      <c r="A392" s="17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9"/>
      <c r="AC392" s="18"/>
      <c r="AD392" s="19"/>
      <c r="AE392" s="18"/>
      <c r="AF392" s="18"/>
      <c r="AG392" s="18"/>
      <c r="AH392" s="18"/>
      <c r="AI392" s="18"/>
      <c r="AJ392" s="18"/>
    </row>
    <row r="393" ht="15.75" customHeight="1">
      <c r="A393" s="17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9"/>
      <c r="AC393" s="18"/>
      <c r="AD393" s="19"/>
      <c r="AE393" s="18"/>
      <c r="AF393" s="18"/>
      <c r="AG393" s="18"/>
      <c r="AH393" s="18"/>
      <c r="AI393" s="18"/>
      <c r="AJ393" s="18"/>
    </row>
    <row r="394" ht="15.75" customHeight="1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9"/>
      <c r="AC394" s="18"/>
      <c r="AD394" s="19"/>
      <c r="AE394" s="18"/>
      <c r="AF394" s="18"/>
      <c r="AG394" s="18"/>
      <c r="AH394" s="18"/>
      <c r="AI394" s="18"/>
      <c r="AJ394" s="18"/>
    </row>
    <row r="395" ht="15.75" customHeight="1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9"/>
      <c r="AC395" s="18"/>
      <c r="AD395" s="19"/>
      <c r="AE395" s="18"/>
      <c r="AF395" s="18"/>
      <c r="AG395" s="18"/>
      <c r="AH395" s="18"/>
      <c r="AI395" s="18"/>
      <c r="AJ395" s="18"/>
    </row>
    <row r="396" ht="15.75" customHeight="1">
      <c r="A396" s="17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9"/>
      <c r="AC396" s="18"/>
      <c r="AD396" s="19"/>
      <c r="AE396" s="18"/>
      <c r="AF396" s="18"/>
      <c r="AG396" s="18"/>
      <c r="AH396" s="18"/>
      <c r="AI396" s="18"/>
      <c r="AJ396" s="18"/>
    </row>
    <row r="397" ht="15.75" customHeight="1">
      <c r="A397" s="17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9"/>
      <c r="AC397" s="18"/>
      <c r="AD397" s="19"/>
      <c r="AE397" s="18"/>
      <c r="AF397" s="18"/>
      <c r="AG397" s="18"/>
      <c r="AH397" s="18"/>
      <c r="AI397" s="18"/>
      <c r="AJ397" s="18"/>
    </row>
    <row r="398" ht="15.75" customHeight="1">
      <c r="A398" s="17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9"/>
      <c r="AC398" s="18"/>
      <c r="AD398" s="19"/>
      <c r="AE398" s="18"/>
      <c r="AF398" s="18"/>
      <c r="AG398" s="18"/>
      <c r="AH398" s="18"/>
      <c r="AI398" s="18"/>
      <c r="AJ398" s="18"/>
    </row>
    <row r="399" ht="15.75" customHeight="1">
      <c r="A399" s="17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9"/>
      <c r="AC399" s="18"/>
      <c r="AD399" s="19"/>
      <c r="AE399" s="18"/>
      <c r="AF399" s="18"/>
      <c r="AG399" s="18"/>
      <c r="AH399" s="18"/>
      <c r="AI399" s="18"/>
      <c r="AJ399" s="18"/>
    </row>
    <row r="400" ht="15.75" customHeight="1">
      <c r="A400" s="17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9"/>
      <c r="AC400" s="18"/>
      <c r="AD400" s="19"/>
      <c r="AE400" s="18"/>
      <c r="AF400" s="18"/>
      <c r="AG400" s="18"/>
      <c r="AH400" s="18"/>
      <c r="AI400" s="18"/>
      <c r="AJ400" s="18"/>
    </row>
    <row r="401" ht="15.75" customHeight="1">
      <c r="A401" s="17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9"/>
      <c r="AC401" s="18"/>
      <c r="AD401" s="19"/>
      <c r="AE401" s="18"/>
      <c r="AF401" s="18"/>
      <c r="AG401" s="18"/>
      <c r="AH401" s="18"/>
      <c r="AI401" s="18"/>
      <c r="AJ401" s="18"/>
    </row>
    <row r="402" ht="15.75" customHeight="1">
      <c r="A402" s="17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9"/>
      <c r="AC402" s="18"/>
      <c r="AD402" s="19"/>
      <c r="AE402" s="18"/>
      <c r="AF402" s="18"/>
      <c r="AG402" s="18"/>
      <c r="AH402" s="18"/>
      <c r="AI402" s="18"/>
      <c r="AJ402" s="18"/>
    </row>
    <row r="403" ht="15.75" customHeight="1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9"/>
      <c r="AC403" s="18"/>
      <c r="AD403" s="19"/>
      <c r="AE403" s="18"/>
      <c r="AF403" s="18"/>
      <c r="AG403" s="18"/>
      <c r="AH403" s="18"/>
      <c r="AI403" s="18"/>
      <c r="AJ403" s="18"/>
    </row>
    <row r="404" ht="15.75" customHeight="1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9"/>
      <c r="AC404" s="18"/>
      <c r="AD404" s="19"/>
      <c r="AE404" s="18"/>
      <c r="AF404" s="18"/>
      <c r="AG404" s="18"/>
      <c r="AH404" s="18"/>
      <c r="AI404" s="18"/>
      <c r="AJ404" s="18"/>
    </row>
    <row r="405" ht="15.75" customHeight="1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9"/>
      <c r="AC405" s="18"/>
      <c r="AD405" s="19"/>
      <c r="AE405" s="18"/>
      <c r="AF405" s="18"/>
      <c r="AG405" s="18"/>
      <c r="AH405" s="18"/>
      <c r="AI405" s="18"/>
      <c r="AJ405" s="18"/>
    </row>
    <row r="406" ht="15.75" customHeight="1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9"/>
      <c r="AC406" s="18"/>
      <c r="AD406" s="19"/>
      <c r="AE406" s="18"/>
      <c r="AF406" s="18"/>
      <c r="AG406" s="18"/>
      <c r="AH406" s="18"/>
      <c r="AI406" s="18"/>
      <c r="AJ406" s="18"/>
    </row>
    <row r="407" ht="15.75" customHeight="1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9"/>
      <c r="AC407" s="18"/>
      <c r="AD407" s="19"/>
      <c r="AE407" s="18"/>
      <c r="AF407" s="18"/>
      <c r="AG407" s="18"/>
      <c r="AH407" s="18"/>
      <c r="AI407" s="18"/>
      <c r="AJ407" s="18"/>
    </row>
    <row r="408" ht="15.75" customHeight="1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9"/>
      <c r="AC408" s="18"/>
      <c r="AD408" s="19"/>
      <c r="AE408" s="18"/>
      <c r="AF408" s="18"/>
      <c r="AG408" s="18"/>
      <c r="AH408" s="18"/>
      <c r="AI408" s="18"/>
      <c r="AJ408" s="18"/>
    </row>
    <row r="409" ht="15.75" customHeight="1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9"/>
      <c r="AC409" s="18"/>
      <c r="AD409" s="19"/>
      <c r="AE409" s="18"/>
      <c r="AF409" s="18"/>
      <c r="AG409" s="18"/>
      <c r="AH409" s="18"/>
      <c r="AI409" s="18"/>
      <c r="AJ409" s="18"/>
    </row>
    <row r="410" ht="15.75" customHeight="1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9"/>
      <c r="AC410" s="18"/>
      <c r="AD410" s="19"/>
      <c r="AE410" s="18"/>
      <c r="AF410" s="18"/>
      <c r="AG410" s="18"/>
      <c r="AH410" s="18"/>
      <c r="AI410" s="18"/>
      <c r="AJ410" s="18"/>
    </row>
    <row r="411" ht="15.75" customHeight="1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9"/>
      <c r="AC411" s="18"/>
      <c r="AD411" s="19"/>
      <c r="AE411" s="18"/>
      <c r="AF411" s="18"/>
      <c r="AG411" s="18"/>
      <c r="AH411" s="18"/>
      <c r="AI411" s="18"/>
      <c r="AJ411" s="18"/>
    </row>
    <row r="412" ht="15.75" customHeight="1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9"/>
      <c r="AC412" s="18"/>
      <c r="AD412" s="19"/>
      <c r="AE412" s="18"/>
      <c r="AF412" s="18"/>
      <c r="AG412" s="18"/>
      <c r="AH412" s="18"/>
      <c r="AI412" s="18"/>
      <c r="AJ412" s="18"/>
    </row>
    <row r="413" ht="15.75" customHeight="1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9"/>
      <c r="AC413" s="18"/>
      <c r="AD413" s="19"/>
      <c r="AE413" s="18"/>
      <c r="AF413" s="18"/>
      <c r="AG413" s="18"/>
      <c r="AH413" s="18"/>
      <c r="AI413" s="18"/>
      <c r="AJ413" s="18"/>
    </row>
    <row r="414" ht="15.75" customHeight="1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9"/>
      <c r="AC414" s="18"/>
      <c r="AD414" s="19"/>
      <c r="AE414" s="18"/>
      <c r="AF414" s="18"/>
      <c r="AG414" s="18"/>
      <c r="AH414" s="18"/>
      <c r="AI414" s="18"/>
      <c r="AJ414" s="18"/>
    </row>
    <row r="415" ht="15.75" customHeight="1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9"/>
      <c r="AC415" s="18"/>
      <c r="AD415" s="19"/>
      <c r="AE415" s="18"/>
      <c r="AF415" s="18"/>
      <c r="AG415" s="18"/>
      <c r="AH415" s="18"/>
      <c r="AI415" s="18"/>
      <c r="AJ415" s="18"/>
    </row>
    <row r="416" ht="15.75" customHeight="1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9"/>
      <c r="AC416" s="18"/>
      <c r="AD416" s="19"/>
      <c r="AE416" s="18"/>
      <c r="AF416" s="18"/>
      <c r="AG416" s="18"/>
      <c r="AH416" s="18"/>
      <c r="AI416" s="18"/>
      <c r="AJ416" s="18"/>
    </row>
    <row r="417" ht="15.75" customHeight="1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9"/>
      <c r="AC417" s="18"/>
      <c r="AD417" s="19"/>
      <c r="AE417" s="18"/>
      <c r="AF417" s="18"/>
      <c r="AG417" s="18"/>
      <c r="AH417" s="18"/>
      <c r="AI417" s="18"/>
      <c r="AJ417" s="18"/>
    </row>
    <row r="418" ht="15.75" customHeight="1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9"/>
      <c r="AC418" s="18"/>
      <c r="AD418" s="19"/>
      <c r="AE418" s="18"/>
      <c r="AF418" s="18"/>
      <c r="AG418" s="18"/>
      <c r="AH418" s="18"/>
      <c r="AI418" s="18"/>
      <c r="AJ418" s="18"/>
    </row>
    <row r="419" ht="15.75" customHeight="1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9"/>
      <c r="AC419" s="18"/>
      <c r="AD419" s="19"/>
      <c r="AE419" s="18"/>
      <c r="AF419" s="18"/>
      <c r="AG419" s="18"/>
      <c r="AH419" s="18"/>
      <c r="AI419" s="18"/>
      <c r="AJ419" s="18"/>
    </row>
    <row r="420" ht="15.75" customHeight="1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9"/>
      <c r="AC420" s="18"/>
      <c r="AD420" s="19"/>
      <c r="AE420" s="18"/>
      <c r="AF420" s="18"/>
      <c r="AG420" s="18"/>
      <c r="AH420" s="18"/>
      <c r="AI420" s="18"/>
      <c r="AJ420" s="18"/>
    </row>
    <row r="421" ht="15.75" customHeight="1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9"/>
      <c r="AC421" s="18"/>
      <c r="AD421" s="19"/>
      <c r="AE421" s="18"/>
      <c r="AF421" s="18"/>
      <c r="AG421" s="18"/>
      <c r="AH421" s="18"/>
      <c r="AI421" s="18"/>
      <c r="AJ421" s="18"/>
    </row>
    <row r="422" ht="15.75" customHeight="1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9"/>
      <c r="AC422" s="18"/>
      <c r="AD422" s="19"/>
      <c r="AE422" s="18"/>
      <c r="AF422" s="18"/>
      <c r="AG422" s="18"/>
      <c r="AH422" s="18"/>
      <c r="AI422" s="18"/>
      <c r="AJ422" s="18"/>
    </row>
    <row r="423" ht="15.75" customHeight="1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9"/>
      <c r="AC423" s="18"/>
      <c r="AD423" s="19"/>
      <c r="AE423" s="18"/>
      <c r="AF423" s="18"/>
      <c r="AG423" s="18"/>
      <c r="AH423" s="18"/>
      <c r="AI423" s="18"/>
      <c r="AJ423" s="18"/>
    </row>
    <row r="424" ht="15.75" customHeight="1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9"/>
      <c r="AC424" s="18"/>
      <c r="AD424" s="19"/>
      <c r="AE424" s="18"/>
      <c r="AF424" s="18"/>
      <c r="AG424" s="18"/>
      <c r="AH424" s="18"/>
      <c r="AI424" s="18"/>
      <c r="AJ424" s="18"/>
    </row>
    <row r="425" ht="15.75" customHeight="1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9"/>
      <c r="AC425" s="18"/>
      <c r="AD425" s="19"/>
      <c r="AE425" s="18"/>
      <c r="AF425" s="18"/>
      <c r="AG425" s="18"/>
      <c r="AH425" s="18"/>
      <c r="AI425" s="18"/>
      <c r="AJ425" s="18"/>
    </row>
    <row r="426" ht="15.75" customHeight="1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9"/>
      <c r="AC426" s="18"/>
      <c r="AD426" s="19"/>
      <c r="AE426" s="18"/>
      <c r="AF426" s="18"/>
      <c r="AG426" s="18"/>
      <c r="AH426" s="18"/>
      <c r="AI426" s="18"/>
      <c r="AJ426" s="18"/>
    </row>
    <row r="427" ht="15.75" customHeight="1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9"/>
      <c r="AC427" s="18"/>
      <c r="AD427" s="19"/>
      <c r="AE427" s="18"/>
      <c r="AF427" s="18"/>
      <c r="AG427" s="18"/>
      <c r="AH427" s="18"/>
      <c r="AI427" s="18"/>
      <c r="AJ427" s="18"/>
    </row>
    <row r="428" ht="15.75" customHeight="1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9"/>
      <c r="AC428" s="18"/>
      <c r="AD428" s="19"/>
      <c r="AE428" s="18"/>
      <c r="AF428" s="18"/>
      <c r="AG428" s="18"/>
      <c r="AH428" s="18"/>
      <c r="AI428" s="18"/>
      <c r="AJ428" s="18"/>
    </row>
    <row r="429" ht="15.75" customHeight="1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9"/>
      <c r="AC429" s="18"/>
      <c r="AD429" s="19"/>
      <c r="AE429" s="18"/>
      <c r="AF429" s="18"/>
      <c r="AG429" s="18"/>
      <c r="AH429" s="18"/>
      <c r="AI429" s="18"/>
      <c r="AJ429" s="18"/>
    </row>
    <row r="430" ht="15.75" customHeight="1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9"/>
      <c r="AC430" s="18"/>
      <c r="AD430" s="19"/>
      <c r="AE430" s="18"/>
      <c r="AF430" s="18"/>
      <c r="AG430" s="18"/>
      <c r="AH430" s="18"/>
      <c r="AI430" s="18"/>
      <c r="AJ430" s="18"/>
    </row>
    <row r="431" ht="15.75" customHeight="1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9"/>
      <c r="AC431" s="18"/>
      <c r="AD431" s="19"/>
      <c r="AE431" s="18"/>
      <c r="AF431" s="18"/>
      <c r="AG431" s="18"/>
      <c r="AH431" s="18"/>
      <c r="AI431" s="18"/>
      <c r="AJ431" s="18"/>
    </row>
    <row r="432" ht="15.75" customHeight="1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9"/>
      <c r="AC432" s="18"/>
      <c r="AD432" s="19"/>
      <c r="AE432" s="18"/>
      <c r="AF432" s="18"/>
      <c r="AG432" s="18"/>
      <c r="AH432" s="18"/>
      <c r="AI432" s="18"/>
      <c r="AJ432" s="18"/>
    </row>
    <row r="433" ht="15.75" customHeight="1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9"/>
      <c r="AC433" s="18"/>
      <c r="AD433" s="19"/>
      <c r="AE433" s="18"/>
      <c r="AF433" s="18"/>
      <c r="AG433" s="18"/>
      <c r="AH433" s="18"/>
      <c r="AI433" s="18"/>
      <c r="AJ433" s="18"/>
    </row>
    <row r="434" ht="15.75" customHeight="1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9"/>
      <c r="AC434" s="18"/>
      <c r="AD434" s="19"/>
      <c r="AE434" s="18"/>
      <c r="AF434" s="18"/>
      <c r="AG434" s="18"/>
      <c r="AH434" s="18"/>
      <c r="AI434" s="18"/>
      <c r="AJ434" s="18"/>
    </row>
    <row r="435" ht="15.75" customHeight="1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9"/>
      <c r="AC435" s="18"/>
      <c r="AD435" s="19"/>
      <c r="AE435" s="18"/>
      <c r="AF435" s="18"/>
      <c r="AG435" s="18"/>
      <c r="AH435" s="18"/>
      <c r="AI435" s="18"/>
      <c r="AJ435" s="18"/>
    </row>
    <row r="436" ht="15.75" customHeight="1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9"/>
      <c r="AC436" s="18"/>
      <c r="AD436" s="19"/>
      <c r="AE436" s="18"/>
      <c r="AF436" s="18"/>
      <c r="AG436" s="18"/>
      <c r="AH436" s="18"/>
      <c r="AI436" s="18"/>
      <c r="AJ436" s="18"/>
    </row>
    <row r="437" ht="15.75" customHeight="1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9"/>
      <c r="AC437" s="18"/>
      <c r="AD437" s="19"/>
      <c r="AE437" s="18"/>
      <c r="AF437" s="18"/>
      <c r="AG437" s="18"/>
      <c r="AH437" s="18"/>
      <c r="AI437" s="18"/>
      <c r="AJ437" s="18"/>
    </row>
    <row r="438" ht="15.75" customHeight="1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9"/>
      <c r="AC438" s="18"/>
      <c r="AD438" s="19"/>
      <c r="AE438" s="18"/>
      <c r="AF438" s="18"/>
      <c r="AG438" s="18"/>
      <c r="AH438" s="18"/>
      <c r="AI438" s="18"/>
      <c r="AJ438" s="18"/>
    </row>
    <row r="439" ht="15.75" customHeight="1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9"/>
      <c r="AC439" s="18"/>
      <c r="AD439" s="19"/>
      <c r="AE439" s="18"/>
      <c r="AF439" s="18"/>
      <c r="AG439" s="18"/>
      <c r="AH439" s="18"/>
      <c r="AI439" s="18"/>
      <c r="AJ439" s="18"/>
    </row>
    <row r="440" ht="15.75" customHeight="1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9"/>
      <c r="AC440" s="18"/>
      <c r="AD440" s="19"/>
      <c r="AE440" s="18"/>
      <c r="AF440" s="18"/>
      <c r="AG440" s="18"/>
      <c r="AH440" s="18"/>
      <c r="AI440" s="18"/>
      <c r="AJ440" s="18"/>
    </row>
    <row r="441" ht="15.75" customHeight="1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9"/>
      <c r="AC441" s="18"/>
      <c r="AD441" s="19"/>
      <c r="AE441" s="18"/>
      <c r="AF441" s="18"/>
      <c r="AG441" s="18"/>
      <c r="AH441" s="18"/>
      <c r="AI441" s="18"/>
      <c r="AJ441" s="18"/>
    </row>
    <row r="442" ht="15.75" customHeight="1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9"/>
      <c r="AC442" s="18"/>
      <c r="AD442" s="19"/>
      <c r="AE442" s="18"/>
      <c r="AF442" s="18"/>
      <c r="AG442" s="18"/>
      <c r="AH442" s="18"/>
      <c r="AI442" s="18"/>
      <c r="AJ442" s="18"/>
    </row>
    <row r="443" ht="15.75" customHeight="1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9"/>
      <c r="AC443" s="18"/>
      <c r="AD443" s="19"/>
      <c r="AE443" s="18"/>
      <c r="AF443" s="18"/>
      <c r="AG443" s="18"/>
      <c r="AH443" s="18"/>
      <c r="AI443" s="18"/>
      <c r="AJ443" s="18"/>
    </row>
    <row r="444" ht="15.75" customHeight="1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9"/>
      <c r="AC444" s="18"/>
      <c r="AD444" s="19"/>
      <c r="AE444" s="18"/>
      <c r="AF444" s="18"/>
      <c r="AG444" s="18"/>
      <c r="AH444" s="18"/>
      <c r="AI444" s="18"/>
      <c r="AJ444" s="18"/>
    </row>
    <row r="445" ht="15.75" customHeight="1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9"/>
      <c r="AC445" s="18"/>
      <c r="AD445" s="19"/>
      <c r="AE445" s="18"/>
      <c r="AF445" s="18"/>
      <c r="AG445" s="18"/>
      <c r="AH445" s="18"/>
      <c r="AI445" s="18"/>
      <c r="AJ445" s="18"/>
    </row>
    <row r="446" ht="15.75" customHeight="1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9"/>
      <c r="AC446" s="18"/>
      <c r="AD446" s="19"/>
      <c r="AE446" s="18"/>
      <c r="AF446" s="18"/>
      <c r="AG446" s="18"/>
      <c r="AH446" s="18"/>
      <c r="AI446" s="18"/>
      <c r="AJ446" s="18"/>
    </row>
    <row r="447" ht="15.75" customHeight="1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9"/>
      <c r="AC447" s="18"/>
      <c r="AD447" s="19"/>
      <c r="AE447" s="18"/>
      <c r="AF447" s="18"/>
      <c r="AG447" s="18"/>
      <c r="AH447" s="18"/>
      <c r="AI447" s="18"/>
      <c r="AJ447" s="18"/>
    </row>
    <row r="448" ht="15.75" customHeight="1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9"/>
      <c r="AC448" s="18"/>
      <c r="AD448" s="19"/>
      <c r="AE448" s="18"/>
      <c r="AF448" s="18"/>
      <c r="AG448" s="18"/>
      <c r="AH448" s="18"/>
      <c r="AI448" s="18"/>
      <c r="AJ448" s="18"/>
    </row>
    <row r="449" ht="15.75" customHeight="1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9"/>
      <c r="AC449" s="18"/>
      <c r="AD449" s="19"/>
      <c r="AE449" s="18"/>
      <c r="AF449" s="18"/>
      <c r="AG449" s="18"/>
      <c r="AH449" s="18"/>
      <c r="AI449" s="18"/>
      <c r="AJ449" s="18"/>
    </row>
    <row r="450" ht="15.75" customHeight="1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9"/>
      <c r="AC450" s="18"/>
      <c r="AD450" s="19"/>
      <c r="AE450" s="18"/>
      <c r="AF450" s="18"/>
      <c r="AG450" s="18"/>
      <c r="AH450" s="18"/>
      <c r="AI450" s="18"/>
      <c r="AJ450" s="18"/>
    </row>
    <row r="451" ht="15.75" customHeight="1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9"/>
      <c r="AC451" s="18"/>
      <c r="AD451" s="19"/>
      <c r="AE451" s="18"/>
      <c r="AF451" s="18"/>
      <c r="AG451" s="18"/>
      <c r="AH451" s="18"/>
      <c r="AI451" s="18"/>
      <c r="AJ451" s="18"/>
    </row>
    <row r="452" ht="15.75" customHeight="1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9"/>
      <c r="AC452" s="18"/>
      <c r="AD452" s="19"/>
      <c r="AE452" s="18"/>
      <c r="AF452" s="18"/>
      <c r="AG452" s="18"/>
      <c r="AH452" s="18"/>
      <c r="AI452" s="18"/>
      <c r="AJ452" s="18"/>
    </row>
    <row r="453" ht="15.75" customHeight="1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9"/>
      <c r="AC453" s="18"/>
      <c r="AD453" s="19"/>
      <c r="AE453" s="18"/>
      <c r="AF453" s="18"/>
      <c r="AG453" s="18"/>
      <c r="AH453" s="18"/>
      <c r="AI453" s="18"/>
      <c r="AJ453" s="18"/>
    </row>
    <row r="454" ht="15.75" customHeight="1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9"/>
      <c r="AC454" s="18"/>
      <c r="AD454" s="19"/>
      <c r="AE454" s="18"/>
      <c r="AF454" s="18"/>
      <c r="AG454" s="18"/>
      <c r="AH454" s="18"/>
      <c r="AI454" s="18"/>
      <c r="AJ454" s="18"/>
    </row>
    <row r="455" ht="15.75" customHeight="1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9"/>
      <c r="AC455" s="18"/>
      <c r="AD455" s="19"/>
      <c r="AE455" s="18"/>
      <c r="AF455" s="18"/>
      <c r="AG455" s="18"/>
      <c r="AH455" s="18"/>
      <c r="AI455" s="18"/>
      <c r="AJ455" s="18"/>
    </row>
    <row r="456" ht="15.75" customHeight="1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9"/>
      <c r="AC456" s="18"/>
      <c r="AD456" s="19"/>
      <c r="AE456" s="18"/>
      <c r="AF456" s="18"/>
      <c r="AG456" s="18"/>
      <c r="AH456" s="18"/>
      <c r="AI456" s="18"/>
      <c r="AJ456" s="18"/>
    </row>
    <row r="457" ht="15.75" customHeight="1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9"/>
      <c r="AC457" s="18"/>
      <c r="AD457" s="19"/>
      <c r="AE457" s="18"/>
      <c r="AF457" s="18"/>
      <c r="AG457" s="18"/>
      <c r="AH457" s="18"/>
      <c r="AI457" s="18"/>
      <c r="AJ457" s="18"/>
    </row>
    <row r="458" ht="15.75" customHeight="1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9"/>
      <c r="AC458" s="18"/>
      <c r="AD458" s="19"/>
      <c r="AE458" s="18"/>
      <c r="AF458" s="18"/>
      <c r="AG458" s="18"/>
      <c r="AH458" s="18"/>
      <c r="AI458" s="18"/>
      <c r="AJ458" s="18"/>
    </row>
    <row r="459" ht="15.75" customHeight="1">
      <c r="A459" s="17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9"/>
      <c r="AC459" s="18"/>
      <c r="AD459" s="19"/>
      <c r="AE459" s="18"/>
      <c r="AF459" s="18"/>
      <c r="AG459" s="18"/>
      <c r="AH459" s="18"/>
      <c r="AI459" s="18"/>
      <c r="AJ459" s="18"/>
    </row>
    <row r="460" ht="15.75" customHeight="1">
      <c r="A460" s="17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9"/>
      <c r="AC460" s="18"/>
      <c r="AD460" s="19"/>
      <c r="AE460" s="18"/>
      <c r="AF460" s="18"/>
      <c r="AG460" s="18"/>
      <c r="AH460" s="18"/>
      <c r="AI460" s="18"/>
      <c r="AJ460" s="18"/>
    </row>
    <row r="461" ht="15.75" customHeight="1">
      <c r="A461" s="17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9"/>
      <c r="AC461" s="18"/>
      <c r="AD461" s="19"/>
      <c r="AE461" s="18"/>
      <c r="AF461" s="18"/>
      <c r="AG461" s="18"/>
      <c r="AH461" s="18"/>
      <c r="AI461" s="18"/>
      <c r="AJ461" s="18"/>
    </row>
    <row r="462" ht="15.75" customHeight="1">
      <c r="A462" s="17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9"/>
      <c r="AC462" s="18"/>
      <c r="AD462" s="19"/>
      <c r="AE462" s="18"/>
      <c r="AF462" s="18"/>
      <c r="AG462" s="18"/>
      <c r="AH462" s="18"/>
      <c r="AI462" s="18"/>
      <c r="AJ462" s="18"/>
    </row>
    <row r="463" ht="15.75" customHeight="1">
      <c r="A463" s="17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9"/>
      <c r="AC463" s="18"/>
      <c r="AD463" s="19"/>
      <c r="AE463" s="18"/>
      <c r="AF463" s="18"/>
      <c r="AG463" s="18"/>
      <c r="AH463" s="18"/>
      <c r="AI463" s="18"/>
      <c r="AJ463" s="18"/>
    </row>
    <row r="464" ht="15.75" customHeight="1">
      <c r="A464" s="17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9"/>
      <c r="AC464" s="18"/>
      <c r="AD464" s="19"/>
      <c r="AE464" s="18"/>
      <c r="AF464" s="18"/>
      <c r="AG464" s="18"/>
      <c r="AH464" s="18"/>
      <c r="AI464" s="18"/>
      <c r="AJ464" s="18"/>
    </row>
    <row r="465" ht="15.75" customHeight="1">
      <c r="A465" s="17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9"/>
      <c r="AC465" s="18"/>
      <c r="AD465" s="19"/>
      <c r="AE465" s="18"/>
      <c r="AF465" s="18"/>
      <c r="AG465" s="18"/>
      <c r="AH465" s="18"/>
      <c r="AI465" s="18"/>
      <c r="AJ465" s="18"/>
    </row>
    <row r="466" ht="15.75" customHeight="1">
      <c r="A466" s="17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9"/>
      <c r="AC466" s="18"/>
      <c r="AD466" s="19"/>
      <c r="AE466" s="18"/>
      <c r="AF466" s="18"/>
      <c r="AG466" s="18"/>
      <c r="AH466" s="18"/>
      <c r="AI466" s="18"/>
      <c r="AJ466" s="18"/>
    </row>
    <row r="467" ht="15.75" customHeight="1">
      <c r="A467" s="17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9"/>
      <c r="AC467" s="18"/>
      <c r="AD467" s="19"/>
      <c r="AE467" s="18"/>
      <c r="AF467" s="18"/>
      <c r="AG467" s="18"/>
      <c r="AH467" s="18"/>
      <c r="AI467" s="18"/>
      <c r="AJ467" s="18"/>
    </row>
    <row r="468" ht="15.75" customHeight="1">
      <c r="A468" s="17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9"/>
      <c r="AC468" s="18"/>
      <c r="AD468" s="19"/>
      <c r="AE468" s="18"/>
      <c r="AF468" s="18"/>
      <c r="AG468" s="18"/>
      <c r="AH468" s="18"/>
      <c r="AI468" s="18"/>
      <c r="AJ468" s="18"/>
    </row>
    <row r="469" ht="15.75" customHeight="1">
      <c r="A469" s="17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9"/>
      <c r="AC469" s="18"/>
      <c r="AD469" s="19"/>
      <c r="AE469" s="18"/>
      <c r="AF469" s="18"/>
      <c r="AG469" s="18"/>
      <c r="AH469" s="18"/>
      <c r="AI469" s="18"/>
      <c r="AJ469" s="18"/>
    </row>
    <row r="470" ht="15.75" customHeight="1">
      <c r="A470" s="17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9"/>
      <c r="AC470" s="18"/>
      <c r="AD470" s="19"/>
      <c r="AE470" s="18"/>
      <c r="AF470" s="18"/>
      <c r="AG470" s="18"/>
      <c r="AH470" s="18"/>
      <c r="AI470" s="18"/>
      <c r="AJ470" s="18"/>
    </row>
    <row r="471" ht="15.75" customHeight="1">
      <c r="A471" s="17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9"/>
      <c r="AC471" s="18"/>
      <c r="AD471" s="19"/>
      <c r="AE471" s="18"/>
      <c r="AF471" s="18"/>
      <c r="AG471" s="18"/>
      <c r="AH471" s="18"/>
      <c r="AI471" s="18"/>
      <c r="AJ471" s="18"/>
    </row>
    <row r="472" ht="15.75" customHeight="1">
      <c r="A472" s="17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9"/>
      <c r="AC472" s="18"/>
      <c r="AD472" s="19"/>
      <c r="AE472" s="18"/>
      <c r="AF472" s="18"/>
      <c r="AG472" s="18"/>
      <c r="AH472" s="18"/>
      <c r="AI472" s="18"/>
      <c r="AJ472" s="18"/>
    </row>
    <row r="473" ht="15.75" customHeight="1">
      <c r="A473" s="17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9"/>
      <c r="AC473" s="18"/>
      <c r="AD473" s="19"/>
      <c r="AE473" s="18"/>
      <c r="AF473" s="18"/>
      <c r="AG473" s="18"/>
      <c r="AH473" s="18"/>
      <c r="AI473" s="18"/>
      <c r="AJ473" s="18"/>
    </row>
    <row r="474" ht="15.75" customHeight="1">
      <c r="A474" s="17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9"/>
      <c r="AC474" s="18"/>
      <c r="AD474" s="19"/>
      <c r="AE474" s="18"/>
      <c r="AF474" s="18"/>
      <c r="AG474" s="18"/>
      <c r="AH474" s="18"/>
      <c r="AI474" s="18"/>
      <c r="AJ474" s="18"/>
    </row>
    <row r="475" ht="15.75" customHeight="1">
      <c r="A475" s="17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9"/>
      <c r="AC475" s="18"/>
      <c r="AD475" s="19"/>
      <c r="AE475" s="18"/>
      <c r="AF475" s="18"/>
      <c r="AG475" s="18"/>
      <c r="AH475" s="18"/>
      <c r="AI475" s="18"/>
      <c r="AJ475" s="18"/>
    </row>
    <row r="476" ht="15.75" customHeight="1">
      <c r="A476" s="17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9"/>
      <c r="AC476" s="18"/>
      <c r="AD476" s="19"/>
      <c r="AE476" s="18"/>
      <c r="AF476" s="18"/>
      <c r="AG476" s="18"/>
      <c r="AH476" s="18"/>
      <c r="AI476" s="18"/>
      <c r="AJ476" s="18"/>
    </row>
    <row r="477" ht="15.75" customHeight="1">
      <c r="A477" s="17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9"/>
      <c r="AC477" s="18"/>
      <c r="AD477" s="19"/>
      <c r="AE477" s="18"/>
      <c r="AF477" s="18"/>
      <c r="AG477" s="18"/>
      <c r="AH477" s="18"/>
      <c r="AI477" s="18"/>
      <c r="AJ477" s="18"/>
    </row>
    <row r="478" ht="15.75" customHeight="1">
      <c r="A478" s="17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9"/>
      <c r="AC478" s="18"/>
      <c r="AD478" s="19"/>
      <c r="AE478" s="18"/>
      <c r="AF478" s="18"/>
      <c r="AG478" s="18"/>
      <c r="AH478" s="18"/>
      <c r="AI478" s="18"/>
      <c r="AJ478" s="18"/>
    </row>
    <row r="479" ht="15.75" customHeight="1">
      <c r="A479" s="17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9"/>
      <c r="AC479" s="18"/>
      <c r="AD479" s="19"/>
      <c r="AE479" s="18"/>
      <c r="AF479" s="18"/>
      <c r="AG479" s="18"/>
      <c r="AH479" s="18"/>
      <c r="AI479" s="18"/>
      <c r="AJ479" s="18"/>
    </row>
    <row r="480" ht="15.75" customHeight="1">
      <c r="A480" s="17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9"/>
      <c r="AC480" s="18"/>
      <c r="AD480" s="19"/>
      <c r="AE480" s="18"/>
      <c r="AF480" s="18"/>
      <c r="AG480" s="18"/>
      <c r="AH480" s="18"/>
      <c r="AI480" s="18"/>
      <c r="AJ480" s="18"/>
    </row>
    <row r="481" ht="15.75" customHeight="1">
      <c r="A481" s="17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9"/>
      <c r="AC481" s="18"/>
      <c r="AD481" s="19"/>
      <c r="AE481" s="18"/>
      <c r="AF481" s="18"/>
      <c r="AG481" s="18"/>
      <c r="AH481" s="18"/>
      <c r="AI481" s="18"/>
      <c r="AJ481" s="18"/>
    </row>
    <row r="482" ht="15.75" customHeight="1">
      <c r="A482" s="17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9"/>
      <c r="AC482" s="18"/>
      <c r="AD482" s="19"/>
      <c r="AE482" s="18"/>
      <c r="AF482" s="18"/>
      <c r="AG482" s="18"/>
      <c r="AH482" s="18"/>
      <c r="AI482" s="18"/>
      <c r="AJ482" s="18"/>
    </row>
    <row r="483" ht="15.75" customHeight="1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9"/>
      <c r="AC483" s="18"/>
      <c r="AD483" s="19"/>
      <c r="AE483" s="18"/>
      <c r="AF483" s="18"/>
      <c r="AG483" s="18"/>
      <c r="AH483" s="18"/>
      <c r="AI483" s="18"/>
      <c r="AJ483" s="18"/>
    </row>
    <row r="484" ht="15.75" customHeight="1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9"/>
      <c r="AC484" s="18"/>
      <c r="AD484" s="19"/>
      <c r="AE484" s="18"/>
      <c r="AF484" s="18"/>
      <c r="AG484" s="18"/>
      <c r="AH484" s="18"/>
      <c r="AI484" s="18"/>
      <c r="AJ484" s="18"/>
    </row>
    <row r="485" ht="15.75" customHeight="1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9"/>
      <c r="AC485" s="18"/>
      <c r="AD485" s="19"/>
      <c r="AE485" s="18"/>
      <c r="AF485" s="18"/>
      <c r="AG485" s="18"/>
      <c r="AH485" s="18"/>
      <c r="AI485" s="18"/>
      <c r="AJ485" s="18"/>
    </row>
    <row r="486" ht="15.75" customHeight="1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9"/>
      <c r="AC486" s="18"/>
      <c r="AD486" s="19"/>
      <c r="AE486" s="18"/>
      <c r="AF486" s="18"/>
      <c r="AG486" s="18"/>
      <c r="AH486" s="18"/>
      <c r="AI486" s="18"/>
      <c r="AJ486" s="18"/>
    </row>
    <row r="487" ht="15.75" customHeight="1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9"/>
      <c r="AC487" s="18"/>
      <c r="AD487" s="19"/>
      <c r="AE487" s="18"/>
      <c r="AF487" s="18"/>
      <c r="AG487" s="18"/>
      <c r="AH487" s="18"/>
      <c r="AI487" s="18"/>
      <c r="AJ487" s="18"/>
    </row>
    <row r="488" ht="15.75" customHeight="1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9"/>
      <c r="AC488" s="18"/>
      <c r="AD488" s="19"/>
      <c r="AE488" s="18"/>
      <c r="AF488" s="18"/>
      <c r="AG488" s="18"/>
      <c r="AH488" s="18"/>
      <c r="AI488" s="18"/>
      <c r="AJ488" s="18"/>
    </row>
    <row r="489" ht="15.75" customHeight="1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9"/>
      <c r="AC489" s="18"/>
      <c r="AD489" s="19"/>
      <c r="AE489" s="18"/>
      <c r="AF489" s="18"/>
      <c r="AG489" s="18"/>
      <c r="AH489" s="18"/>
      <c r="AI489" s="18"/>
      <c r="AJ489" s="18"/>
    </row>
    <row r="490" ht="15.75" customHeight="1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9"/>
      <c r="AC490" s="18"/>
      <c r="AD490" s="19"/>
      <c r="AE490" s="18"/>
      <c r="AF490" s="18"/>
      <c r="AG490" s="18"/>
      <c r="AH490" s="18"/>
      <c r="AI490" s="18"/>
      <c r="AJ490" s="18"/>
    </row>
    <row r="491" ht="15.75" customHeight="1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9"/>
      <c r="AC491" s="18"/>
      <c r="AD491" s="19"/>
      <c r="AE491" s="18"/>
      <c r="AF491" s="18"/>
      <c r="AG491" s="18"/>
      <c r="AH491" s="18"/>
      <c r="AI491" s="18"/>
      <c r="AJ491" s="18"/>
    </row>
    <row r="492" ht="15.75" customHeight="1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9"/>
      <c r="AC492" s="18"/>
      <c r="AD492" s="19"/>
      <c r="AE492" s="18"/>
      <c r="AF492" s="18"/>
      <c r="AG492" s="18"/>
      <c r="AH492" s="18"/>
      <c r="AI492" s="18"/>
      <c r="AJ492" s="18"/>
    </row>
    <row r="493" ht="15.75" customHeight="1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9"/>
      <c r="AC493" s="18"/>
      <c r="AD493" s="19"/>
      <c r="AE493" s="18"/>
      <c r="AF493" s="18"/>
      <c r="AG493" s="18"/>
      <c r="AH493" s="18"/>
      <c r="AI493" s="18"/>
      <c r="AJ493" s="18"/>
    </row>
    <row r="494" ht="15.75" customHeight="1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9"/>
      <c r="AC494" s="18"/>
      <c r="AD494" s="19"/>
      <c r="AE494" s="18"/>
      <c r="AF494" s="18"/>
      <c r="AG494" s="18"/>
      <c r="AH494" s="18"/>
      <c r="AI494" s="18"/>
      <c r="AJ494" s="18"/>
    </row>
    <row r="495" ht="15.75" customHeight="1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9"/>
      <c r="AC495" s="18"/>
      <c r="AD495" s="19"/>
      <c r="AE495" s="18"/>
      <c r="AF495" s="18"/>
      <c r="AG495" s="18"/>
      <c r="AH495" s="18"/>
      <c r="AI495" s="18"/>
      <c r="AJ495" s="18"/>
    </row>
    <row r="496" ht="15.75" customHeight="1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9"/>
      <c r="AC496" s="18"/>
      <c r="AD496" s="19"/>
      <c r="AE496" s="18"/>
      <c r="AF496" s="18"/>
      <c r="AG496" s="18"/>
      <c r="AH496" s="18"/>
      <c r="AI496" s="18"/>
      <c r="AJ496" s="18"/>
    </row>
    <row r="497" ht="15.75" customHeight="1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9"/>
      <c r="AC497" s="18"/>
      <c r="AD497" s="19"/>
      <c r="AE497" s="18"/>
      <c r="AF497" s="18"/>
      <c r="AG497" s="18"/>
      <c r="AH497" s="18"/>
      <c r="AI497" s="18"/>
      <c r="AJ497" s="18"/>
    </row>
    <row r="498" ht="15.75" customHeight="1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9"/>
      <c r="AC498" s="18"/>
      <c r="AD498" s="19"/>
      <c r="AE498" s="18"/>
      <c r="AF498" s="18"/>
      <c r="AG498" s="18"/>
      <c r="AH498" s="18"/>
      <c r="AI498" s="18"/>
      <c r="AJ498" s="18"/>
    </row>
    <row r="499" ht="15.75" customHeight="1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9"/>
      <c r="AC499" s="18"/>
      <c r="AD499" s="19"/>
      <c r="AE499" s="18"/>
      <c r="AF499" s="18"/>
      <c r="AG499" s="18"/>
      <c r="AH499" s="18"/>
      <c r="AI499" s="18"/>
      <c r="AJ499" s="18"/>
    </row>
    <row r="500" ht="15.75" customHeight="1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9"/>
      <c r="AC500" s="18"/>
      <c r="AD500" s="19"/>
      <c r="AE500" s="18"/>
      <c r="AF500" s="18"/>
      <c r="AG500" s="18"/>
      <c r="AH500" s="18"/>
      <c r="AI500" s="18"/>
      <c r="AJ500" s="18"/>
    </row>
    <row r="501" ht="15.75" customHeight="1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9"/>
      <c r="AC501" s="18"/>
      <c r="AD501" s="19"/>
      <c r="AE501" s="18"/>
      <c r="AF501" s="18"/>
      <c r="AG501" s="18"/>
      <c r="AH501" s="18"/>
      <c r="AI501" s="18"/>
      <c r="AJ501" s="18"/>
    </row>
    <row r="502" ht="15.75" customHeight="1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9"/>
      <c r="AC502" s="18"/>
      <c r="AD502" s="19"/>
      <c r="AE502" s="18"/>
      <c r="AF502" s="18"/>
      <c r="AG502" s="18"/>
      <c r="AH502" s="18"/>
      <c r="AI502" s="18"/>
      <c r="AJ502" s="18"/>
    </row>
    <row r="503" ht="15.75" customHeight="1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9"/>
      <c r="AC503" s="18"/>
      <c r="AD503" s="19"/>
      <c r="AE503" s="18"/>
      <c r="AF503" s="18"/>
      <c r="AG503" s="18"/>
      <c r="AH503" s="18"/>
      <c r="AI503" s="18"/>
      <c r="AJ503" s="18"/>
    </row>
    <row r="504" ht="15.75" customHeight="1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9"/>
      <c r="AC504" s="18"/>
      <c r="AD504" s="19"/>
      <c r="AE504" s="18"/>
      <c r="AF504" s="18"/>
      <c r="AG504" s="18"/>
      <c r="AH504" s="18"/>
      <c r="AI504" s="18"/>
      <c r="AJ504" s="18"/>
    </row>
    <row r="505" ht="15.75" customHeight="1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9"/>
      <c r="AC505" s="18"/>
      <c r="AD505" s="19"/>
      <c r="AE505" s="18"/>
      <c r="AF505" s="18"/>
      <c r="AG505" s="18"/>
      <c r="AH505" s="18"/>
      <c r="AI505" s="18"/>
      <c r="AJ505" s="18"/>
    </row>
    <row r="506" ht="15.75" customHeight="1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9"/>
      <c r="AC506" s="18"/>
      <c r="AD506" s="19"/>
      <c r="AE506" s="18"/>
      <c r="AF506" s="18"/>
      <c r="AG506" s="18"/>
      <c r="AH506" s="18"/>
      <c r="AI506" s="18"/>
      <c r="AJ506" s="18"/>
    </row>
    <row r="507" ht="15.75" customHeight="1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9"/>
      <c r="AC507" s="18"/>
      <c r="AD507" s="19"/>
      <c r="AE507" s="18"/>
      <c r="AF507" s="18"/>
      <c r="AG507" s="18"/>
      <c r="AH507" s="18"/>
      <c r="AI507" s="18"/>
      <c r="AJ507" s="18"/>
    </row>
    <row r="508" ht="15.75" customHeight="1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9"/>
      <c r="AC508" s="18"/>
      <c r="AD508" s="19"/>
      <c r="AE508" s="18"/>
      <c r="AF508" s="18"/>
      <c r="AG508" s="18"/>
      <c r="AH508" s="18"/>
      <c r="AI508" s="18"/>
      <c r="AJ508" s="18"/>
    </row>
    <row r="509" ht="15.75" customHeight="1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9"/>
      <c r="AC509" s="18"/>
      <c r="AD509" s="19"/>
      <c r="AE509" s="18"/>
      <c r="AF509" s="18"/>
      <c r="AG509" s="18"/>
      <c r="AH509" s="18"/>
      <c r="AI509" s="18"/>
      <c r="AJ509" s="18"/>
    </row>
    <row r="510" ht="15.75" customHeight="1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9"/>
      <c r="AC510" s="18"/>
      <c r="AD510" s="19"/>
      <c r="AE510" s="18"/>
      <c r="AF510" s="18"/>
      <c r="AG510" s="18"/>
      <c r="AH510" s="18"/>
      <c r="AI510" s="18"/>
      <c r="AJ510" s="18"/>
    </row>
    <row r="511" ht="15.75" customHeight="1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9"/>
      <c r="AC511" s="18"/>
      <c r="AD511" s="19"/>
      <c r="AE511" s="18"/>
      <c r="AF511" s="18"/>
      <c r="AG511" s="18"/>
      <c r="AH511" s="18"/>
      <c r="AI511" s="18"/>
      <c r="AJ511" s="18"/>
    </row>
    <row r="512" ht="15.75" customHeight="1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9"/>
      <c r="AC512" s="18"/>
      <c r="AD512" s="19"/>
      <c r="AE512" s="18"/>
      <c r="AF512" s="18"/>
      <c r="AG512" s="18"/>
      <c r="AH512" s="18"/>
      <c r="AI512" s="18"/>
      <c r="AJ512" s="18"/>
    </row>
    <row r="513" ht="15.75" customHeight="1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9"/>
      <c r="AC513" s="18"/>
      <c r="AD513" s="19"/>
      <c r="AE513" s="18"/>
      <c r="AF513" s="18"/>
      <c r="AG513" s="18"/>
      <c r="AH513" s="18"/>
      <c r="AI513" s="18"/>
      <c r="AJ513" s="18"/>
    </row>
    <row r="514" ht="15.75" customHeight="1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9"/>
      <c r="AC514" s="18"/>
      <c r="AD514" s="19"/>
      <c r="AE514" s="18"/>
      <c r="AF514" s="18"/>
      <c r="AG514" s="18"/>
      <c r="AH514" s="18"/>
      <c r="AI514" s="18"/>
      <c r="AJ514" s="18"/>
    </row>
    <row r="515" ht="15.75" customHeight="1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9"/>
      <c r="AC515" s="18"/>
      <c r="AD515" s="19"/>
      <c r="AE515" s="18"/>
      <c r="AF515" s="18"/>
      <c r="AG515" s="18"/>
      <c r="AH515" s="18"/>
      <c r="AI515" s="18"/>
      <c r="AJ515" s="18"/>
    </row>
    <row r="516" ht="15.75" customHeight="1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9"/>
      <c r="AC516" s="18"/>
      <c r="AD516" s="19"/>
      <c r="AE516" s="18"/>
      <c r="AF516" s="18"/>
      <c r="AG516" s="18"/>
      <c r="AH516" s="18"/>
      <c r="AI516" s="18"/>
      <c r="AJ516" s="18"/>
    </row>
    <row r="517" ht="15.75" customHeight="1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9"/>
      <c r="AC517" s="18"/>
      <c r="AD517" s="19"/>
      <c r="AE517" s="18"/>
      <c r="AF517" s="18"/>
      <c r="AG517" s="18"/>
      <c r="AH517" s="18"/>
      <c r="AI517" s="18"/>
      <c r="AJ517" s="18"/>
    </row>
    <row r="518" ht="15.75" customHeight="1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9"/>
      <c r="AC518" s="18"/>
      <c r="AD518" s="19"/>
      <c r="AE518" s="18"/>
      <c r="AF518" s="18"/>
      <c r="AG518" s="18"/>
      <c r="AH518" s="18"/>
      <c r="AI518" s="18"/>
      <c r="AJ518" s="18"/>
    </row>
    <row r="519" ht="15.75" customHeight="1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9"/>
      <c r="AC519" s="18"/>
      <c r="AD519" s="19"/>
      <c r="AE519" s="18"/>
      <c r="AF519" s="18"/>
      <c r="AG519" s="18"/>
      <c r="AH519" s="18"/>
      <c r="AI519" s="18"/>
      <c r="AJ519" s="18"/>
    </row>
    <row r="520" ht="15.75" customHeight="1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9"/>
      <c r="AC520" s="18"/>
      <c r="AD520" s="19"/>
      <c r="AE520" s="18"/>
      <c r="AF520" s="18"/>
      <c r="AG520" s="18"/>
      <c r="AH520" s="18"/>
      <c r="AI520" s="18"/>
      <c r="AJ520" s="18"/>
    </row>
    <row r="521" ht="15.75" customHeight="1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9"/>
      <c r="AC521" s="18"/>
      <c r="AD521" s="19"/>
      <c r="AE521" s="18"/>
      <c r="AF521" s="18"/>
      <c r="AG521" s="18"/>
      <c r="AH521" s="18"/>
      <c r="AI521" s="18"/>
      <c r="AJ521" s="18"/>
    </row>
    <row r="522" ht="15.75" customHeight="1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9"/>
      <c r="AC522" s="18"/>
      <c r="AD522" s="19"/>
      <c r="AE522" s="18"/>
      <c r="AF522" s="18"/>
      <c r="AG522" s="18"/>
      <c r="AH522" s="18"/>
      <c r="AI522" s="18"/>
      <c r="AJ522" s="18"/>
    </row>
    <row r="523" ht="15.75" customHeight="1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9"/>
      <c r="AC523" s="18"/>
      <c r="AD523" s="19"/>
      <c r="AE523" s="18"/>
      <c r="AF523" s="18"/>
      <c r="AG523" s="18"/>
      <c r="AH523" s="18"/>
      <c r="AI523" s="18"/>
      <c r="AJ523" s="18"/>
    </row>
    <row r="524" ht="15.75" customHeight="1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9"/>
      <c r="AC524" s="18"/>
      <c r="AD524" s="19"/>
      <c r="AE524" s="18"/>
      <c r="AF524" s="18"/>
      <c r="AG524" s="18"/>
      <c r="AH524" s="18"/>
      <c r="AI524" s="18"/>
      <c r="AJ524" s="18"/>
    </row>
    <row r="525" ht="15.75" customHeight="1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9"/>
      <c r="AC525" s="18"/>
      <c r="AD525" s="19"/>
      <c r="AE525" s="18"/>
      <c r="AF525" s="18"/>
      <c r="AG525" s="18"/>
      <c r="AH525" s="18"/>
      <c r="AI525" s="18"/>
      <c r="AJ525" s="18"/>
    </row>
    <row r="526" ht="15.75" customHeight="1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9"/>
      <c r="AC526" s="18"/>
      <c r="AD526" s="19"/>
      <c r="AE526" s="18"/>
      <c r="AF526" s="18"/>
      <c r="AG526" s="18"/>
      <c r="AH526" s="18"/>
      <c r="AI526" s="18"/>
      <c r="AJ526" s="18"/>
    </row>
    <row r="527" ht="15.75" customHeight="1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9"/>
      <c r="AC527" s="18"/>
      <c r="AD527" s="19"/>
      <c r="AE527" s="18"/>
      <c r="AF527" s="18"/>
      <c r="AG527" s="18"/>
      <c r="AH527" s="18"/>
      <c r="AI527" s="18"/>
      <c r="AJ527" s="18"/>
    </row>
    <row r="528" ht="15.75" customHeight="1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9"/>
      <c r="AC528" s="18"/>
      <c r="AD528" s="19"/>
      <c r="AE528" s="18"/>
      <c r="AF528" s="18"/>
      <c r="AG528" s="18"/>
      <c r="AH528" s="18"/>
      <c r="AI528" s="18"/>
      <c r="AJ528" s="18"/>
    </row>
    <row r="529" ht="15.75" customHeight="1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9"/>
      <c r="AC529" s="18"/>
      <c r="AD529" s="19"/>
      <c r="AE529" s="18"/>
      <c r="AF529" s="18"/>
      <c r="AG529" s="18"/>
      <c r="AH529" s="18"/>
      <c r="AI529" s="18"/>
      <c r="AJ529" s="18"/>
    </row>
    <row r="530" ht="15.75" customHeight="1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9"/>
      <c r="AC530" s="18"/>
      <c r="AD530" s="19"/>
      <c r="AE530" s="18"/>
      <c r="AF530" s="18"/>
      <c r="AG530" s="18"/>
      <c r="AH530" s="18"/>
      <c r="AI530" s="18"/>
      <c r="AJ530" s="18"/>
    </row>
    <row r="531" ht="15.75" customHeight="1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9"/>
      <c r="AC531" s="18"/>
      <c r="AD531" s="19"/>
      <c r="AE531" s="18"/>
      <c r="AF531" s="18"/>
      <c r="AG531" s="18"/>
      <c r="AH531" s="18"/>
      <c r="AI531" s="18"/>
      <c r="AJ531" s="18"/>
    </row>
    <row r="532" ht="15.75" customHeight="1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9"/>
      <c r="AC532" s="18"/>
      <c r="AD532" s="19"/>
      <c r="AE532" s="18"/>
      <c r="AF532" s="18"/>
      <c r="AG532" s="18"/>
      <c r="AH532" s="18"/>
      <c r="AI532" s="18"/>
      <c r="AJ532" s="18"/>
    </row>
    <row r="533" ht="15.75" customHeight="1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9"/>
      <c r="AC533" s="18"/>
      <c r="AD533" s="19"/>
      <c r="AE533" s="18"/>
      <c r="AF533" s="18"/>
      <c r="AG533" s="18"/>
      <c r="AH533" s="18"/>
      <c r="AI533" s="18"/>
      <c r="AJ533" s="18"/>
    </row>
    <row r="534" ht="15.75" customHeight="1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9"/>
      <c r="AC534" s="18"/>
      <c r="AD534" s="19"/>
      <c r="AE534" s="18"/>
      <c r="AF534" s="18"/>
      <c r="AG534" s="18"/>
      <c r="AH534" s="18"/>
      <c r="AI534" s="18"/>
      <c r="AJ534" s="18"/>
    </row>
    <row r="535" ht="15.75" customHeight="1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9"/>
      <c r="AC535" s="18"/>
      <c r="AD535" s="19"/>
      <c r="AE535" s="18"/>
      <c r="AF535" s="18"/>
      <c r="AG535" s="18"/>
      <c r="AH535" s="18"/>
      <c r="AI535" s="18"/>
      <c r="AJ535" s="18"/>
    </row>
    <row r="536" ht="15.75" customHeight="1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9"/>
      <c r="AC536" s="18"/>
      <c r="AD536" s="19"/>
      <c r="AE536" s="18"/>
      <c r="AF536" s="18"/>
      <c r="AG536" s="18"/>
      <c r="AH536" s="18"/>
      <c r="AI536" s="18"/>
      <c r="AJ536" s="18"/>
    </row>
    <row r="537" ht="15.75" customHeight="1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9"/>
      <c r="AC537" s="18"/>
      <c r="AD537" s="19"/>
      <c r="AE537" s="18"/>
      <c r="AF537" s="18"/>
      <c r="AG537" s="18"/>
      <c r="AH537" s="18"/>
      <c r="AI537" s="18"/>
      <c r="AJ537" s="18"/>
    </row>
    <row r="538" ht="15.75" customHeight="1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9"/>
      <c r="AC538" s="18"/>
      <c r="AD538" s="19"/>
      <c r="AE538" s="18"/>
      <c r="AF538" s="18"/>
      <c r="AG538" s="18"/>
      <c r="AH538" s="18"/>
      <c r="AI538" s="18"/>
      <c r="AJ538" s="18"/>
    </row>
    <row r="539" ht="15.75" customHeight="1">
      <c r="A539" s="17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9"/>
      <c r="AC539" s="18"/>
      <c r="AD539" s="19"/>
      <c r="AE539" s="18"/>
      <c r="AF539" s="18"/>
      <c r="AG539" s="18"/>
      <c r="AH539" s="18"/>
      <c r="AI539" s="18"/>
      <c r="AJ539" s="18"/>
    </row>
    <row r="540" ht="15.75" customHeight="1">
      <c r="A540" s="17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9"/>
      <c r="AC540" s="18"/>
      <c r="AD540" s="19"/>
      <c r="AE540" s="18"/>
      <c r="AF540" s="18"/>
      <c r="AG540" s="18"/>
      <c r="AH540" s="18"/>
      <c r="AI540" s="18"/>
      <c r="AJ540" s="18"/>
    </row>
    <row r="541" ht="15.75" customHeight="1">
      <c r="A541" s="17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9"/>
      <c r="AC541" s="18"/>
      <c r="AD541" s="19"/>
      <c r="AE541" s="18"/>
      <c r="AF541" s="18"/>
      <c r="AG541" s="18"/>
      <c r="AH541" s="18"/>
      <c r="AI541" s="18"/>
      <c r="AJ541" s="18"/>
    </row>
    <row r="542" ht="15.75" customHeight="1">
      <c r="A542" s="17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9"/>
      <c r="AC542" s="18"/>
      <c r="AD542" s="19"/>
      <c r="AE542" s="18"/>
      <c r="AF542" s="18"/>
      <c r="AG542" s="18"/>
      <c r="AH542" s="18"/>
      <c r="AI542" s="18"/>
      <c r="AJ542" s="18"/>
    </row>
    <row r="543" ht="15.75" customHeight="1">
      <c r="A543" s="17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9"/>
      <c r="AC543" s="18"/>
      <c r="AD543" s="19"/>
      <c r="AE543" s="18"/>
      <c r="AF543" s="18"/>
      <c r="AG543" s="18"/>
      <c r="AH543" s="18"/>
      <c r="AI543" s="18"/>
      <c r="AJ543" s="18"/>
    </row>
    <row r="544" ht="15.75" customHeight="1">
      <c r="A544" s="17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9"/>
      <c r="AC544" s="18"/>
      <c r="AD544" s="19"/>
      <c r="AE544" s="18"/>
      <c r="AF544" s="18"/>
      <c r="AG544" s="18"/>
      <c r="AH544" s="18"/>
      <c r="AI544" s="18"/>
      <c r="AJ544" s="18"/>
    </row>
    <row r="545" ht="15.75" customHeight="1">
      <c r="A545" s="17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9"/>
      <c r="AC545" s="18"/>
      <c r="AD545" s="19"/>
      <c r="AE545" s="18"/>
      <c r="AF545" s="18"/>
      <c r="AG545" s="18"/>
      <c r="AH545" s="18"/>
      <c r="AI545" s="18"/>
      <c r="AJ545" s="18"/>
    </row>
    <row r="546" ht="15.75" customHeight="1">
      <c r="A546" s="17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9"/>
      <c r="AC546" s="18"/>
      <c r="AD546" s="19"/>
      <c r="AE546" s="18"/>
      <c r="AF546" s="18"/>
      <c r="AG546" s="18"/>
      <c r="AH546" s="18"/>
      <c r="AI546" s="18"/>
      <c r="AJ546" s="18"/>
    </row>
    <row r="547" ht="15.75" customHeight="1">
      <c r="A547" s="17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9"/>
      <c r="AC547" s="18"/>
      <c r="AD547" s="19"/>
      <c r="AE547" s="18"/>
      <c r="AF547" s="18"/>
      <c r="AG547" s="18"/>
      <c r="AH547" s="18"/>
      <c r="AI547" s="18"/>
      <c r="AJ547" s="18"/>
    </row>
    <row r="548" ht="15.75" customHeight="1">
      <c r="A548" s="17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9"/>
      <c r="AC548" s="18"/>
      <c r="AD548" s="19"/>
      <c r="AE548" s="18"/>
      <c r="AF548" s="18"/>
      <c r="AG548" s="18"/>
      <c r="AH548" s="18"/>
      <c r="AI548" s="18"/>
      <c r="AJ548" s="18"/>
    </row>
    <row r="549" ht="15.75" customHeight="1">
      <c r="A549" s="17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9"/>
      <c r="AC549" s="18"/>
      <c r="AD549" s="19"/>
      <c r="AE549" s="18"/>
      <c r="AF549" s="18"/>
      <c r="AG549" s="18"/>
      <c r="AH549" s="18"/>
      <c r="AI549" s="18"/>
      <c r="AJ549" s="18"/>
    </row>
    <row r="550" ht="15.7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9"/>
      <c r="AC550" s="18"/>
      <c r="AD550" s="19"/>
      <c r="AE550" s="18"/>
      <c r="AF550" s="18"/>
      <c r="AG550" s="18"/>
      <c r="AH550" s="18"/>
      <c r="AI550" s="18"/>
      <c r="AJ550" s="18"/>
    </row>
    <row r="551" ht="15.75" customHeight="1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9"/>
      <c r="AC551" s="18"/>
      <c r="AD551" s="19"/>
      <c r="AE551" s="18"/>
      <c r="AF551" s="18"/>
      <c r="AG551" s="18"/>
      <c r="AH551" s="18"/>
      <c r="AI551" s="18"/>
      <c r="AJ551" s="18"/>
    </row>
    <row r="552" ht="15.75" customHeight="1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9"/>
      <c r="AC552" s="18"/>
      <c r="AD552" s="19"/>
      <c r="AE552" s="18"/>
      <c r="AF552" s="18"/>
      <c r="AG552" s="18"/>
      <c r="AH552" s="18"/>
      <c r="AI552" s="18"/>
      <c r="AJ552" s="18"/>
    </row>
    <row r="553" ht="15.7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9"/>
      <c r="AC553" s="18"/>
      <c r="AD553" s="19"/>
      <c r="AE553" s="18"/>
      <c r="AF553" s="18"/>
      <c r="AG553" s="18"/>
      <c r="AH553" s="18"/>
      <c r="AI553" s="18"/>
      <c r="AJ553" s="18"/>
    </row>
    <row r="554" ht="15.75" customHeight="1">
      <c r="A554" s="17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9"/>
      <c r="AC554" s="18"/>
      <c r="AD554" s="19"/>
      <c r="AE554" s="18"/>
      <c r="AF554" s="18"/>
      <c r="AG554" s="18"/>
      <c r="AH554" s="18"/>
      <c r="AI554" s="18"/>
      <c r="AJ554" s="18"/>
    </row>
    <row r="555" ht="15.75" customHeight="1">
      <c r="A555" s="17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9"/>
      <c r="AC555" s="18"/>
      <c r="AD555" s="19"/>
      <c r="AE555" s="18"/>
      <c r="AF555" s="18"/>
      <c r="AG555" s="18"/>
      <c r="AH555" s="18"/>
      <c r="AI555" s="18"/>
      <c r="AJ555" s="18"/>
    </row>
    <row r="556" ht="15.75" customHeight="1">
      <c r="A556" s="17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9"/>
      <c r="AC556" s="18"/>
      <c r="AD556" s="19"/>
      <c r="AE556" s="18"/>
      <c r="AF556" s="18"/>
      <c r="AG556" s="18"/>
      <c r="AH556" s="18"/>
      <c r="AI556" s="18"/>
      <c r="AJ556" s="18"/>
    </row>
    <row r="557" ht="15.75" customHeight="1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9"/>
      <c r="AC557" s="18"/>
      <c r="AD557" s="19"/>
      <c r="AE557" s="18"/>
      <c r="AF557" s="18"/>
      <c r="AG557" s="18"/>
      <c r="AH557" s="18"/>
      <c r="AI557" s="18"/>
      <c r="AJ557" s="18"/>
    </row>
    <row r="558" ht="15.75" customHeight="1">
      <c r="A558" s="17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9"/>
      <c r="AC558" s="18"/>
      <c r="AD558" s="19"/>
      <c r="AE558" s="18"/>
      <c r="AF558" s="18"/>
      <c r="AG558" s="18"/>
      <c r="AH558" s="18"/>
      <c r="AI558" s="18"/>
      <c r="AJ558" s="18"/>
    </row>
    <row r="559" ht="15.75" customHeight="1">
      <c r="A559" s="17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9"/>
      <c r="AC559" s="18"/>
      <c r="AD559" s="19"/>
      <c r="AE559" s="18"/>
      <c r="AF559" s="18"/>
      <c r="AG559" s="18"/>
      <c r="AH559" s="18"/>
      <c r="AI559" s="18"/>
      <c r="AJ559" s="18"/>
    </row>
    <row r="560" ht="15.75" customHeight="1">
      <c r="A560" s="17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9"/>
      <c r="AC560" s="18"/>
      <c r="AD560" s="19"/>
      <c r="AE560" s="18"/>
      <c r="AF560" s="18"/>
      <c r="AG560" s="18"/>
      <c r="AH560" s="18"/>
      <c r="AI560" s="18"/>
      <c r="AJ560" s="18"/>
    </row>
    <row r="561" ht="15.75" customHeight="1">
      <c r="A561" s="17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9"/>
      <c r="AC561" s="18"/>
      <c r="AD561" s="19"/>
      <c r="AE561" s="18"/>
      <c r="AF561" s="18"/>
      <c r="AG561" s="18"/>
      <c r="AH561" s="18"/>
      <c r="AI561" s="18"/>
      <c r="AJ561" s="18"/>
    </row>
    <row r="562" ht="15.75" customHeight="1">
      <c r="A562" s="17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9"/>
      <c r="AC562" s="18"/>
      <c r="AD562" s="19"/>
      <c r="AE562" s="18"/>
      <c r="AF562" s="18"/>
      <c r="AG562" s="18"/>
      <c r="AH562" s="18"/>
      <c r="AI562" s="18"/>
      <c r="AJ562" s="18"/>
    </row>
    <row r="563" ht="15.75" customHeight="1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9"/>
      <c r="AC563" s="18"/>
      <c r="AD563" s="19"/>
      <c r="AE563" s="18"/>
      <c r="AF563" s="18"/>
      <c r="AG563" s="18"/>
      <c r="AH563" s="18"/>
      <c r="AI563" s="18"/>
      <c r="AJ563" s="18"/>
    </row>
    <row r="564" ht="15.75" customHeight="1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9"/>
      <c r="AC564" s="18"/>
      <c r="AD564" s="19"/>
      <c r="AE564" s="18"/>
      <c r="AF564" s="18"/>
      <c r="AG564" s="18"/>
      <c r="AH564" s="18"/>
      <c r="AI564" s="18"/>
      <c r="AJ564" s="18"/>
    </row>
    <row r="565" ht="15.75" customHeight="1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9"/>
      <c r="AC565" s="18"/>
      <c r="AD565" s="19"/>
      <c r="AE565" s="18"/>
      <c r="AF565" s="18"/>
      <c r="AG565" s="18"/>
      <c r="AH565" s="18"/>
      <c r="AI565" s="18"/>
      <c r="AJ565" s="18"/>
    </row>
    <row r="566" ht="15.75" customHeight="1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9"/>
      <c r="AC566" s="18"/>
      <c r="AD566" s="19"/>
      <c r="AE566" s="18"/>
      <c r="AF566" s="18"/>
      <c r="AG566" s="18"/>
      <c r="AH566" s="18"/>
      <c r="AI566" s="18"/>
      <c r="AJ566" s="18"/>
    </row>
    <row r="567" ht="15.75" customHeight="1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9"/>
      <c r="AC567" s="18"/>
      <c r="AD567" s="19"/>
      <c r="AE567" s="18"/>
      <c r="AF567" s="18"/>
      <c r="AG567" s="18"/>
      <c r="AH567" s="18"/>
      <c r="AI567" s="18"/>
      <c r="AJ567" s="18"/>
    </row>
    <row r="568" ht="15.75" customHeight="1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9"/>
      <c r="AC568" s="18"/>
      <c r="AD568" s="19"/>
      <c r="AE568" s="18"/>
      <c r="AF568" s="18"/>
      <c r="AG568" s="18"/>
      <c r="AH568" s="18"/>
      <c r="AI568" s="18"/>
      <c r="AJ568" s="18"/>
    </row>
    <row r="569" ht="15.75" customHeight="1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9"/>
      <c r="AC569" s="18"/>
      <c r="AD569" s="19"/>
      <c r="AE569" s="18"/>
      <c r="AF569" s="18"/>
      <c r="AG569" s="18"/>
      <c r="AH569" s="18"/>
      <c r="AI569" s="18"/>
      <c r="AJ569" s="18"/>
    </row>
    <row r="570" ht="15.75" customHeight="1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9"/>
      <c r="AC570" s="18"/>
      <c r="AD570" s="19"/>
      <c r="AE570" s="18"/>
      <c r="AF570" s="18"/>
      <c r="AG570" s="18"/>
      <c r="AH570" s="18"/>
      <c r="AI570" s="18"/>
      <c r="AJ570" s="18"/>
    </row>
    <row r="571" ht="15.75" customHeight="1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9"/>
      <c r="AC571" s="18"/>
      <c r="AD571" s="19"/>
      <c r="AE571" s="18"/>
      <c r="AF571" s="18"/>
      <c r="AG571" s="18"/>
      <c r="AH571" s="18"/>
      <c r="AI571" s="18"/>
      <c r="AJ571" s="18"/>
    </row>
    <row r="572" ht="15.75" customHeight="1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9"/>
      <c r="AC572" s="18"/>
      <c r="AD572" s="19"/>
      <c r="AE572" s="18"/>
      <c r="AF572" s="18"/>
      <c r="AG572" s="18"/>
      <c r="AH572" s="18"/>
      <c r="AI572" s="18"/>
      <c r="AJ572" s="18"/>
    </row>
    <row r="573" ht="15.75" customHeight="1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9"/>
      <c r="AC573" s="18"/>
      <c r="AD573" s="19"/>
      <c r="AE573" s="18"/>
      <c r="AF573" s="18"/>
      <c r="AG573" s="18"/>
      <c r="AH573" s="18"/>
      <c r="AI573" s="18"/>
      <c r="AJ573" s="18"/>
    </row>
    <row r="574" ht="15.75" customHeight="1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9"/>
      <c r="AC574" s="18"/>
      <c r="AD574" s="19"/>
      <c r="AE574" s="18"/>
      <c r="AF574" s="18"/>
      <c r="AG574" s="18"/>
      <c r="AH574" s="18"/>
      <c r="AI574" s="18"/>
      <c r="AJ574" s="18"/>
    </row>
    <row r="575" ht="15.75" customHeight="1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9"/>
      <c r="AC575" s="18"/>
      <c r="AD575" s="19"/>
      <c r="AE575" s="18"/>
      <c r="AF575" s="18"/>
      <c r="AG575" s="18"/>
      <c r="AH575" s="18"/>
      <c r="AI575" s="18"/>
      <c r="AJ575" s="18"/>
    </row>
    <row r="576" ht="15.75" customHeight="1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9"/>
      <c r="AC576" s="18"/>
      <c r="AD576" s="19"/>
      <c r="AE576" s="18"/>
      <c r="AF576" s="18"/>
      <c r="AG576" s="18"/>
      <c r="AH576" s="18"/>
      <c r="AI576" s="18"/>
      <c r="AJ576" s="18"/>
    </row>
    <row r="577" ht="15.75" customHeight="1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9"/>
      <c r="AC577" s="18"/>
      <c r="AD577" s="19"/>
      <c r="AE577" s="18"/>
      <c r="AF577" s="18"/>
      <c r="AG577" s="18"/>
      <c r="AH577" s="18"/>
      <c r="AI577" s="18"/>
      <c r="AJ577" s="18"/>
    </row>
    <row r="578" ht="15.75" customHeight="1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9"/>
      <c r="AC578" s="18"/>
      <c r="AD578" s="19"/>
      <c r="AE578" s="18"/>
      <c r="AF578" s="18"/>
      <c r="AG578" s="18"/>
      <c r="AH578" s="18"/>
      <c r="AI578" s="18"/>
      <c r="AJ578" s="18"/>
    </row>
    <row r="579" ht="15.75" customHeight="1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9"/>
      <c r="AC579" s="18"/>
      <c r="AD579" s="19"/>
      <c r="AE579" s="18"/>
      <c r="AF579" s="18"/>
      <c r="AG579" s="18"/>
      <c r="AH579" s="18"/>
      <c r="AI579" s="18"/>
      <c r="AJ579" s="18"/>
    </row>
    <row r="580" ht="15.75" customHeight="1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9"/>
      <c r="AC580" s="18"/>
      <c r="AD580" s="19"/>
      <c r="AE580" s="18"/>
      <c r="AF580" s="18"/>
      <c r="AG580" s="18"/>
      <c r="AH580" s="18"/>
      <c r="AI580" s="18"/>
      <c r="AJ580" s="18"/>
    </row>
    <row r="581" ht="15.75" customHeight="1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9"/>
      <c r="AC581" s="18"/>
      <c r="AD581" s="19"/>
      <c r="AE581" s="18"/>
      <c r="AF581" s="18"/>
      <c r="AG581" s="18"/>
      <c r="AH581" s="18"/>
      <c r="AI581" s="18"/>
      <c r="AJ581" s="18"/>
    </row>
    <row r="582" ht="15.75" customHeight="1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9"/>
      <c r="AC582" s="18"/>
      <c r="AD582" s="19"/>
      <c r="AE582" s="18"/>
      <c r="AF582" s="18"/>
      <c r="AG582" s="18"/>
      <c r="AH582" s="18"/>
      <c r="AI582" s="18"/>
      <c r="AJ582" s="18"/>
    </row>
    <row r="583" ht="15.75" customHeight="1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9"/>
      <c r="AC583" s="18"/>
      <c r="AD583" s="19"/>
      <c r="AE583" s="18"/>
      <c r="AF583" s="18"/>
      <c r="AG583" s="18"/>
      <c r="AH583" s="18"/>
      <c r="AI583" s="18"/>
      <c r="AJ583" s="18"/>
    </row>
    <row r="584" ht="15.75" customHeight="1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9"/>
      <c r="AC584" s="18"/>
      <c r="AD584" s="19"/>
      <c r="AE584" s="18"/>
      <c r="AF584" s="18"/>
      <c r="AG584" s="18"/>
      <c r="AH584" s="18"/>
      <c r="AI584" s="18"/>
      <c r="AJ584" s="18"/>
    </row>
    <row r="585" ht="15.75" customHeight="1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9"/>
      <c r="AC585" s="18"/>
      <c r="AD585" s="19"/>
      <c r="AE585" s="18"/>
      <c r="AF585" s="18"/>
      <c r="AG585" s="18"/>
      <c r="AH585" s="18"/>
      <c r="AI585" s="18"/>
      <c r="AJ585" s="18"/>
    </row>
    <row r="586" ht="15.75" customHeight="1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9"/>
      <c r="AC586" s="18"/>
      <c r="AD586" s="19"/>
      <c r="AE586" s="18"/>
      <c r="AF586" s="18"/>
      <c r="AG586" s="18"/>
      <c r="AH586" s="18"/>
      <c r="AI586" s="18"/>
      <c r="AJ586" s="18"/>
    </row>
    <row r="587" ht="15.75" customHeight="1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9"/>
      <c r="AC587" s="18"/>
      <c r="AD587" s="19"/>
      <c r="AE587" s="18"/>
      <c r="AF587" s="18"/>
      <c r="AG587" s="18"/>
      <c r="AH587" s="18"/>
      <c r="AI587" s="18"/>
      <c r="AJ587" s="18"/>
    </row>
    <row r="588" ht="15.75" customHeight="1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9"/>
      <c r="AC588" s="18"/>
      <c r="AD588" s="19"/>
      <c r="AE588" s="18"/>
      <c r="AF588" s="18"/>
      <c r="AG588" s="18"/>
      <c r="AH588" s="18"/>
      <c r="AI588" s="18"/>
      <c r="AJ588" s="18"/>
    </row>
    <row r="589" ht="15.75" customHeight="1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9"/>
      <c r="AC589" s="18"/>
      <c r="AD589" s="19"/>
      <c r="AE589" s="18"/>
      <c r="AF589" s="18"/>
      <c r="AG589" s="18"/>
      <c r="AH589" s="18"/>
      <c r="AI589" s="18"/>
      <c r="AJ589" s="18"/>
    </row>
    <row r="590" ht="15.75" customHeight="1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9"/>
      <c r="AC590" s="18"/>
      <c r="AD590" s="19"/>
      <c r="AE590" s="18"/>
      <c r="AF590" s="18"/>
      <c r="AG590" s="18"/>
      <c r="AH590" s="18"/>
      <c r="AI590" s="18"/>
      <c r="AJ590" s="18"/>
    </row>
    <row r="591" ht="15.75" customHeight="1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9"/>
      <c r="AC591" s="18"/>
      <c r="AD591" s="19"/>
      <c r="AE591" s="18"/>
      <c r="AF591" s="18"/>
      <c r="AG591" s="18"/>
      <c r="AH591" s="18"/>
      <c r="AI591" s="18"/>
      <c r="AJ591" s="18"/>
    </row>
    <row r="592" ht="15.75" customHeight="1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9"/>
      <c r="AC592" s="18"/>
      <c r="AD592" s="19"/>
      <c r="AE592" s="18"/>
      <c r="AF592" s="18"/>
      <c r="AG592" s="18"/>
      <c r="AH592" s="18"/>
      <c r="AI592" s="18"/>
      <c r="AJ592" s="18"/>
    </row>
    <row r="593" ht="15.75" customHeight="1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9"/>
      <c r="AC593" s="18"/>
      <c r="AD593" s="19"/>
      <c r="AE593" s="18"/>
      <c r="AF593" s="18"/>
      <c r="AG593" s="18"/>
      <c r="AH593" s="18"/>
      <c r="AI593" s="18"/>
      <c r="AJ593" s="18"/>
    </row>
    <row r="594" ht="15.75" customHeight="1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9"/>
      <c r="AC594" s="18"/>
      <c r="AD594" s="19"/>
      <c r="AE594" s="18"/>
      <c r="AF594" s="18"/>
      <c r="AG594" s="18"/>
      <c r="AH594" s="18"/>
      <c r="AI594" s="18"/>
      <c r="AJ594" s="18"/>
    </row>
    <row r="595" ht="15.75" customHeight="1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9"/>
      <c r="AC595" s="18"/>
      <c r="AD595" s="19"/>
      <c r="AE595" s="18"/>
      <c r="AF595" s="18"/>
      <c r="AG595" s="18"/>
      <c r="AH595" s="18"/>
      <c r="AI595" s="18"/>
      <c r="AJ595" s="18"/>
    </row>
    <row r="596" ht="15.75" customHeight="1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9"/>
      <c r="AC596" s="18"/>
      <c r="AD596" s="19"/>
      <c r="AE596" s="18"/>
      <c r="AF596" s="18"/>
      <c r="AG596" s="18"/>
      <c r="AH596" s="18"/>
      <c r="AI596" s="18"/>
      <c r="AJ596" s="18"/>
    </row>
    <row r="597" ht="15.75" customHeight="1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9"/>
      <c r="AC597" s="18"/>
      <c r="AD597" s="19"/>
      <c r="AE597" s="18"/>
      <c r="AF597" s="18"/>
      <c r="AG597" s="18"/>
      <c r="AH597" s="18"/>
      <c r="AI597" s="18"/>
      <c r="AJ597" s="18"/>
    </row>
    <row r="598" ht="15.75" customHeight="1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9"/>
      <c r="AC598" s="18"/>
      <c r="AD598" s="19"/>
      <c r="AE598" s="18"/>
      <c r="AF598" s="18"/>
      <c r="AG598" s="18"/>
      <c r="AH598" s="18"/>
      <c r="AI598" s="18"/>
      <c r="AJ598" s="18"/>
    </row>
    <row r="599" ht="15.75" customHeight="1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9"/>
      <c r="AC599" s="18"/>
      <c r="AD599" s="19"/>
      <c r="AE599" s="18"/>
      <c r="AF599" s="18"/>
      <c r="AG599" s="18"/>
      <c r="AH599" s="18"/>
      <c r="AI599" s="18"/>
      <c r="AJ599" s="18"/>
    </row>
    <row r="600" ht="15.75" customHeight="1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9"/>
      <c r="AC600" s="18"/>
      <c r="AD600" s="19"/>
      <c r="AE600" s="18"/>
      <c r="AF600" s="18"/>
      <c r="AG600" s="18"/>
      <c r="AH600" s="18"/>
      <c r="AI600" s="18"/>
      <c r="AJ600" s="18"/>
    </row>
    <row r="601" ht="15.75" customHeight="1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9"/>
      <c r="AC601" s="18"/>
      <c r="AD601" s="19"/>
      <c r="AE601" s="18"/>
      <c r="AF601" s="18"/>
      <c r="AG601" s="18"/>
      <c r="AH601" s="18"/>
      <c r="AI601" s="18"/>
      <c r="AJ601" s="18"/>
    </row>
    <row r="602" ht="15.75" customHeight="1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9"/>
      <c r="AC602" s="18"/>
      <c r="AD602" s="19"/>
      <c r="AE602" s="18"/>
      <c r="AF602" s="18"/>
      <c r="AG602" s="18"/>
      <c r="AH602" s="18"/>
      <c r="AI602" s="18"/>
      <c r="AJ602" s="18"/>
    </row>
    <row r="603" ht="15.75" customHeight="1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9"/>
      <c r="AC603" s="18"/>
      <c r="AD603" s="19"/>
      <c r="AE603" s="18"/>
      <c r="AF603" s="18"/>
      <c r="AG603" s="18"/>
      <c r="AH603" s="18"/>
      <c r="AI603" s="18"/>
      <c r="AJ603" s="18"/>
    </row>
    <row r="604" ht="15.75" customHeight="1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9"/>
      <c r="AC604" s="18"/>
      <c r="AD604" s="19"/>
      <c r="AE604" s="18"/>
      <c r="AF604" s="18"/>
      <c r="AG604" s="18"/>
      <c r="AH604" s="18"/>
      <c r="AI604" s="18"/>
      <c r="AJ604" s="18"/>
    </row>
    <row r="605" ht="15.75" customHeight="1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9"/>
      <c r="AC605" s="18"/>
      <c r="AD605" s="19"/>
      <c r="AE605" s="18"/>
      <c r="AF605" s="18"/>
      <c r="AG605" s="18"/>
      <c r="AH605" s="18"/>
      <c r="AI605" s="18"/>
      <c r="AJ605" s="18"/>
    </row>
    <row r="606" ht="15.75" customHeight="1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9"/>
      <c r="AC606" s="18"/>
      <c r="AD606" s="19"/>
      <c r="AE606" s="18"/>
      <c r="AF606" s="18"/>
      <c r="AG606" s="18"/>
      <c r="AH606" s="18"/>
      <c r="AI606" s="18"/>
      <c r="AJ606" s="18"/>
    </row>
    <row r="607" ht="15.75" customHeight="1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9"/>
      <c r="AC607" s="18"/>
      <c r="AD607" s="19"/>
      <c r="AE607" s="18"/>
      <c r="AF607" s="18"/>
      <c r="AG607" s="18"/>
      <c r="AH607" s="18"/>
      <c r="AI607" s="18"/>
      <c r="AJ607" s="18"/>
    </row>
    <row r="608" ht="15.75" customHeight="1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9"/>
      <c r="AC608" s="18"/>
      <c r="AD608" s="19"/>
      <c r="AE608" s="18"/>
      <c r="AF608" s="18"/>
      <c r="AG608" s="18"/>
      <c r="AH608" s="18"/>
      <c r="AI608" s="18"/>
      <c r="AJ608" s="18"/>
    </row>
    <row r="609" ht="15.75" customHeight="1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9"/>
      <c r="AC609" s="18"/>
      <c r="AD609" s="19"/>
      <c r="AE609" s="18"/>
      <c r="AF609" s="18"/>
      <c r="AG609" s="18"/>
      <c r="AH609" s="18"/>
      <c r="AI609" s="18"/>
      <c r="AJ609" s="18"/>
    </row>
    <row r="610" ht="15.75" customHeight="1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9"/>
      <c r="AC610" s="18"/>
      <c r="AD610" s="19"/>
      <c r="AE610" s="18"/>
      <c r="AF610" s="18"/>
      <c r="AG610" s="18"/>
      <c r="AH610" s="18"/>
      <c r="AI610" s="18"/>
      <c r="AJ610" s="18"/>
    </row>
    <row r="611" ht="15.75" customHeight="1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9"/>
      <c r="AC611" s="18"/>
      <c r="AD611" s="19"/>
      <c r="AE611" s="18"/>
      <c r="AF611" s="18"/>
      <c r="AG611" s="18"/>
      <c r="AH611" s="18"/>
      <c r="AI611" s="18"/>
      <c r="AJ611" s="18"/>
    </row>
    <row r="612" ht="15.75" customHeight="1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9"/>
      <c r="AC612" s="18"/>
      <c r="AD612" s="19"/>
      <c r="AE612" s="18"/>
      <c r="AF612" s="18"/>
      <c r="AG612" s="18"/>
      <c r="AH612" s="18"/>
      <c r="AI612" s="18"/>
      <c r="AJ612" s="18"/>
    </row>
    <row r="613" ht="15.75" customHeight="1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9"/>
      <c r="AC613" s="18"/>
      <c r="AD613" s="19"/>
      <c r="AE613" s="18"/>
      <c r="AF613" s="18"/>
      <c r="AG613" s="18"/>
      <c r="AH613" s="18"/>
      <c r="AI613" s="18"/>
      <c r="AJ613" s="18"/>
    </row>
    <row r="614" ht="15.75" customHeight="1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9"/>
      <c r="AC614" s="18"/>
      <c r="AD614" s="19"/>
      <c r="AE614" s="18"/>
      <c r="AF614" s="18"/>
      <c r="AG614" s="18"/>
      <c r="AH614" s="18"/>
      <c r="AI614" s="18"/>
      <c r="AJ614" s="18"/>
    </row>
    <row r="615" ht="15.75" customHeight="1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9"/>
      <c r="AC615" s="18"/>
      <c r="AD615" s="19"/>
      <c r="AE615" s="18"/>
      <c r="AF615" s="18"/>
      <c r="AG615" s="18"/>
      <c r="AH615" s="18"/>
      <c r="AI615" s="18"/>
      <c r="AJ615" s="18"/>
    </row>
    <row r="616" ht="15.75" customHeight="1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9"/>
      <c r="AC616" s="18"/>
      <c r="AD616" s="19"/>
      <c r="AE616" s="18"/>
      <c r="AF616" s="18"/>
      <c r="AG616" s="18"/>
      <c r="AH616" s="18"/>
      <c r="AI616" s="18"/>
      <c r="AJ616" s="18"/>
    </row>
    <row r="617" ht="15.75" customHeight="1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9"/>
      <c r="AC617" s="18"/>
      <c r="AD617" s="19"/>
      <c r="AE617" s="18"/>
      <c r="AF617" s="18"/>
      <c r="AG617" s="18"/>
      <c r="AH617" s="18"/>
      <c r="AI617" s="18"/>
      <c r="AJ617" s="18"/>
    </row>
    <row r="618" ht="15.75" customHeight="1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9"/>
      <c r="AC618" s="18"/>
      <c r="AD618" s="19"/>
      <c r="AE618" s="18"/>
      <c r="AF618" s="18"/>
      <c r="AG618" s="18"/>
      <c r="AH618" s="18"/>
      <c r="AI618" s="18"/>
      <c r="AJ618" s="18"/>
    </row>
    <row r="619" ht="15.75" customHeight="1">
      <c r="A619" s="17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9"/>
      <c r="AC619" s="18"/>
      <c r="AD619" s="19"/>
      <c r="AE619" s="18"/>
      <c r="AF619" s="18"/>
      <c r="AG619" s="18"/>
      <c r="AH619" s="18"/>
      <c r="AI619" s="18"/>
      <c r="AJ619" s="18"/>
    </row>
    <row r="620" ht="15.75" customHeight="1">
      <c r="A620" s="17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9"/>
      <c r="AC620" s="18"/>
      <c r="AD620" s="19"/>
      <c r="AE620" s="18"/>
      <c r="AF620" s="18"/>
      <c r="AG620" s="18"/>
      <c r="AH620" s="18"/>
      <c r="AI620" s="18"/>
      <c r="AJ620" s="18"/>
    </row>
    <row r="621" ht="15.75" customHeight="1">
      <c r="A621" s="17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9"/>
      <c r="AC621" s="18"/>
      <c r="AD621" s="19"/>
      <c r="AE621" s="18"/>
      <c r="AF621" s="18"/>
      <c r="AG621" s="18"/>
      <c r="AH621" s="18"/>
      <c r="AI621" s="18"/>
      <c r="AJ621" s="18"/>
    </row>
    <row r="622" ht="15.75" customHeight="1">
      <c r="A622" s="17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9"/>
      <c r="AC622" s="18"/>
      <c r="AD622" s="19"/>
      <c r="AE622" s="18"/>
      <c r="AF622" s="18"/>
      <c r="AG622" s="18"/>
      <c r="AH622" s="18"/>
      <c r="AI622" s="18"/>
      <c r="AJ622" s="18"/>
    </row>
    <row r="623" ht="15.75" customHeight="1">
      <c r="A623" s="17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9"/>
      <c r="AC623" s="18"/>
      <c r="AD623" s="19"/>
      <c r="AE623" s="18"/>
      <c r="AF623" s="18"/>
      <c r="AG623" s="18"/>
      <c r="AH623" s="18"/>
      <c r="AI623" s="18"/>
      <c r="AJ623" s="18"/>
    </row>
    <row r="624" ht="15.75" customHeight="1">
      <c r="A624" s="17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9"/>
      <c r="AC624" s="18"/>
      <c r="AD624" s="19"/>
      <c r="AE624" s="18"/>
      <c r="AF624" s="18"/>
      <c r="AG624" s="18"/>
      <c r="AH624" s="18"/>
      <c r="AI624" s="18"/>
      <c r="AJ624" s="18"/>
    </row>
    <row r="625" ht="15.75" customHeight="1">
      <c r="A625" s="17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9"/>
      <c r="AC625" s="18"/>
      <c r="AD625" s="19"/>
      <c r="AE625" s="18"/>
      <c r="AF625" s="18"/>
      <c r="AG625" s="18"/>
      <c r="AH625" s="18"/>
      <c r="AI625" s="18"/>
      <c r="AJ625" s="18"/>
    </row>
    <row r="626" ht="15.75" customHeight="1">
      <c r="A626" s="17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9"/>
      <c r="AC626" s="18"/>
      <c r="AD626" s="19"/>
      <c r="AE626" s="18"/>
      <c r="AF626" s="18"/>
      <c r="AG626" s="18"/>
      <c r="AH626" s="18"/>
      <c r="AI626" s="18"/>
      <c r="AJ626" s="18"/>
    </row>
    <row r="627" ht="15.75" customHeight="1">
      <c r="A627" s="17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9"/>
      <c r="AC627" s="18"/>
      <c r="AD627" s="19"/>
      <c r="AE627" s="18"/>
      <c r="AF627" s="18"/>
      <c r="AG627" s="18"/>
      <c r="AH627" s="18"/>
      <c r="AI627" s="18"/>
      <c r="AJ627" s="18"/>
    </row>
    <row r="628" ht="15.75" customHeight="1">
      <c r="A628" s="17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9"/>
      <c r="AC628" s="18"/>
      <c r="AD628" s="19"/>
      <c r="AE628" s="18"/>
      <c r="AF628" s="18"/>
      <c r="AG628" s="18"/>
      <c r="AH628" s="18"/>
      <c r="AI628" s="18"/>
      <c r="AJ628" s="18"/>
    </row>
    <row r="629" ht="15.75" customHeight="1">
      <c r="A629" s="17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9"/>
      <c r="AC629" s="18"/>
      <c r="AD629" s="19"/>
      <c r="AE629" s="18"/>
      <c r="AF629" s="18"/>
      <c r="AG629" s="18"/>
      <c r="AH629" s="18"/>
      <c r="AI629" s="18"/>
      <c r="AJ629" s="18"/>
    </row>
    <row r="630" ht="15.75" customHeight="1">
      <c r="A630" s="17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9"/>
      <c r="AC630" s="18"/>
      <c r="AD630" s="19"/>
      <c r="AE630" s="18"/>
      <c r="AF630" s="18"/>
      <c r="AG630" s="18"/>
      <c r="AH630" s="18"/>
      <c r="AI630" s="18"/>
      <c r="AJ630" s="18"/>
    </row>
    <row r="631" ht="15.75" customHeight="1">
      <c r="A631" s="17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9"/>
      <c r="AC631" s="18"/>
      <c r="AD631" s="19"/>
      <c r="AE631" s="18"/>
      <c r="AF631" s="18"/>
      <c r="AG631" s="18"/>
      <c r="AH631" s="18"/>
      <c r="AI631" s="18"/>
      <c r="AJ631" s="18"/>
    </row>
    <row r="632" ht="15.75" customHeight="1">
      <c r="A632" s="17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9"/>
      <c r="AC632" s="18"/>
      <c r="AD632" s="19"/>
      <c r="AE632" s="18"/>
      <c r="AF632" s="18"/>
      <c r="AG632" s="18"/>
      <c r="AH632" s="18"/>
      <c r="AI632" s="18"/>
      <c r="AJ632" s="18"/>
    </row>
    <row r="633" ht="15.75" customHeight="1">
      <c r="A633" s="17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9"/>
      <c r="AC633" s="18"/>
      <c r="AD633" s="19"/>
      <c r="AE633" s="18"/>
      <c r="AF633" s="18"/>
      <c r="AG633" s="18"/>
      <c r="AH633" s="18"/>
      <c r="AI633" s="18"/>
      <c r="AJ633" s="18"/>
    </row>
    <row r="634" ht="15.75" customHeight="1">
      <c r="A634" s="17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9"/>
      <c r="AC634" s="18"/>
      <c r="AD634" s="19"/>
      <c r="AE634" s="18"/>
      <c r="AF634" s="18"/>
      <c r="AG634" s="18"/>
      <c r="AH634" s="18"/>
      <c r="AI634" s="18"/>
      <c r="AJ634" s="18"/>
    </row>
    <row r="635" ht="15.75" customHeight="1">
      <c r="A635" s="17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9"/>
      <c r="AC635" s="18"/>
      <c r="AD635" s="19"/>
      <c r="AE635" s="18"/>
      <c r="AF635" s="18"/>
      <c r="AG635" s="18"/>
      <c r="AH635" s="18"/>
      <c r="AI635" s="18"/>
      <c r="AJ635" s="18"/>
    </row>
    <row r="636" ht="15.75" customHeight="1">
      <c r="A636" s="17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9"/>
      <c r="AC636" s="18"/>
      <c r="AD636" s="19"/>
      <c r="AE636" s="18"/>
      <c r="AF636" s="18"/>
      <c r="AG636" s="18"/>
      <c r="AH636" s="18"/>
      <c r="AI636" s="18"/>
      <c r="AJ636" s="18"/>
    </row>
    <row r="637" ht="15.75" customHeight="1">
      <c r="A637" s="17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9"/>
      <c r="AC637" s="18"/>
      <c r="AD637" s="19"/>
      <c r="AE637" s="18"/>
      <c r="AF637" s="18"/>
      <c r="AG637" s="18"/>
      <c r="AH637" s="18"/>
      <c r="AI637" s="18"/>
      <c r="AJ637" s="18"/>
    </row>
    <row r="638" ht="15.75" customHeight="1">
      <c r="A638" s="17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9"/>
      <c r="AC638" s="18"/>
      <c r="AD638" s="19"/>
      <c r="AE638" s="18"/>
      <c r="AF638" s="18"/>
      <c r="AG638" s="18"/>
      <c r="AH638" s="18"/>
      <c r="AI638" s="18"/>
      <c r="AJ638" s="18"/>
    </row>
    <row r="639" ht="15.75" customHeight="1">
      <c r="A639" s="17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9"/>
      <c r="AC639" s="18"/>
      <c r="AD639" s="19"/>
      <c r="AE639" s="18"/>
      <c r="AF639" s="18"/>
      <c r="AG639" s="18"/>
      <c r="AH639" s="18"/>
      <c r="AI639" s="18"/>
      <c r="AJ639" s="18"/>
    </row>
    <row r="640" ht="15.75" customHeight="1">
      <c r="A640" s="17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9"/>
      <c r="AC640" s="18"/>
      <c r="AD640" s="19"/>
      <c r="AE640" s="18"/>
      <c r="AF640" s="18"/>
      <c r="AG640" s="18"/>
      <c r="AH640" s="18"/>
      <c r="AI640" s="18"/>
      <c r="AJ640" s="18"/>
    </row>
    <row r="641" ht="15.75" customHeight="1">
      <c r="A641" s="17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9"/>
      <c r="AC641" s="18"/>
      <c r="AD641" s="19"/>
      <c r="AE641" s="18"/>
      <c r="AF641" s="18"/>
      <c r="AG641" s="18"/>
      <c r="AH641" s="18"/>
      <c r="AI641" s="18"/>
      <c r="AJ641" s="18"/>
    </row>
    <row r="642" ht="15.75" customHeight="1">
      <c r="A642" s="17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9"/>
      <c r="AC642" s="18"/>
      <c r="AD642" s="19"/>
      <c r="AE642" s="18"/>
      <c r="AF642" s="18"/>
      <c r="AG642" s="18"/>
      <c r="AH642" s="18"/>
      <c r="AI642" s="18"/>
      <c r="AJ642" s="18"/>
    </row>
    <row r="643" ht="15.75" customHeight="1">
      <c r="A643" s="17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9"/>
      <c r="AC643" s="18"/>
      <c r="AD643" s="19"/>
      <c r="AE643" s="18"/>
      <c r="AF643" s="18"/>
      <c r="AG643" s="18"/>
      <c r="AH643" s="18"/>
      <c r="AI643" s="18"/>
      <c r="AJ643" s="18"/>
    </row>
    <row r="644" ht="15.75" customHeight="1">
      <c r="A644" s="17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9"/>
      <c r="AC644" s="18"/>
      <c r="AD644" s="19"/>
      <c r="AE644" s="18"/>
      <c r="AF644" s="18"/>
      <c r="AG644" s="18"/>
      <c r="AH644" s="18"/>
      <c r="AI644" s="18"/>
      <c r="AJ644" s="18"/>
    </row>
    <row r="645" ht="15.75" customHeight="1">
      <c r="A645" s="17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9"/>
      <c r="AC645" s="18"/>
      <c r="AD645" s="19"/>
      <c r="AE645" s="18"/>
      <c r="AF645" s="18"/>
      <c r="AG645" s="18"/>
      <c r="AH645" s="18"/>
      <c r="AI645" s="18"/>
      <c r="AJ645" s="18"/>
    </row>
    <row r="646" ht="15.75" customHeight="1">
      <c r="A646" s="17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9"/>
      <c r="AC646" s="18"/>
      <c r="AD646" s="19"/>
      <c r="AE646" s="18"/>
      <c r="AF646" s="18"/>
      <c r="AG646" s="18"/>
      <c r="AH646" s="18"/>
      <c r="AI646" s="18"/>
      <c r="AJ646" s="18"/>
    </row>
    <row r="647" ht="15.75" customHeight="1">
      <c r="A647" s="17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9"/>
      <c r="AC647" s="18"/>
      <c r="AD647" s="19"/>
      <c r="AE647" s="18"/>
      <c r="AF647" s="18"/>
      <c r="AG647" s="18"/>
      <c r="AH647" s="18"/>
      <c r="AI647" s="18"/>
      <c r="AJ647" s="18"/>
    </row>
    <row r="648" ht="15.75" customHeight="1">
      <c r="A648" s="17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9"/>
      <c r="AC648" s="18"/>
      <c r="AD648" s="19"/>
      <c r="AE648" s="18"/>
      <c r="AF648" s="18"/>
      <c r="AG648" s="18"/>
      <c r="AH648" s="18"/>
      <c r="AI648" s="18"/>
      <c r="AJ648" s="18"/>
    </row>
    <row r="649" ht="15.75" customHeight="1">
      <c r="A649" s="17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9"/>
      <c r="AC649" s="18"/>
      <c r="AD649" s="19"/>
      <c r="AE649" s="18"/>
      <c r="AF649" s="18"/>
      <c r="AG649" s="18"/>
      <c r="AH649" s="18"/>
      <c r="AI649" s="18"/>
      <c r="AJ649" s="18"/>
    </row>
    <row r="650" ht="15.75" customHeight="1">
      <c r="A650" s="17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9"/>
      <c r="AC650" s="18"/>
      <c r="AD650" s="19"/>
      <c r="AE650" s="18"/>
      <c r="AF650" s="18"/>
      <c r="AG650" s="18"/>
      <c r="AH650" s="18"/>
      <c r="AI650" s="18"/>
      <c r="AJ650" s="18"/>
    </row>
    <row r="651" ht="15.75" customHeight="1">
      <c r="A651" s="17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9"/>
      <c r="AC651" s="18"/>
      <c r="AD651" s="19"/>
      <c r="AE651" s="18"/>
      <c r="AF651" s="18"/>
      <c r="AG651" s="18"/>
      <c r="AH651" s="18"/>
      <c r="AI651" s="18"/>
      <c r="AJ651" s="18"/>
    </row>
    <row r="652" ht="15.75" customHeight="1">
      <c r="A652" s="17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9"/>
      <c r="AC652" s="18"/>
      <c r="AD652" s="19"/>
      <c r="AE652" s="18"/>
      <c r="AF652" s="18"/>
      <c r="AG652" s="18"/>
      <c r="AH652" s="18"/>
      <c r="AI652" s="18"/>
      <c r="AJ652" s="18"/>
    </row>
    <row r="653" ht="15.75" customHeight="1">
      <c r="A653" s="17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9"/>
      <c r="AC653" s="18"/>
      <c r="AD653" s="19"/>
      <c r="AE653" s="18"/>
      <c r="AF653" s="18"/>
      <c r="AG653" s="18"/>
      <c r="AH653" s="18"/>
      <c r="AI653" s="18"/>
      <c r="AJ653" s="18"/>
    </row>
    <row r="654" ht="15.75" customHeight="1">
      <c r="A654" s="17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9"/>
      <c r="AC654" s="18"/>
      <c r="AD654" s="19"/>
      <c r="AE654" s="18"/>
      <c r="AF654" s="18"/>
      <c r="AG654" s="18"/>
      <c r="AH654" s="18"/>
      <c r="AI654" s="18"/>
      <c r="AJ654" s="18"/>
    </row>
    <row r="655" ht="15.75" customHeight="1">
      <c r="A655" s="17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9"/>
      <c r="AC655" s="18"/>
      <c r="AD655" s="19"/>
      <c r="AE655" s="18"/>
      <c r="AF655" s="18"/>
      <c r="AG655" s="18"/>
      <c r="AH655" s="18"/>
      <c r="AI655" s="18"/>
      <c r="AJ655" s="18"/>
    </row>
    <row r="656" ht="15.75" customHeight="1">
      <c r="A656" s="17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9"/>
      <c r="AC656" s="18"/>
      <c r="AD656" s="19"/>
      <c r="AE656" s="18"/>
      <c r="AF656" s="18"/>
      <c r="AG656" s="18"/>
      <c r="AH656" s="18"/>
      <c r="AI656" s="18"/>
      <c r="AJ656" s="18"/>
    </row>
    <row r="657" ht="15.75" customHeight="1">
      <c r="A657" s="17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9"/>
      <c r="AC657" s="18"/>
      <c r="AD657" s="19"/>
      <c r="AE657" s="18"/>
      <c r="AF657" s="18"/>
      <c r="AG657" s="18"/>
      <c r="AH657" s="18"/>
      <c r="AI657" s="18"/>
      <c r="AJ657" s="18"/>
    </row>
    <row r="658" ht="15.75" customHeight="1">
      <c r="A658" s="17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9"/>
      <c r="AC658" s="18"/>
      <c r="AD658" s="19"/>
      <c r="AE658" s="18"/>
      <c r="AF658" s="18"/>
      <c r="AG658" s="18"/>
      <c r="AH658" s="18"/>
      <c r="AI658" s="18"/>
      <c r="AJ658" s="18"/>
    </row>
    <row r="659" ht="15.75" customHeight="1">
      <c r="A659" s="17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9"/>
      <c r="AC659" s="18"/>
      <c r="AD659" s="19"/>
      <c r="AE659" s="18"/>
      <c r="AF659" s="18"/>
      <c r="AG659" s="18"/>
      <c r="AH659" s="18"/>
      <c r="AI659" s="18"/>
      <c r="AJ659" s="18"/>
    </row>
    <row r="660" ht="15.75" customHeight="1">
      <c r="A660" s="17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9"/>
      <c r="AC660" s="18"/>
      <c r="AD660" s="19"/>
      <c r="AE660" s="18"/>
      <c r="AF660" s="18"/>
      <c r="AG660" s="18"/>
      <c r="AH660" s="18"/>
      <c r="AI660" s="18"/>
      <c r="AJ660" s="18"/>
    </row>
    <row r="661" ht="15.75" customHeight="1">
      <c r="A661" s="17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9"/>
      <c r="AC661" s="18"/>
      <c r="AD661" s="19"/>
      <c r="AE661" s="18"/>
      <c r="AF661" s="18"/>
      <c r="AG661" s="18"/>
      <c r="AH661" s="18"/>
      <c r="AI661" s="18"/>
      <c r="AJ661" s="18"/>
    </row>
    <row r="662" ht="15.75" customHeight="1">
      <c r="A662" s="17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9"/>
      <c r="AC662" s="18"/>
      <c r="AD662" s="19"/>
      <c r="AE662" s="18"/>
      <c r="AF662" s="18"/>
      <c r="AG662" s="18"/>
      <c r="AH662" s="18"/>
      <c r="AI662" s="18"/>
      <c r="AJ662" s="18"/>
    </row>
    <row r="663" ht="15.75" customHeight="1">
      <c r="A663" s="17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9"/>
      <c r="AC663" s="18"/>
      <c r="AD663" s="19"/>
      <c r="AE663" s="18"/>
      <c r="AF663" s="18"/>
      <c r="AG663" s="18"/>
      <c r="AH663" s="18"/>
      <c r="AI663" s="18"/>
      <c r="AJ663" s="18"/>
    </row>
    <row r="664" ht="15.75" customHeight="1">
      <c r="A664" s="17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9"/>
      <c r="AC664" s="18"/>
      <c r="AD664" s="19"/>
      <c r="AE664" s="18"/>
      <c r="AF664" s="18"/>
      <c r="AG664" s="18"/>
      <c r="AH664" s="18"/>
      <c r="AI664" s="18"/>
      <c r="AJ664" s="18"/>
    </row>
    <row r="665" ht="15.75" customHeight="1">
      <c r="A665" s="17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9"/>
      <c r="AC665" s="18"/>
      <c r="AD665" s="19"/>
      <c r="AE665" s="18"/>
      <c r="AF665" s="18"/>
      <c r="AG665" s="18"/>
      <c r="AH665" s="18"/>
      <c r="AI665" s="18"/>
      <c r="AJ665" s="18"/>
    </row>
    <row r="666" ht="15.75" customHeight="1">
      <c r="A666" s="17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9"/>
      <c r="AC666" s="18"/>
      <c r="AD666" s="19"/>
      <c r="AE666" s="18"/>
      <c r="AF666" s="18"/>
      <c r="AG666" s="18"/>
      <c r="AH666" s="18"/>
      <c r="AI666" s="18"/>
      <c r="AJ666" s="18"/>
    </row>
    <row r="667" ht="15.75" customHeight="1">
      <c r="A667" s="17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9"/>
      <c r="AC667" s="18"/>
      <c r="AD667" s="19"/>
      <c r="AE667" s="18"/>
      <c r="AF667" s="18"/>
      <c r="AG667" s="18"/>
      <c r="AH667" s="18"/>
      <c r="AI667" s="18"/>
      <c r="AJ667" s="18"/>
    </row>
    <row r="668" ht="15.75" customHeight="1">
      <c r="A668" s="17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9"/>
      <c r="AC668" s="18"/>
      <c r="AD668" s="19"/>
      <c r="AE668" s="18"/>
      <c r="AF668" s="18"/>
      <c r="AG668" s="18"/>
      <c r="AH668" s="18"/>
      <c r="AI668" s="18"/>
      <c r="AJ668" s="18"/>
    </row>
    <row r="669" ht="15.75" customHeight="1">
      <c r="A669" s="1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9"/>
      <c r="AC669" s="18"/>
      <c r="AD669" s="19"/>
      <c r="AE669" s="18"/>
      <c r="AF669" s="18"/>
      <c r="AG669" s="18"/>
      <c r="AH669" s="18"/>
      <c r="AI669" s="18"/>
      <c r="AJ669" s="18"/>
    </row>
    <row r="670" ht="15.75" customHeight="1">
      <c r="A670" s="17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9"/>
      <c r="AC670" s="18"/>
      <c r="AD670" s="19"/>
      <c r="AE670" s="18"/>
      <c r="AF670" s="18"/>
      <c r="AG670" s="18"/>
      <c r="AH670" s="18"/>
      <c r="AI670" s="18"/>
      <c r="AJ670" s="18"/>
    </row>
    <row r="671" ht="15.75" customHeight="1">
      <c r="A671" s="17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9"/>
      <c r="AC671" s="18"/>
      <c r="AD671" s="19"/>
      <c r="AE671" s="18"/>
      <c r="AF671" s="18"/>
      <c r="AG671" s="18"/>
      <c r="AH671" s="18"/>
      <c r="AI671" s="18"/>
      <c r="AJ671" s="18"/>
    </row>
    <row r="672" ht="15.75" customHeight="1">
      <c r="A672" s="17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9"/>
      <c r="AC672" s="18"/>
      <c r="AD672" s="19"/>
      <c r="AE672" s="18"/>
      <c r="AF672" s="18"/>
      <c r="AG672" s="18"/>
      <c r="AH672" s="18"/>
      <c r="AI672" s="18"/>
      <c r="AJ672" s="18"/>
    </row>
    <row r="673" ht="15.75" customHeight="1">
      <c r="A673" s="17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9"/>
      <c r="AC673" s="18"/>
      <c r="AD673" s="19"/>
      <c r="AE673" s="18"/>
      <c r="AF673" s="18"/>
      <c r="AG673" s="18"/>
      <c r="AH673" s="18"/>
      <c r="AI673" s="18"/>
      <c r="AJ673" s="18"/>
    </row>
    <row r="674" ht="15.75" customHeight="1">
      <c r="A674" s="17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9"/>
      <c r="AC674" s="18"/>
      <c r="AD674" s="19"/>
      <c r="AE674" s="18"/>
      <c r="AF674" s="18"/>
      <c r="AG674" s="18"/>
      <c r="AH674" s="18"/>
      <c r="AI674" s="18"/>
      <c r="AJ674" s="18"/>
    </row>
    <row r="675" ht="15.75" customHeight="1">
      <c r="A675" s="17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9"/>
      <c r="AC675" s="18"/>
      <c r="AD675" s="19"/>
      <c r="AE675" s="18"/>
      <c r="AF675" s="18"/>
      <c r="AG675" s="18"/>
      <c r="AH675" s="18"/>
      <c r="AI675" s="18"/>
      <c r="AJ675" s="18"/>
    </row>
    <row r="676" ht="15.75" customHeight="1">
      <c r="A676" s="17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9"/>
      <c r="AC676" s="18"/>
      <c r="AD676" s="19"/>
      <c r="AE676" s="18"/>
      <c r="AF676" s="18"/>
      <c r="AG676" s="18"/>
      <c r="AH676" s="18"/>
      <c r="AI676" s="18"/>
      <c r="AJ676" s="18"/>
    </row>
    <row r="677" ht="15.75" customHeight="1">
      <c r="A677" s="17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9"/>
      <c r="AC677" s="18"/>
      <c r="AD677" s="19"/>
      <c r="AE677" s="18"/>
      <c r="AF677" s="18"/>
      <c r="AG677" s="18"/>
      <c r="AH677" s="18"/>
      <c r="AI677" s="18"/>
      <c r="AJ677" s="18"/>
    </row>
    <row r="678" ht="15.75" customHeight="1">
      <c r="A678" s="17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9"/>
      <c r="AC678" s="18"/>
      <c r="AD678" s="19"/>
      <c r="AE678" s="18"/>
      <c r="AF678" s="18"/>
      <c r="AG678" s="18"/>
      <c r="AH678" s="18"/>
      <c r="AI678" s="18"/>
      <c r="AJ678" s="18"/>
    </row>
    <row r="679" ht="15.75" customHeight="1">
      <c r="A679" s="17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9"/>
      <c r="AC679" s="18"/>
      <c r="AD679" s="19"/>
      <c r="AE679" s="18"/>
      <c r="AF679" s="18"/>
      <c r="AG679" s="18"/>
      <c r="AH679" s="18"/>
      <c r="AI679" s="18"/>
      <c r="AJ679" s="18"/>
    </row>
    <row r="680" ht="15.75" customHeight="1">
      <c r="A680" s="17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9"/>
      <c r="AC680" s="18"/>
      <c r="AD680" s="19"/>
      <c r="AE680" s="18"/>
      <c r="AF680" s="18"/>
      <c r="AG680" s="18"/>
      <c r="AH680" s="18"/>
      <c r="AI680" s="18"/>
      <c r="AJ680" s="18"/>
    </row>
    <row r="681" ht="15.75" customHeight="1">
      <c r="A681" s="17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9"/>
      <c r="AC681" s="18"/>
      <c r="AD681" s="19"/>
      <c r="AE681" s="18"/>
      <c r="AF681" s="18"/>
      <c r="AG681" s="18"/>
      <c r="AH681" s="18"/>
      <c r="AI681" s="18"/>
      <c r="AJ681" s="18"/>
    </row>
    <row r="682" ht="15.75" customHeight="1">
      <c r="A682" s="17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9"/>
      <c r="AC682" s="18"/>
      <c r="AD682" s="19"/>
      <c r="AE682" s="18"/>
      <c r="AF682" s="18"/>
      <c r="AG682" s="18"/>
      <c r="AH682" s="18"/>
      <c r="AI682" s="18"/>
      <c r="AJ682" s="18"/>
    </row>
    <row r="683" ht="15.75" customHeight="1">
      <c r="A683" s="17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9"/>
      <c r="AC683" s="18"/>
      <c r="AD683" s="19"/>
      <c r="AE683" s="18"/>
      <c r="AF683" s="18"/>
      <c r="AG683" s="18"/>
      <c r="AH683" s="18"/>
      <c r="AI683" s="18"/>
      <c r="AJ683" s="18"/>
    </row>
    <row r="684" ht="15.75" customHeight="1">
      <c r="A684" s="17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9"/>
      <c r="AC684" s="18"/>
      <c r="AD684" s="19"/>
      <c r="AE684" s="18"/>
      <c r="AF684" s="18"/>
      <c r="AG684" s="18"/>
      <c r="AH684" s="18"/>
      <c r="AI684" s="18"/>
      <c r="AJ684" s="18"/>
    </row>
    <row r="685" ht="15.75" customHeight="1">
      <c r="A685" s="17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9"/>
      <c r="AC685" s="18"/>
      <c r="AD685" s="19"/>
      <c r="AE685" s="18"/>
      <c r="AF685" s="18"/>
      <c r="AG685" s="18"/>
      <c r="AH685" s="18"/>
      <c r="AI685" s="18"/>
      <c r="AJ685" s="18"/>
    </row>
    <row r="686" ht="15.75" customHeight="1">
      <c r="A686" s="17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9"/>
      <c r="AC686" s="18"/>
      <c r="AD686" s="19"/>
      <c r="AE686" s="18"/>
      <c r="AF686" s="18"/>
      <c r="AG686" s="18"/>
      <c r="AH686" s="18"/>
      <c r="AI686" s="18"/>
      <c r="AJ686" s="18"/>
    </row>
    <row r="687" ht="15.75" customHeight="1">
      <c r="A687" s="17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9"/>
      <c r="AC687" s="18"/>
      <c r="AD687" s="19"/>
      <c r="AE687" s="18"/>
      <c r="AF687" s="18"/>
      <c r="AG687" s="18"/>
      <c r="AH687" s="18"/>
      <c r="AI687" s="18"/>
      <c r="AJ687" s="18"/>
    </row>
    <row r="688" ht="15.75" customHeight="1">
      <c r="A688" s="17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9"/>
      <c r="AC688" s="18"/>
      <c r="AD688" s="19"/>
      <c r="AE688" s="18"/>
      <c r="AF688" s="18"/>
      <c r="AG688" s="18"/>
      <c r="AH688" s="18"/>
      <c r="AI688" s="18"/>
      <c r="AJ688" s="18"/>
    </row>
    <row r="689" ht="15.75" customHeight="1">
      <c r="A689" s="17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9"/>
      <c r="AC689" s="18"/>
      <c r="AD689" s="19"/>
      <c r="AE689" s="18"/>
      <c r="AF689" s="18"/>
      <c r="AG689" s="18"/>
      <c r="AH689" s="18"/>
      <c r="AI689" s="18"/>
      <c r="AJ689" s="18"/>
    </row>
    <row r="690" ht="15.75" customHeight="1">
      <c r="A690" s="17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9"/>
      <c r="AC690" s="18"/>
      <c r="AD690" s="19"/>
      <c r="AE690" s="18"/>
      <c r="AF690" s="18"/>
      <c r="AG690" s="18"/>
      <c r="AH690" s="18"/>
      <c r="AI690" s="18"/>
      <c r="AJ690" s="18"/>
    </row>
    <row r="691" ht="15.75" customHeight="1">
      <c r="A691" s="17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9"/>
      <c r="AC691" s="18"/>
      <c r="AD691" s="19"/>
      <c r="AE691" s="18"/>
      <c r="AF691" s="18"/>
      <c r="AG691" s="18"/>
      <c r="AH691" s="18"/>
      <c r="AI691" s="18"/>
      <c r="AJ691" s="18"/>
    </row>
    <row r="692" ht="15.75" customHeight="1">
      <c r="A692" s="17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9"/>
      <c r="AC692" s="18"/>
      <c r="AD692" s="19"/>
      <c r="AE692" s="18"/>
      <c r="AF692" s="18"/>
      <c r="AG692" s="18"/>
      <c r="AH692" s="18"/>
      <c r="AI692" s="18"/>
      <c r="AJ692" s="18"/>
    </row>
    <row r="693" ht="15.75" customHeight="1">
      <c r="A693" s="17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9"/>
      <c r="AC693" s="18"/>
      <c r="AD693" s="19"/>
      <c r="AE693" s="18"/>
      <c r="AF693" s="18"/>
      <c r="AG693" s="18"/>
      <c r="AH693" s="18"/>
      <c r="AI693" s="18"/>
      <c r="AJ693" s="18"/>
    </row>
    <row r="694" ht="15.75" customHeight="1">
      <c r="A694" s="17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9"/>
      <c r="AC694" s="18"/>
      <c r="AD694" s="19"/>
      <c r="AE694" s="18"/>
      <c r="AF694" s="18"/>
      <c r="AG694" s="18"/>
      <c r="AH694" s="18"/>
      <c r="AI694" s="18"/>
      <c r="AJ694" s="18"/>
    </row>
    <row r="695" ht="15.75" customHeight="1">
      <c r="A695" s="17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9"/>
      <c r="AC695" s="18"/>
      <c r="AD695" s="19"/>
      <c r="AE695" s="18"/>
      <c r="AF695" s="18"/>
      <c r="AG695" s="18"/>
      <c r="AH695" s="18"/>
      <c r="AI695" s="18"/>
      <c r="AJ695" s="18"/>
    </row>
    <row r="696" ht="15.75" customHeight="1">
      <c r="A696" s="17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9"/>
      <c r="AC696" s="18"/>
      <c r="AD696" s="19"/>
      <c r="AE696" s="18"/>
      <c r="AF696" s="18"/>
      <c r="AG696" s="18"/>
      <c r="AH696" s="18"/>
      <c r="AI696" s="18"/>
      <c r="AJ696" s="18"/>
    </row>
    <row r="697" ht="15.75" customHeight="1">
      <c r="A697" s="17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9"/>
      <c r="AC697" s="18"/>
      <c r="AD697" s="19"/>
      <c r="AE697" s="18"/>
      <c r="AF697" s="18"/>
      <c r="AG697" s="18"/>
      <c r="AH697" s="18"/>
      <c r="AI697" s="18"/>
      <c r="AJ697" s="18"/>
    </row>
    <row r="698" ht="15.75" customHeight="1">
      <c r="A698" s="17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9"/>
      <c r="AC698" s="18"/>
      <c r="AD698" s="19"/>
      <c r="AE698" s="18"/>
      <c r="AF698" s="18"/>
      <c r="AG698" s="18"/>
      <c r="AH698" s="18"/>
      <c r="AI698" s="18"/>
      <c r="AJ698" s="18"/>
    </row>
    <row r="699" ht="15.75" customHeight="1">
      <c r="A699" s="17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9"/>
      <c r="AC699" s="18"/>
      <c r="AD699" s="19"/>
      <c r="AE699" s="18"/>
      <c r="AF699" s="18"/>
      <c r="AG699" s="18"/>
      <c r="AH699" s="18"/>
      <c r="AI699" s="18"/>
      <c r="AJ699" s="18"/>
    </row>
    <row r="700" ht="15.75" customHeight="1">
      <c r="A700" s="17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9"/>
      <c r="AC700" s="18"/>
      <c r="AD700" s="19"/>
      <c r="AE700" s="18"/>
      <c r="AF700" s="18"/>
      <c r="AG700" s="18"/>
      <c r="AH700" s="18"/>
      <c r="AI700" s="18"/>
      <c r="AJ700" s="18"/>
    </row>
    <row r="701" ht="15.75" customHeight="1">
      <c r="A701" s="17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9"/>
      <c r="AC701" s="18"/>
      <c r="AD701" s="19"/>
      <c r="AE701" s="18"/>
      <c r="AF701" s="18"/>
      <c r="AG701" s="18"/>
      <c r="AH701" s="18"/>
      <c r="AI701" s="18"/>
      <c r="AJ701" s="18"/>
    </row>
    <row r="702" ht="15.75" customHeight="1">
      <c r="A702" s="17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9"/>
      <c r="AC702" s="18"/>
      <c r="AD702" s="19"/>
      <c r="AE702" s="18"/>
      <c r="AF702" s="18"/>
      <c r="AG702" s="18"/>
      <c r="AH702" s="18"/>
      <c r="AI702" s="18"/>
      <c r="AJ702" s="18"/>
    </row>
    <row r="703" ht="15.75" customHeight="1">
      <c r="A703" s="17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9"/>
      <c r="AC703" s="18"/>
      <c r="AD703" s="19"/>
      <c r="AE703" s="18"/>
      <c r="AF703" s="18"/>
      <c r="AG703" s="18"/>
      <c r="AH703" s="18"/>
      <c r="AI703" s="18"/>
      <c r="AJ703" s="18"/>
    </row>
    <row r="704" ht="15.75" customHeight="1">
      <c r="A704" s="17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9"/>
      <c r="AC704" s="18"/>
      <c r="AD704" s="19"/>
      <c r="AE704" s="18"/>
      <c r="AF704" s="18"/>
      <c r="AG704" s="18"/>
      <c r="AH704" s="18"/>
      <c r="AI704" s="18"/>
      <c r="AJ704" s="18"/>
    </row>
    <row r="705" ht="15.75" customHeight="1">
      <c r="A705" s="17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9"/>
      <c r="AC705" s="18"/>
      <c r="AD705" s="19"/>
      <c r="AE705" s="18"/>
      <c r="AF705" s="18"/>
      <c r="AG705" s="18"/>
      <c r="AH705" s="18"/>
      <c r="AI705" s="18"/>
      <c r="AJ705" s="18"/>
    </row>
    <row r="706" ht="15.75" customHeight="1">
      <c r="A706" s="17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9"/>
      <c r="AC706" s="18"/>
      <c r="AD706" s="19"/>
      <c r="AE706" s="18"/>
      <c r="AF706" s="18"/>
      <c r="AG706" s="18"/>
      <c r="AH706" s="18"/>
      <c r="AI706" s="18"/>
      <c r="AJ706" s="18"/>
    </row>
    <row r="707" ht="15.75" customHeight="1">
      <c r="A707" s="17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9"/>
      <c r="AC707" s="18"/>
      <c r="AD707" s="19"/>
      <c r="AE707" s="18"/>
      <c r="AF707" s="18"/>
      <c r="AG707" s="18"/>
      <c r="AH707" s="18"/>
      <c r="AI707" s="18"/>
      <c r="AJ707" s="18"/>
    </row>
    <row r="708" ht="15.75" customHeight="1">
      <c r="A708" s="17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9"/>
      <c r="AC708" s="18"/>
      <c r="AD708" s="19"/>
      <c r="AE708" s="18"/>
      <c r="AF708" s="18"/>
      <c r="AG708" s="18"/>
      <c r="AH708" s="18"/>
      <c r="AI708" s="18"/>
      <c r="AJ708" s="18"/>
    </row>
    <row r="709" ht="15.75" customHeight="1">
      <c r="A709" s="17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9"/>
      <c r="AC709" s="18"/>
      <c r="AD709" s="19"/>
      <c r="AE709" s="18"/>
      <c r="AF709" s="18"/>
      <c r="AG709" s="18"/>
      <c r="AH709" s="18"/>
      <c r="AI709" s="18"/>
      <c r="AJ709" s="18"/>
    </row>
    <row r="710" ht="15.75" customHeight="1">
      <c r="A710" s="17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9"/>
      <c r="AC710" s="18"/>
      <c r="AD710" s="19"/>
      <c r="AE710" s="18"/>
      <c r="AF710" s="18"/>
      <c r="AG710" s="18"/>
      <c r="AH710" s="18"/>
      <c r="AI710" s="18"/>
      <c r="AJ710" s="18"/>
    </row>
    <row r="711" ht="15.75" customHeight="1">
      <c r="A711" s="17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9"/>
      <c r="AC711" s="18"/>
      <c r="AD711" s="19"/>
      <c r="AE711" s="18"/>
      <c r="AF711" s="18"/>
      <c r="AG711" s="18"/>
      <c r="AH711" s="18"/>
      <c r="AI711" s="18"/>
      <c r="AJ711" s="18"/>
    </row>
    <row r="712" ht="15.75" customHeight="1">
      <c r="A712" s="17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9"/>
      <c r="AC712" s="18"/>
      <c r="AD712" s="19"/>
      <c r="AE712" s="18"/>
      <c r="AF712" s="18"/>
      <c r="AG712" s="18"/>
      <c r="AH712" s="18"/>
      <c r="AI712" s="18"/>
      <c r="AJ712" s="18"/>
    </row>
    <row r="713" ht="15.75" customHeight="1">
      <c r="A713" s="17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9"/>
      <c r="AC713" s="18"/>
      <c r="AD713" s="19"/>
      <c r="AE713" s="18"/>
      <c r="AF713" s="18"/>
      <c r="AG713" s="18"/>
      <c r="AH713" s="18"/>
      <c r="AI713" s="18"/>
      <c r="AJ713" s="18"/>
    </row>
    <row r="714" ht="15.75" customHeight="1">
      <c r="A714" s="17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9"/>
      <c r="AC714" s="18"/>
      <c r="AD714" s="19"/>
      <c r="AE714" s="18"/>
      <c r="AF714" s="18"/>
      <c r="AG714" s="18"/>
      <c r="AH714" s="18"/>
      <c r="AI714" s="18"/>
      <c r="AJ714" s="18"/>
    </row>
    <row r="715" ht="15.75" customHeight="1">
      <c r="A715" s="17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9"/>
      <c r="AC715" s="18"/>
      <c r="AD715" s="19"/>
      <c r="AE715" s="18"/>
      <c r="AF715" s="18"/>
      <c r="AG715" s="18"/>
      <c r="AH715" s="18"/>
      <c r="AI715" s="18"/>
      <c r="AJ715" s="18"/>
    </row>
    <row r="716" ht="15.75" customHeight="1">
      <c r="A716" s="17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9"/>
      <c r="AC716" s="18"/>
      <c r="AD716" s="19"/>
      <c r="AE716" s="18"/>
      <c r="AF716" s="18"/>
      <c r="AG716" s="18"/>
      <c r="AH716" s="18"/>
      <c r="AI716" s="18"/>
      <c r="AJ716" s="18"/>
    </row>
    <row r="717" ht="15.75" customHeight="1">
      <c r="A717" s="17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9"/>
      <c r="AC717" s="18"/>
      <c r="AD717" s="19"/>
      <c r="AE717" s="18"/>
      <c r="AF717" s="18"/>
      <c r="AG717" s="18"/>
      <c r="AH717" s="18"/>
      <c r="AI717" s="18"/>
      <c r="AJ717" s="18"/>
    </row>
    <row r="718" ht="15.75" customHeight="1">
      <c r="A718" s="17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9"/>
      <c r="AC718" s="18"/>
      <c r="AD718" s="19"/>
      <c r="AE718" s="18"/>
      <c r="AF718" s="18"/>
      <c r="AG718" s="18"/>
      <c r="AH718" s="18"/>
      <c r="AI718" s="18"/>
      <c r="AJ718" s="18"/>
    </row>
    <row r="719" ht="15.75" customHeight="1">
      <c r="A719" s="17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9"/>
      <c r="AC719" s="18"/>
      <c r="AD719" s="19"/>
      <c r="AE719" s="18"/>
      <c r="AF719" s="18"/>
      <c r="AG719" s="18"/>
      <c r="AH719" s="18"/>
      <c r="AI719" s="18"/>
      <c r="AJ719" s="18"/>
    </row>
    <row r="720" ht="15.75" customHeight="1">
      <c r="A720" s="17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9"/>
      <c r="AC720" s="18"/>
      <c r="AD720" s="19"/>
      <c r="AE720" s="18"/>
      <c r="AF720" s="18"/>
      <c r="AG720" s="18"/>
      <c r="AH720" s="18"/>
      <c r="AI720" s="18"/>
      <c r="AJ720" s="18"/>
    </row>
    <row r="721" ht="15.75" customHeight="1">
      <c r="A721" s="17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9"/>
      <c r="AC721" s="18"/>
      <c r="AD721" s="19"/>
      <c r="AE721" s="18"/>
      <c r="AF721" s="18"/>
      <c r="AG721" s="18"/>
      <c r="AH721" s="18"/>
      <c r="AI721" s="18"/>
      <c r="AJ721" s="18"/>
    </row>
    <row r="722" ht="15.75" customHeight="1">
      <c r="A722" s="17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9"/>
      <c r="AC722" s="18"/>
      <c r="AD722" s="19"/>
      <c r="AE722" s="18"/>
      <c r="AF722" s="18"/>
      <c r="AG722" s="18"/>
      <c r="AH722" s="18"/>
      <c r="AI722" s="18"/>
      <c r="AJ722" s="18"/>
    </row>
    <row r="723" ht="15.75" customHeight="1">
      <c r="A723" s="17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9"/>
      <c r="AC723" s="18"/>
      <c r="AD723" s="19"/>
      <c r="AE723" s="18"/>
      <c r="AF723" s="18"/>
      <c r="AG723" s="18"/>
      <c r="AH723" s="18"/>
      <c r="AI723" s="18"/>
      <c r="AJ723" s="18"/>
    </row>
    <row r="724" ht="15.75" customHeight="1">
      <c r="A724" s="17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9"/>
      <c r="AC724" s="18"/>
      <c r="AD724" s="19"/>
      <c r="AE724" s="18"/>
      <c r="AF724" s="18"/>
      <c r="AG724" s="18"/>
      <c r="AH724" s="18"/>
      <c r="AI724" s="18"/>
      <c r="AJ724" s="18"/>
    </row>
    <row r="725" ht="15.75" customHeight="1">
      <c r="A725" s="1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9"/>
      <c r="AC725" s="18"/>
      <c r="AD725" s="19"/>
      <c r="AE725" s="18"/>
      <c r="AF725" s="18"/>
      <c r="AG725" s="18"/>
      <c r="AH725" s="18"/>
      <c r="AI725" s="18"/>
      <c r="AJ725" s="18"/>
    </row>
    <row r="726" ht="15.75" customHeight="1">
      <c r="A726" s="17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9"/>
      <c r="AC726" s="18"/>
      <c r="AD726" s="19"/>
      <c r="AE726" s="18"/>
      <c r="AF726" s="18"/>
      <c r="AG726" s="18"/>
      <c r="AH726" s="18"/>
      <c r="AI726" s="18"/>
      <c r="AJ726" s="18"/>
    </row>
    <row r="727" ht="15.75" customHeight="1">
      <c r="A727" s="17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9"/>
      <c r="AC727" s="18"/>
      <c r="AD727" s="19"/>
      <c r="AE727" s="18"/>
      <c r="AF727" s="18"/>
      <c r="AG727" s="18"/>
      <c r="AH727" s="18"/>
      <c r="AI727" s="18"/>
      <c r="AJ727" s="18"/>
    </row>
    <row r="728" ht="15.75" customHeight="1">
      <c r="A728" s="17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9"/>
      <c r="AC728" s="18"/>
      <c r="AD728" s="19"/>
      <c r="AE728" s="18"/>
      <c r="AF728" s="18"/>
      <c r="AG728" s="18"/>
      <c r="AH728" s="18"/>
      <c r="AI728" s="18"/>
      <c r="AJ728" s="18"/>
    </row>
    <row r="729" ht="15.75" customHeight="1">
      <c r="A729" s="17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9"/>
      <c r="AC729" s="18"/>
      <c r="AD729" s="19"/>
      <c r="AE729" s="18"/>
      <c r="AF729" s="18"/>
      <c r="AG729" s="18"/>
      <c r="AH729" s="18"/>
      <c r="AI729" s="18"/>
      <c r="AJ729" s="18"/>
    </row>
    <row r="730" ht="15.75" customHeight="1">
      <c r="A730" s="17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9"/>
      <c r="AC730" s="18"/>
      <c r="AD730" s="19"/>
      <c r="AE730" s="18"/>
      <c r="AF730" s="18"/>
      <c r="AG730" s="18"/>
      <c r="AH730" s="18"/>
      <c r="AI730" s="18"/>
      <c r="AJ730" s="18"/>
    </row>
    <row r="731" ht="15.75" customHeight="1">
      <c r="A731" s="17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9"/>
      <c r="AC731" s="18"/>
      <c r="AD731" s="19"/>
      <c r="AE731" s="18"/>
      <c r="AF731" s="18"/>
      <c r="AG731" s="18"/>
      <c r="AH731" s="18"/>
      <c r="AI731" s="18"/>
      <c r="AJ731" s="18"/>
    </row>
    <row r="732" ht="15.75" customHeight="1">
      <c r="A732" s="17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9"/>
      <c r="AC732" s="18"/>
      <c r="AD732" s="19"/>
      <c r="AE732" s="18"/>
      <c r="AF732" s="18"/>
      <c r="AG732" s="18"/>
      <c r="AH732" s="18"/>
      <c r="AI732" s="18"/>
      <c r="AJ732" s="18"/>
    </row>
    <row r="733" ht="15.75" customHeight="1">
      <c r="A733" s="17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9"/>
      <c r="AC733" s="18"/>
      <c r="AD733" s="19"/>
      <c r="AE733" s="18"/>
      <c r="AF733" s="18"/>
      <c r="AG733" s="18"/>
      <c r="AH733" s="18"/>
      <c r="AI733" s="18"/>
      <c r="AJ733" s="18"/>
    </row>
    <row r="734" ht="15.75" customHeight="1">
      <c r="A734" s="17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9"/>
      <c r="AC734" s="18"/>
      <c r="AD734" s="19"/>
      <c r="AE734" s="18"/>
      <c r="AF734" s="18"/>
      <c r="AG734" s="18"/>
      <c r="AH734" s="18"/>
      <c r="AI734" s="18"/>
      <c r="AJ734" s="18"/>
    </row>
    <row r="735" ht="15.75" customHeight="1">
      <c r="A735" s="17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9"/>
      <c r="AC735" s="18"/>
      <c r="AD735" s="19"/>
      <c r="AE735" s="18"/>
      <c r="AF735" s="18"/>
      <c r="AG735" s="18"/>
      <c r="AH735" s="18"/>
      <c r="AI735" s="18"/>
      <c r="AJ735" s="18"/>
    </row>
    <row r="736" ht="15.75" customHeight="1">
      <c r="A736" s="17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9"/>
      <c r="AC736" s="18"/>
      <c r="AD736" s="19"/>
      <c r="AE736" s="18"/>
      <c r="AF736" s="18"/>
      <c r="AG736" s="18"/>
      <c r="AH736" s="18"/>
      <c r="AI736" s="18"/>
      <c r="AJ736" s="18"/>
    </row>
    <row r="737" ht="15.75" customHeight="1">
      <c r="A737" s="17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9"/>
      <c r="AC737" s="18"/>
      <c r="AD737" s="19"/>
      <c r="AE737" s="18"/>
      <c r="AF737" s="18"/>
      <c r="AG737" s="18"/>
      <c r="AH737" s="18"/>
      <c r="AI737" s="18"/>
      <c r="AJ737" s="18"/>
    </row>
    <row r="738" ht="15.75" customHeight="1">
      <c r="A738" s="17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9"/>
      <c r="AC738" s="18"/>
      <c r="AD738" s="19"/>
      <c r="AE738" s="18"/>
      <c r="AF738" s="18"/>
      <c r="AG738" s="18"/>
      <c r="AH738" s="18"/>
      <c r="AI738" s="18"/>
      <c r="AJ738" s="18"/>
    </row>
    <row r="739" ht="15.75" customHeight="1">
      <c r="A739" s="17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9"/>
      <c r="AC739" s="18"/>
      <c r="AD739" s="19"/>
      <c r="AE739" s="18"/>
      <c r="AF739" s="18"/>
      <c r="AG739" s="18"/>
      <c r="AH739" s="18"/>
      <c r="AI739" s="18"/>
      <c r="AJ739" s="18"/>
    </row>
    <row r="740" ht="15.75" customHeight="1">
      <c r="A740" s="17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9"/>
      <c r="AC740" s="18"/>
      <c r="AD740" s="19"/>
      <c r="AE740" s="18"/>
      <c r="AF740" s="18"/>
      <c r="AG740" s="18"/>
      <c r="AH740" s="18"/>
      <c r="AI740" s="18"/>
      <c r="AJ740" s="18"/>
    </row>
    <row r="741" ht="15.75" customHeight="1">
      <c r="A741" s="17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9"/>
      <c r="AC741" s="18"/>
      <c r="AD741" s="19"/>
      <c r="AE741" s="18"/>
      <c r="AF741" s="18"/>
      <c r="AG741" s="18"/>
      <c r="AH741" s="18"/>
      <c r="AI741" s="18"/>
      <c r="AJ741" s="18"/>
    </row>
    <row r="742" ht="15.75" customHeight="1">
      <c r="A742" s="17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9"/>
      <c r="AC742" s="18"/>
      <c r="AD742" s="19"/>
      <c r="AE742" s="18"/>
      <c r="AF742" s="18"/>
      <c r="AG742" s="18"/>
      <c r="AH742" s="18"/>
      <c r="AI742" s="18"/>
      <c r="AJ742" s="18"/>
    </row>
    <row r="743" ht="15.75" customHeight="1">
      <c r="A743" s="17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9"/>
      <c r="AC743" s="18"/>
      <c r="AD743" s="19"/>
      <c r="AE743" s="18"/>
      <c r="AF743" s="18"/>
      <c r="AG743" s="18"/>
      <c r="AH743" s="18"/>
      <c r="AI743" s="18"/>
      <c r="AJ743" s="18"/>
    </row>
    <row r="744" ht="15.75" customHeight="1">
      <c r="A744" s="17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9"/>
      <c r="AC744" s="18"/>
      <c r="AD744" s="19"/>
      <c r="AE744" s="18"/>
      <c r="AF744" s="18"/>
      <c r="AG744" s="18"/>
      <c r="AH744" s="18"/>
      <c r="AI744" s="18"/>
      <c r="AJ744" s="18"/>
    </row>
    <row r="745" ht="15.75" customHeight="1">
      <c r="A745" s="17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9"/>
      <c r="AC745" s="18"/>
      <c r="AD745" s="19"/>
      <c r="AE745" s="18"/>
      <c r="AF745" s="18"/>
      <c r="AG745" s="18"/>
      <c r="AH745" s="18"/>
      <c r="AI745" s="18"/>
      <c r="AJ745" s="18"/>
    </row>
    <row r="746" ht="15.75" customHeight="1">
      <c r="A746" s="17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9"/>
      <c r="AC746" s="18"/>
      <c r="AD746" s="19"/>
      <c r="AE746" s="18"/>
      <c r="AF746" s="18"/>
      <c r="AG746" s="18"/>
      <c r="AH746" s="18"/>
      <c r="AI746" s="18"/>
      <c r="AJ746" s="18"/>
    </row>
    <row r="747" ht="15.75" customHeight="1">
      <c r="A747" s="17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9"/>
      <c r="AC747" s="18"/>
      <c r="AD747" s="19"/>
      <c r="AE747" s="18"/>
      <c r="AF747" s="18"/>
      <c r="AG747" s="18"/>
      <c r="AH747" s="18"/>
      <c r="AI747" s="18"/>
      <c r="AJ747" s="18"/>
    </row>
    <row r="748" ht="15.75" customHeight="1">
      <c r="A748" s="17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9"/>
      <c r="AC748" s="18"/>
      <c r="AD748" s="19"/>
      <c r="AE748" s="18"/>
      <c r="AF748" s="18"/>
      <c r="AG748" s="18"/>
      <c r="AH748" s="18"/>
      <c r="AI748" s="18"/>
      <c r="AJ748" s="18"/>
    </row>
    <row r="749" ht="15.75" customHeight="1">
      <c r="A749" s="17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9"/>
      <c r="AC749" s="18"/>
      <c r="AD749" s="19"/>
      <c r="AE749" s="18"/>
      <c r="AF749" s="18"/>
      <c r="AG749" s="18"/>
      <c r="AH749" s="18"/>
      <c r="AI749" s="18"/>
      <c r="AJ749" s="18"/>
    </row>
    <row r="750" ht="15.75" customHeight="1">
      <c r="A750" s="17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9"/>
      <c r="AC750" s="18"/>
      <c r="AD750" s="19"/>
      <c r="AE750" s="18"/>
      <c r="AF750" s="18"/>
      <c r="AG750" s="18"/>
      <c r="AH750" s="18"/>
      <c r="AI750" s="18"/>
      <c r="AJ750" s="18"/>
    </row>
    <row r="751" ht="15.75" customHeight="1">
      <c r="A751" s="17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9"/>
      <c r="AC751" s="18"/>
      <c r="AD751" s="19"/>
      <c r="AE751" s="18"/>
      <c r="AF751" s="18"/>
      <c r="AG751" s="18"/>
      <c r="AH751" s="18"/>
      <c r="AI751" s="18"/>
      <c r="AJ751" s="18"/>
    </row>
    <row r="752" ht="15.75" customHeight="1">
      <c r="A752" s="17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9"/>
      <c r="AC752" s="18"/>
      <c r="AD752" s="19"/>
      <c r="AE752" s="18"/>
      <c r="AF752" s="18"/>
      <c r="AG752" s="18"/>
      <c r="AH752" s="18"/>
      <c r="AI752" s="18"/>
      <c r="AJ752" s="18"/>
    </row>
    <row r="753" ht="15.75" customHeight="1">
      <c r="A753" s="17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9"/>
      <c r="AC753" s="18"/>
      <c r="AD753" s="19"/>
      <c r="AE753" s="18"/>
      <c r="AF753" s="18"/>
      <c r="AG753" s="18"/>
      <c r="AH753" s="18"/>
      <c r="AI753" s="18"/>
      <c r="AJ753" s="18"/>
    </row>
    <row r="754" ht="15.75" customHeight="1">
      <c r="A754" s="17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9"/>
      <c r="AC754" s="18"/>
      <c r="AD754" s="19"/>
      <c r="AE754" s="18"/>
      <c r="AF754" s="18"/>
      <c r="AG754" s="18"/>
      <c r="AH754" s="18"/>
      <c r="AI754" s="18"/>
      <c r="AJ754" s="18"/>
    </row>
    <row r="755" ht="15.75" customHeight="1">
      <c r="A755" s="17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9"/>
      <c r="AC755" s="18"/>
      <c r="AD755" s="19"/>
      <c r="AE755" s="18"/>
      <c r="AF755" s="18"/>
      <c r="AG755" s="18"/>
      <c r="AH755" s="18"/>
      <c r="AI755" s="18"/>
      <c r="AJ755" s="18"/>
    </row>
    <row r="756" ht="15.75" customHeight="1">
      <c r="A756" s="17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9"/>
      <c r="AC756" s="18"/>
      <c r="AD756" s="19"/>
      <c r="AE756" s="18"/>
      <c r="AF756" s="18"/>
      <c r="AG756" s="18"/>
      <c r="AH756" s="18"/>
      <c r="AI756" s="18"/>
      <c r="AJ756" s="18"/>
    </row>
    <row r="757" ht="15.75" customHeight="1">
      <c r="A757" s="17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9"/>
      <c r="AC757" s="18"/>
      <c r="AD757" s="19"/>
      <c r="AE757" s="18"/>
      <c r="AF757" s="18"/>
      <c r="AG757" s="18"/>
      <c r="AH757" s="18"/>
      <c r="AI757" s="18"/>
      <c r="AJ757" s="18"/>
    </row>
    <row r="758" ht="15.75" customHeight="1">
      <c r="A758" s="17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9"/>
      <c r="AC758" s="18"/>
      <c r="AD758" s="19"/>
      <c r="AE758" s="18"/>
      <c r="AF758" s="18"/>
      <c r="AG758" s="18"/>
      <c r="AH758" s="18"/>
      <c r="AI758" s="18"/>
      <c r="AJ758" s="18"/>
    </row>
    <row r="759" ht="15.75" customHeight="1">
      <c r="A759" s="17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9"/>
      <c r="AC759" s="18"/>
      <c r="AD759" s="19"/>
      <c r="AE759" s="18"/>
      <c r="AF759" s="18"/>
      <c r="AG759" s="18"/>
      <c r="AH759" s="18"/>
      <c r="AI759" s="18"/>
      <c r="AJ759" s="18"/>
    </row>
    <row r="760" ht="15.75" customHeight="1">
      <c r="A760" s="17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9"/>
      <c r="AC760" s="18"/>
      <c r="AD760" s="19"/>
      <c r="AE760" s="18"/>
      <c r="AF760" s="18"/>
      <c r="AG760" s="18"/>
      <c r="AH760" s="18"/>
      <c r="AI760" s="18"/>
      <c r="AJ760" s="18"/>
    </row>
    <row r="761" ht="15.75" customHeight="1">
      <c r="A761" s="17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9"/>
      <c r="AC761" s="18"/>
      <c r="AD761" s="19"/>
      <c r="AE761" s="18"/>
      <c r="AF761" s="18"/>
      <c r="AG761" s="18"/>
      <c r="AH761" s="18"/>
      <c r="AI761" s="18"/>
      <c r="AJ761" s="18"/>
    </row>
    <row r="762" ht="15.75" customHeight="1">
      <c r="A762" s="17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9"/>
      <c r="AC762" s="18"/>
      <c r="AD762" s="19"/>
      <c r="AE762" s="18"/>
      <c r="AF762" s="18"/>
      <c r="AG762" s="18"/>
      <c r="AH762" s="18"/>
      <c r="AI762" s="18"/>
      <c r="AJ762" s="18"/>
    </row>
    <row r="763" ht="15.75" customHeight="1">
      <c r="A763" s="17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9"/>
      <c r="AC763" s="18"/>
      <c r="AD763" s="19"/>
      <c r="AE763" s="18"/>
      <c r="AF763" s="18"/>
      <c r="AG763" s="18"/>
      <c r="AH763" s="18"/>
      <c r="AI763" s="18"/>
      <c r="AJ763" s="18"/>
    </row>
    <row r="764" ht="15.75" customHeight="1">
      <c r="A764" s="17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9"/>
      <c r="AC764" s="18"/>
      <c r="AD764" s="19"/>
      <c r="AE764" s="18"/>
      <c r="AF764" s="18"/>
      <c r="AG764" s="18"/>
      <c r="AH764" s="18"/>
      <c r="AI764" s="18"/>
      <c r="AJ764" s="18"/>
    </row>
    <row r="765" ht="15.75" customHeight="1">
      <c r="A765" s="17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9"/>
      <c r="AC765" s="18"/>
      <c r="AD765" s="19"/>
      <c r="AE765" s="18"/>
      <c r="AF765" s="18"/>
      <c r="AG765" s="18"/>
      <c r="AH765" s="18"/>
      <c r="AI765" s="18"/>
      <c r="AJ765" s="18"/>
    </row>
    <row r="766" ht="15.75" customHeight="1">
      <c r="A766" s="17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9"/>
      <c r="AC766" s="18"/>
      <c r="AD766" s="19"/>
      <c r="AE766" s="18"/>
      <c r="AF766" s="18"/>
      <c r="AG766" s="18"/>
      <c r="AH766" s="18"/>
      <c r="AI766" s="18"/>
      <c r="AJ766" s="18"/>
    </row>
    <row r="767" ht="15.75" customHeight="1">
      <c r="A767" s="17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9"/>
      <c r="AC767" s="18"/>
      <c r="AD767" s="19"/>
      <c r="AE767" s="18"/>
      <c r="AF767" s="18"/>
      <c r="AG767" s="18"/>
      <c r="AH767" s="18"/>
      <c r="AI767" s="18"/>
      <c r="AJ767" s="18"/>
    </row>
    <row r="768" ht="15.75" customHeight="1">
      <c r="A768" s="17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9"/>
      <c r="AC768" s="18"/>
      <c r="AD768" s="19"/>
      <c r="AE768" s="18"/>
      <c r="AF768" s="18"/>
      <c r="AG768" s="18"/>
      <c r="AH768" s="18"/>
      <c r="AI768" s="18"/>
      <c r="AJ768" s="18"/>
    </row>
    <row r="769" ht="15.75" customHeight="1">
      <c r="A769" s="17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9"/>
      <c r="AC769" s="18"/>
      <c r="AD769" s="19"/>
      <c r="AE769" s="18"/>
      <c r="AF769" s="18"/>
      <c r="AG769" s="18"/>
      <c r="AH769" s="18"/>
      <c r="AI769" s="18"/>
      <c r="AJ769" s="18"/>
    </row>
    <row r="770" ht="15.75" customHeight="1">
      <c r="A770" s="17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9"/>
      <c r="AC770" s="18"/>
      <c r="AD770" s="19"/>
      <c r="AE770" s="18"/>
      <c r="AF770" s="18"/>
      <c r="AG770" s="18"/>
      <c r="AH770" s="18"/>
      <c r="AI770" s="18"/>
      <c r="AJ770" s="18"/>
    </row>
    <row r="771" ht="15.75" customHeight="1">
      <c r="A771" s="17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9"/>
      <c r="AC771" s="18"/>
      <c r="AD771" s="19"/>
      <c r="AE771" s="18"/>
      <c r="AF771" s="18"/>
      <c r="AG771" s="18"/>
      <c r="AH771" s="18"/>
      <c r="AI771" s="18"/>
      <c r="AJ771" s="18"/>
    </row>
    <row r="772" ht="15.75" customHeight="1">
      <c r="A772" s="17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9"/>
      <c r="AC772" s="18"/>
      <c r="AD772" s="19"/>
      <c r="AE772" s="18"/>
      <c r="AF772" s="18"/>
      <c r="AG772" s="18"/>
      <c r="AH772" s="18"/>
      <c r="AI772" s="18"/>
      <c r="AJ772" s="18"/>
    </row>
    <row r="773" ht="15.75" customHeight="1">
      <c r="A773" s="17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9"/>
      <c r="AC773" s="18"/>
      <c r="AD773" s="19"/>
      <c r="AE773" s="18"/>
      <c r="AF773" s="18"/>
      <c r="AG773" s="18"/>
      <c r="AH773" s="18"/>
      <c r="AI773" s="18"/>
      <c r="AJ773" s="18"/>
    </row>
    <row r="774" ht="15.75" customHeight="1">
      <c r="A774" s="17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9"/>
      <c r="AC774" s="18"/>
      <c r="AD774" s="19"/>
      <c r="AE774" s="18"/>
      <c r="AF774" s="18"/>
      <c r="AG774" s="18"/>
      <c r="AH774" s="18"/>
      <c r="AI774" s="18"/>
      <c r="AJ774" s="18"/>
    </row>
    <row r="775" ht="15.75" customHeight="1">
      <c r="A775" s="17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9"/>
      <c r="AC775" s="18"/>
      <c r="AD775" s="19"/>
      <c r="AE775" s="18"/>
      <c r="AF775" s="18"/>
      <c r="AG775" s="18"/>
      <c r="AH775" s="18"/>
      <c r="AI775" s="18"/>
      <c r="AJ775" s="18"/>
    </row>
    <row r="776" ht="15.75" customHeight="1">
      <c r="A776" s="17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9"/>
      <c r="AC776" s="18"/>
      <c r="AD776" s="19"/>
      <c r="AE776" s="18"/>
      <c r="AF776" s="18"/>
      <c r="AG776" s="18"/>
      <c r="AH776" s="18"/>
      <c r="AI776" s="18"/>
      <c r="AJ776" s="18"/>
    </row>
    <row r="777" ht="15.75" customHeight="1">
      <c r="A777" s="17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9"/>
      <c r="AC777" s="18"/>
      <c r="AD777" s="19"/>
      <c r="AE777" s="18"/>
      <c r="AF777" s="18"/>
      <c r="AG777" s="18"/>
      <c r="AH777" s="18"/>
      <c r="AI777" s="18"/>
      <c r="AJ777" s="18"/>
    </row>
    <row r="778" ht="15.75" customHeight="1">
      <c r="A778" s="17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9"/>
      <c r="AC778" s="18"/>
      <c r="AD778" s="19"/>
      <c r="AE778" s="18"/>
      <c r="AF778" s="18"/>
      <c r="AG778" s="18"/>
      <c r="AH778" s="18"/>
      <c r="AI778" s="18"/>
      <c r="AJ778" s="18"/>
    </row>
    <row r="779" ht="15.75" customHeight="1">
      <c r="A779" s="17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9"/>
      <c r="AC779" s="18"/>
      <c r="AD779" s="19"/>
      <c r="AE779" s="18"/>
      <c r="AF779" s="18"/>
      <c r="AG779" s="18"/>
      <c r="AH779" s="18"/>
      <c r="AI779" s="18"/>
      <c r="AJ779" s="18"/>
    </row>
    <row r="780" ht="15.75" customHeight="1">
      <c r="A780" s="17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9"/>
      <c r="AC780" s="18"/>
      <c r="AD780" s="19"/>
      <c r="AE780" s="18"/>
      <c r="AF780" s="18"/>
      <c r="AG780" s="18"/>
      <c r="AH780" s="18"/>
      <c r="AI780" s="18"/>
      <c r="AJ780" s="18"/>
    </row>
    <row r="781" ht="15.75" customHeight="1">
      <c r="A781" s="1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9"/>
      <c r="AC781" s="18"/>
      <c r="AD781" s="19"/>
      <c r="AE781" s="18"/>
      <c r="AF781" s="18"/>
      <c r="AG781" s="18"/>
      <c r="AH781" s="18"/>
      <c r="AI781" s="18"/>
      <c r="AJ781" s="18"/>
    </row>
    <row r="782" ht="15.75" customHeight="1">
      <c r="A782" s="17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9"/>
      <c r="AC782" s="18"/>
      <c r="AD782" s="19"/>
      <c r="AE782" s="18"/>
      <c r="AF782" s="18"/>
      <c r="AG782" s="18"/>
      <c r="AH782" s="18"/>
      <c r="AI782" s="18"/>
      <c r="AJ782" s="18"/>
    </row>
    <row r="783" ht="15.75" customHeight="1">
      <c r="A783" s="17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9"/>
      <c r="AC783" s="18"/>
      <c r="AD783" s="19"/>
      <c r="AE783" s="18"/>
      <c r="AF783" s="18"/>
      <c r="AG783" s="18"/>
      <c r="AH783" s="18"/>
      <c r="AI783" s="18"/>
      <c r="AJ783" s="18"/>
    </row>
    <row r="784" ht="15.75" customHeight="1">
      <c r="A784" s="17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9"/>
      <c r="AC784" s="18"/>
      <c r="AD784" s="19"/>
      <c r="AE784" s="18"/>
      <c r="AF784" s="18"/>
      <c r="AG784" s="18"/>
      <c r="AH784" s="18"/>
      <c r="AI784" s="18"/>
      <c r="AJ784" s="18"/>
    </row>
    <row r="785" ht="15.75" customHeight="1">
      <c r="A785" s="17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9"/>
      <c r="AC785" s="18"/>
      <c r="AD785" s="19"/>
      <c r="AE785" s="18"/>
      <c r="AF785" s="18"/>
      <c r="AG785" s="18"/>
      <c r="AH785" s="18"/>
      <c r="AI785" s="18"/>
      <c r="AJ785" s="18"/>
    </row>
    <row r="786" ht="15.75" customHeight="1">
      <c r="A786" s="17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9"/>
      <c r="AC786" s="18"/>
      <c r="AD786" s="19"/>
      <c r="AE786" s="18"/>
      <c r="AF786" s="18"/>
      <c r="AG786" s="18"/>
      <c r="AH786" s="18"/>
      <c r="AI786" s="18"/>
      <c r="AJ786" s="18"/>
    </row>
    <row r="787" ht="15.75" customHeight="1">
      <c r="A787" s="17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9"/>
      <c r="AC787" s="18"/>
      <c r="AD787" s="19"/>
      <c r="AE787" s="18"/>
      <c r="AF787" s="18"/>
      <c r="AG787" s="18"/>
      <c r="AH787" s="18"/>
      <c r="AI787" s="18"/>
      <c r="AJ787" s="18"/>
    </row>
    <row r="788" ht="15.75" customHeight="1">
      <c r="A788" s="17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9"/>
      <c r="AC788" s="18"/>
      <c r="AD788" s="19"/>
      <c r="AE788" s="18"/>
      <c r="AF788" s="18"/>
      <c r="AG788" s="18"/>
      <c r="AH788" s="18"/>
      <c r="AI788" s="18"/>
      <c r="AJ788" s="18"/>
    </row>
    <row r="789" ht="15.75" customHeight="1">
      <c r="A789" s="17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9"/>
      <c r="AC789" s="18"/>
      <c r="AD789" s="19"/>
      <c r="AE789" s="18"/>
      <c r="AF789" s="18"/>
      <c r="AG789" s="18"/>
      <c r="AH789" s="18"/>
      <c r="AI789" s="18"/>
      <c r="AJ789" s="18"/>
    </row>
    <row r="790" ht="15.75" customHeight="1">
      <c r="A790" s="17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9"/>
      <c r="AC790" s="18"/>
      <c r="AD790" s="19"/>
      <c r="AE790" s="18"/>
      <c r="AF790" s="18"/>
      <c r="AG790" s="18"/>
      <c r="AH790" s="18"/>
      <c r="AI790" s="18"/>
      <c r="AJ790" s="18"/>
    </row>
    <row r="791" ht="15.75" customHeight="1">
      <c r="A791" s="17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9"/>
      <c r="AC791" s="18"/>
      <c r="AD791" s="19"/>
      <c r="AE791" s="18"/>
      <c r="AF791" s="18"/>
      <c r="AG791" s="18"/>
      <c r="AH791" s="18"/>
      <c r="AI791" s="18"/>
      <c r="AJ791" s="18"/>
    </row>
    <row r="792" ht="15.75" customHeight="1">
      <c r="A792" s="17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9"/>
      <c r="AC792" s="18"/>
      <c r="AD792" s="19"/>
      <c r="AE792" s="18"/>
      <c r="AF792" s="18"/>
      <c r="AG792" s="18"/>
      <c r="AH792" s="18"/>
      <c r="AI792" s="18"/>
      <c r="AJ792" s="18"/>
    </row>
    <row r="793" ht="15.75" customHeight="1">
      <c r="A793" s="17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9"/>
      <c r="AC793" s="18"/>
      <c r="AD793" s="19"/>
      <c r="AE793" s="18"/>
      <c r="AF793" s="18"/>
      <c r="AG793" s="18"/>
      <c r="AH793" s="18"/>
      <c r="AI793" s="18"/>
      <c r="AJ793" s="18"/>
    </row>
    <row r="794" ht="15.75" customHeight="1">
      <c r="A794" s="17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9"/>
      <c r="AC794" s="18"/>
      <c r="AD794" s="19"/>
      <c r="AE794" s="18"/>
      <c r="AF794" s="18"/>
      <c r="AG794" s="18"/>
      <c r="AH794" s="18"/>
      <c r="AI794" s="18"/>
      <c r="AJ794" s="18"/>
    </row>
    <row r="795" ht="15.75" customHeight="1">
      <c r="A795" s="17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9"/>
      <c r="AC795" s="18"/>
      <c r="AD795" s="19"/>
      <c r="AE795" s="18"/>
      <c r="AF795" s="18"/>
      <c r="AG795" s="18"/>
      <c r="AH795" s="18"/>
      <c r="AI795" s="18"/>
      <c r="AJ795" s="18"/>
    </row>
    <row r="796" ht="15.75" customHeight="1">
      <c r="A796" s="17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9"/>
      <c r="AC796" s="18"/>
      <c r="AD796" s="19"/>
      <c r="AE796" s="18"/>
      <c r="AF796" s="18"/>
      <c r="AG796" s="18"/>
      <c r="AH796" s="18"/>
      <c r="AI796" s="18"/>
      <c r="AJ796" s="18"/>
    </row>
    <row r="797" ht="15.75" customHeight="1">
      <c r="A797" s="17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9"/>
      <c r="AC797" s="18"/>
      <c r="AD797" s="19"/>
      <c r="AE797" s="18"/>
      <c r="AF797" s="18"/>
      <c r="AG797" s="18"/>
      <c r="AH797" s="18"/>
      <c r="AI797" s="18"/>
      <c r="AJ797" s="18"/>
    </row>
    <row r="798" ht="15.75" customHeight="1">
      <c r="A798" s="17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9"/>
      <c r="AC798" s="18"/>
      <c r="AD798" s="19"/>
      <c r="AE798" s="18"/>
      <c r="AF798" s="18"/>
      <c r="AG798" s="18"/>
      <c r="AH798" s="18"/>
      <c r="AI798" s="18"/>
      <c r="AJ798" s="18"/>
    </row>
    <row r="799" ht="15.75" customHeight="1">
      <c r="A799" s="17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9"/>
      <c r="AC799" s="18"/>
      <c r="AD799" s="19"/>
      <c r="AE799" s="18"/>
      <c r="AF799" s="18"/>
      <c r="AG799" s="18"/>
      <c r="AH799" s="18"/>
      <c r="AI799" s="18"/>
      <c r="AJ799" s="18"/>
    </row>
    <row r="800" ht="15.75" customHeight="1">
      <c r="A800" s="17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9"/>
      <c r="AC800" s="18"/>
      <c r="AD800" s="19"/>
      <c r="AE800" s="18"/>
      <c r="AF800" s="18"/>
      <c r="AG800" s="18"/>
      <c r="AH800" s="18"/>
      <c r="AI800" s="18"/>
      <c r="AJ800" s="18"/>
    </row>
    <row r="801" ht="15.75" customHeight="1">
      <c r="A801" s="17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9"/>
      <c r="AC801" s="18"/>
      <c r="AD801" s="19"/>
      <c r="AE801" s="18"/>
      <c r="AF801" s="18"/>
      <c r="AG801" s="18"/>
      <c r="AH801" s="18"/>
      <c r="AI801" s="18"/>
      <c r="AJ801" s="18"/>
    </row>
    <row r="802" ht="15.75" customHeight="1">
      <c r="A802" s="17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9"/>
      <c r="AC802" s="18"/>
      <c r="AD802" s="19"/>
      <c r="AE802" s="18"/>
      <c r="AF802" s="18"/>
      <c r="AG802" s="18"/>
      <c r="AH802" s="18"/>
      <c r="AI802" s="18"/>
      <c r="AJ802" s="18"/>
    </row>
    <row r="803" ht="15.75" customHeight="1">
      <c r="A803" s="17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9"/>
      <c r="AC803" s="18"/>
      <c r="AD803" s="19"/>
      <c r="AE803" s="18"/>
      <c r="AF803" s="18"/>
      <c r="AG803" s="18"/>
      <c r="AH803" s="18"/>
      <c r="AI803" s="18"/>
      <c r="AJ803" s="18"/>
    </row>
    <row r="804" ht="15.75" customHeight="1">
      <c r="A804" s="17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9"/>
      <c r="AC804" s="18"/>
      <c r="AD804" s="19"/>
      <c r="AE804" s="18"/>
      <c r="AF804" s="18"/>
      <c r="AG804" s="18"/>
      <c r="AH804" s="18"/>
      <c r="AI804" s="18"/>
      <c r="AJ804" s="18"/>
    </row>
    <row r="805" ht="15.75" customHeight="1">
      <c r="A805" s="17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9"/>
      <c r="AC805" s="18"/>
      <c r="AD805" s="19"/>
      <c r="AE805" s="18"/>
      <c r="AF805" s="18"/>
      <c r="AG805" s="18"/>
      <c r="AH805" s="18"/>
      <c r="AI805" s="18"/>
      <c r="AJ805" s="18"/>
    </row>
    <row r="806" ht="15.75" customHeight="1">
      <c r="A806" s="17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9"/>
      <c r="AC806" s="18"/>
      <c r="AD806" s="19"/>
      <c r="AE806" s="18"/>
      <c r="AF806" s="18"/>
      <c r="AG806" s="18"/>
      <c r="AH806" s="18"/>
      <c r="AI806" s="18"/>
      <c r="AJ806" s="18"/>
    </row>
    <row r="807" ht="15.75" customHeight="1">
      <c r="A807" s="17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9"/>
      <c r="AC807" s="18"/>
      <c r="AD807" s="19"/>
      <c r="AE807" s="18"/>
      <c r="AF807" s="18"/>
      <c r="AG807" s="18"/>
      <c r="AH807" s="18"/>
      <c r="AI807" s="18"/>
      <c r="AJ807" s="18"/>
    </row>
    <row r="808" ht="15.75" customHeight="1">
      <c r="A808" s="17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9"/>
      <c r="AC808" s="18"/>
      <c r="AD808" s="19"/>
      <c r="AE808" s="18"/>
      <c r="AF808" s="18"/>
      <c r="AG808" s="18"/>
      <c r="AH808" s="18"/>
      <c r="AI808" s="18"/>
      <c r="AJ808" s="18"/>
    </row>
    <row r="809" ht="15.75" customHeight="1">
      <c r="A809" s="17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9"/>
      <c r="AC809" s="18"/>
      <c r="AD809" s="19"/>
      <c r="AE809" s="18"/>
      <c r="AF809" s="18"/>
      <c r="AG809" s="18"/>
      <c r="AH809" s="18"/>
      <c r="AI809" s="18"/>
      <c r="AJ809" s="18"/>
    </row>
    <row r="810" ht="15.75" customHeight="1">
      <c r="A810" s="17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9"/>
      <c r="AC810" s="18"/>
      <c r="AD810" s="19"/>
      <c r="AE810" s="18"/>
      <c r="AF810" s="18"/>
      <c r="AG810" s="18"/>
      <c r="AH810" s="18"/>
      <c r="AI810" s="18"/>
      <c r="AJ810" s="18"/>
    </row>
    <row r="811" ht="15.75" customHeight="1">
      <c r="A811" s="17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9"/>
      <c r="AC811" s="18"/>
      <c r="AD811" s="19"/>
      <c r="AE811" s="18"/>
      <c r="AF811" s="18"/>
      <c r="AG811" s="18"/>
      <c r="AH811" s="18"/>
      <c r="AI811" s="18"/>
      <c r="AJ811" s="18"/>
    </row>
    <row r="812" ht="15.75" customHeight="1">
      <c r="A812" s="17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9"/>
      <c r="AC812" s="18"/>
      <c r="AD812" s="19"/>
      <c r="AE812" s="18"/>
      <c r="AF812" s="18"/>
      <c r="AG812" s="18"/>
      <c r="AH812" s="18"/>
      <c r="AI812" s="18"/>
      <c r="AJ812" s="18"/>
    </row>
    <row r="813" ht="15.75" customHeight="1">
      <c r="A813" s="17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9"/>
      <c r="AC813" s="18"/>
      <c r="AD813" s="19"/>
      <c r="AE813" s="18"/>
      <c r="AF813" s="18"/>
      <c r="AG813" s="18"/>
      <c r="AH813" s="18"/>
      <c r="AI813" s="18"/>
      <c r="AJ813" s="18"/>
    </row>
    <row r="814" ht="15.75" customHeight="1">
      <c r="A814" s="17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9"/>
      <c r="AC814" s="18"/>
      <c r="AD814" s="19"/>
      <c r="AE814" s="18"/>
      <c r="AF814" s="18"/>
      <c r="AG814" s="18"/>
      <c r="AH814" s="18"/>
      <c r="AI814" s="18"/>
      <c r="AJ814" s="18"/>
    </row>
    <row r="815" ht="15.75" customHeight="1">
      <c r="A815" s="17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9"/>
      <c r="AC815" s="18"/>
      <c r="AD815" s="19"/>
      <c r="AE815" s="18"/>
      <c r="AF815" s="18"/>
      <c r="AG815" s="18"/>
      <c r="AH815" s="18"/>
      <c r="AI815" s="18"/>
      <c r="AJ815" s="18"/>
    </row>
    <row r="816" ht="15.75" customHeight="1">
      <c r="A816" s="17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9"/>
      <c r="AC816" s="18"/>
      <c r="AD816" s="19"/>
      <c r="AE816" s="18"/>
      <c r="AF816" s="18"/>
      <c r="AG816" s="18"/>
      <c r="AH816" s="18"/>
      <c r="AI816" s="18"/>
      <c r="AJ816" s="18"/>
    </row>
    <row r="817" ht="15.75" customHeight="1">
      <c r="A817" s="17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9"/>
      <c r="AC817" s="18"/>
      <c r="AD817" s="19"/>
      <c r="AE817" s="18"/>
      <c r="AF817" s="18"/>
      <c r="AG817" s="18"/>
      <c r="AH817" s="18"/>
      <c r="AI817" s="18"/>
      <c r="AJ817" s="18"/>
    </row>
    <row r="818" ht="15.75" customHeight="1">
      <c r="A818" s="17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9"/>
      <c r="AC818" s="18"/>
      <c r="AD818" s="19"/>
      <c r="AE818" s="18"/>
      <c r="AF818" s="18"/>
      <c r="AG818" s="18"/>
      <c r="AH818" s="18"/>
      <c r="AI818" s="18"/>
      <c r="AJ818" s="18"/>
    </row>
    <row r="819" ht="15.75" customHeight="1">
      <c r="A819" s="17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9"/>
      <c r="AC819" s="18"/>
      <c r="AD819" s="19"/>
      <c r="AE819" s="18"/>
      <c r="AF819" s="18"/>
      <c r="AG819" s="18"/>
      <c r="AH819" s="18"/>
      <c r="AI819" s="18"/>
      <c r="AJ819" s="18"/>
    </row>
    <row r="820" ht="15.75" customHeight="1">
      <c r="A820" s="17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9"/>
      <c r="AC820" s="18"/>
      <c r="AD820" s="19"/>
      <c r="AE820" s="18"/>
      <c r="AF820" s="18"/>
      <c r="AG820" s="18"/>
      <c r="AH820" s="18"/>
      <c r="AI820" s="18"/>
      <c r="AJ820" s="18"/>
    </row>
    <row r="821" ht="15.75" customHeight="1">
      <c r="A821" s="17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9"/>
      <c r="AC821" s="18"/>
      <c r="AD821" s="19"/>
      <c r="AE821" s="18"/>
      <c r="AF821" s="18"/>
      <c r="AG821" s="18"/>
      <c r="AH821" s="18"/>
      <c r="AI821" s="18"/>
      <c r="AJ821" s="18"/>
    </row>
    <row r="822" ht="15.75" customHeight="1">
      <c r="A822" s="17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9"/>
      <c r="AC822" s="18"/>
      <c r="AD822" s="19"/>
      <c r="AE822" s="18"/>
      <c r="AF822" s="18"/>
      <c r="AG822" s="18"/>
      <c r="AH822" s="18"/>
      <c r="AI822" s="18"/>
      <c r="AJ822" s="18"/>
    </row>
    <row r="823" ht="15.75" customHeight="1">
      <c r="A823" s="17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9"/>
      <c r="AC823" s="18"/>
      <c r="AD823" s="19"/>
      <c r="AE823" s="18"/>
      <c r="AF823" s="18"/>
      <c r="AG823" s="18"/>
      <c r="AH823" s="18"/>
      <c r="AI823" s="18"/>
      <c r="AJ823" s="18"/>
    </row>
    <row r="824" ht="15.75" customHeight="1">
      <c r="A824" s="17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9"/>
      <c r="AC824" s="18"/>
      <c r="AD824" s="19"/>
      <c r="AE824" s="18"/>
      <c r="AF824" s="18"/>
      <c r="AG824" s="18"/>
      <c r="AH824" s="18"/>
      <c r="AI824" s="18"/>
      <c r="AJ824" s="18"/>
    </row>
    <row r="825" ht="15.75" customHeight="1">
      <c r="A825" s="17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9"/>
      <c r="AC825" s="18"/>
      <c r="AD825" s="19"/>
      <c r="AE825" s="18"/>
      <c r="AF825" s="18"/>
      <c r="AG825" s="18"/>
      <c r="AH825" s="18"/>
      <c r="AI825" s="18"/>
      <c r="AJ825" s="18"/>
    </row>
    <row r="826" ht="15.75" customHeight="1">
      <c r="A826" s="17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9"/>
      <c r="AC826" s="18"/>
      <c r="AD826" s="19"/>
      <c r="AE826" s="18"/>
      <c r="AF826" s="18"/>
      <c r="AG826" s="18"/>
      <c r="AH826" s="18"/>
      <c r="AI826" s="18"/>
      <c r="AJ826" s="18"/>
    </row>
    <row r="827" ht="15.75" customHeight="1">
      <c r="A827" s="17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9"/>
      <c r="AC827" s="18"/>
      <c r="AD827" s="19"/>
      <c r="AE827" s="18"/>
      <c r="AF827" s="18"/>
      <c r="AG827" s="18"/>
      <c r="AH827" s="18"/>
      <c r="AI827" s="18"/>
      <c r="AJ827" s="18"/>
    </row>
    <row r="828" ht="15.75" customHeight="1">
      <c r="A828" s="17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9"/>
      <c r="AC828" s="18"/>
      <c r="AD828" s="19"/>
      <c r="AE828" s="18"/>
      <c r="AF828" s="18"/>
      <c r="AG828" s="18"/>
      <c r="AH828" s="18"/>
      <c r="AI828" s="18"/>
      <c r="AJ828" s="18"/>
    </row>
    <row r="829" ht="15.75" customHeight="1">
      <c r="A829" s="17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9"/>
      <c r="AC829" s="18"/>
      <c r="AD829" s="19"/>
      <c r="AE829" s="18"/>
      <c r="AF829" s="18"/>
      <c r="AG829" s="18"/>
      <c r="AH829" s="18"/>
      <c r="AI829" s="18"/>
      <c r="AJ829" s="18"/>
    </row>
    <row r="830" ht="15.75" customHeight="1">
      <c r="A830" s="17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9"/>
      <c r="AC830" s="18"/>
      <c r="AD830" s="19"/>
      <c r="AE830" s="18"/>
      <c r="AF830" s="18"/>
      <c r="AG830" s="18"/>
      <c r="AH830" s="18"/>
      <c r="AI830" s="18"/>
      <c r="AJ830" s="18"/>
    </row>
    <row r="831" ht="15.75" customHeight="1">
      <c r="A831" s="17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9"/>
      <c r="AC831" s="18"/>
      <c r="AD831" s="19"/>
      <c r="AE831" s="18"/>
      <c r="AF831" s="18"/>
      <c r="AG831" s="18"/>
      <c r="AH831" s="18"/>
      <c r="AI831" s="18"/>
      <c r="AJ831" s="18"/>
    </row>
    <row r="832" ht="15.75" customHeight="1">
      <c r="A832" s="17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9"/>
      <c r="AC832" s="18"/>
      <c r="AD832" s="19"/>
      <c r="AE832" s="18"/>
      <c r="AF832" s="18"/>
      <c r="AG832" s="18"/>
      <c r="AH832" s="18"/>
      <c r="AI832" s="18"/>
      <c r="AJ832" s="18"/>
    </row>
    <row r="833" ht="15.75" customHeight="1">
      <c r="A833" s="17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9"/>
      <c r="AC833" s="18"/>
      <c r="AD833" s="19"/>
      <c r="AE833" s="18"/>
      <c r="AF833" s="18"/>
      <c r="AG833" s="18"/>
      <c r="AH833" s="18"/>
      <c r="AI833" s="18"/>
      <c r="AJ833" s="18"/>
    </row>
    <row r="834" ht="15.75" customHeight="1">
      <c r="A834" s="17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9"/>
      <c r="AC834" s="18"/>
      <c r="AD834" s="19"/>
      <c r="AE834" s="18"/>
      <c r="AF834" s="18"/>
      <c r="AG834" s="18"/>
      <c r="AH834" s="18"/>
      <c r="AI834" s="18"/>
      <c r="AJ834" s="18"/>
    </row>
    <row r="835" ht="15.75" customHeight="1">
      <c r="A835" s="17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9"/>
      <c r="AC835" s="18"/>
      <c r="AD835" s="19"/>
      <c r="AE835" s="18"/>
      <c r="AF835" s="18"/>
      <c r="AG835" s="18"/>
      <c r="AH835" s="18"/>
      <c r="AI835" s="18"/>
      <c r="AJ835" s="18"/>
    </row>
    <row r="836" ht="15.75" customHeight="1">
      <c r="A836" s="17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9"/>
      <c r="AC836" s="18"/>
      <c r="AD836" s="19"/>
      <c r="AE836" s="18"/>
      <c r="AF836" s="18"/>
      <c r="AG836" s="18"/>
      <c r="AH836" s="18"/>
      <c r="AI836" s="18"/>
      <c r="AJ836" s="18"/>
    </row>
    <row r="837" ht="15.75" customHeight="1">
      <c r="A837" s="1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9"/>
      <c r="AC837" s="18"/>
      <c r="AD837" s="19"/>
      <c r="AE837" s="18"/>
      <c r="AF837" s="18"/>
      <c r="AG837" s="18"/>
      <c r="AH837" s="18"/>
      <c r="AI837" s="18"/>
      <c r="AJ837" s="18"/>
    </row>
    <row r="838" ht="15.75" customHeight="1">
      <c r="A838" s="17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9"/>
      <c r="AC838" s="18"/>
      <c r="AD838" s="19"/>
      <c r="AE838" s="18"/>
      <c r="AF838" s="18"/>
      <c r="AG838" s="18"/>
      <c r="AH838" s="18"/>
      <c r="AI838" s="18"/>
      <c r="AJ838" s="18"/>
    </row>
    <row r="839" ht="15.75" customHeight="1">
      <c r="A839" s="17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9"/>
      <c r="AC839" s="18"/>
      <c r="AD839" s="19"/>
      <c r="AE839" s="18"/>
      <c r="AF839" s="18"/>
      <c r="AG839" s="18"/>
      <c r="AH839" s="18"/>
      <c r="AI839" s="18"/>
      <c r="AJ839" s="18"/>
    </row>
    <row r="840" ht="15.75" customHeight="1">
      <c r="A840" s="17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9"/>
      <c r="AC840" s="18"/>
      <c r="AD840" s="19"/>
      <c r="AE840" s="18"/>
      <c r="AF840" s="18"/>
      <c r="AG840" s="18"/>
      <c r="AH840" s="18"/>
      <c r="AI840" s="18"/>
      <c r="AJ840" s="18"/>
    </row>
    <row r="841" ht="15.75" customHeight="1">
      <c r="A841" s="17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9"/>
      <c r="AC841" s="18"/>
      <c r="AD841" s="19"/>
      <c r="AE841" s="18"/>
      <c r="AF841" s="18"/>
      <c r="AG841" s="18"/>
      <c r="AH841" s="18"/>
      <c r="AI841" s="18"/>
      <c r="AJ841" s="18"/>
    </row>
    <row r="842" ht="15.75" customHeight="1">
      <c r="A842" s="17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9"/>
      <c r="AC842" s="18"/>
      <c r="AD842" s="19"/>
      <c r="AE842" s="18"/>
      <c r="AF842" s="18"/>
      <c r="AG842" s="18"/>
      <c r="AH842" s="18"/>
      <c r="AI842" s="18"/>
      <c r="AJ842" s="18"/>
    </row>
    <row r="843" ht="15.75" customHeight="1">
      <c r="A843" s="17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9"/>
      <c r="AC843" s="18"/>
      <c r="AD843" s="19"/>
      <c r="AE843" s="18"/>
      <c r="AF843" s="18"/>
      <c r="AG843" s="18"/>
      <c r="AH843" s="18"/>
      <c r="AI843" s="18"/>
      <c r="AJ843" s="18"/>
    </row>
    <row r="844" ht="15.75" customHeight="1">
      <c r="A844" s="17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9"/>
      <c r="AC844" s="18"/>
      <c r="AD844" s="19"/>
      <c r="AE844" s="18"/>
      <c r="AF844" s="18"/>
      <c r="AG844" s="18"/>
      <c r="AH844" s="18"/>
      <c r="AI844" s="18"/>
      <c r="AJ844" s="18"/>
    </row>
    <row r="845" ht="15.75" customHeight="1">
      <c r="A845" s="17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9"/>
      <c r="AC845" s="18"/>
      <c r="AD845" s="19"/>
      <c r="AE845" s="18"/>
      <c r="AF845" s="18"/>
      <c r="AG845" s="18"/>
      <c r="AH845" s="18"/>
      <c r="AI845" s="18"/>
      <c r="AJ845" s="18"/>
    </row>
    <row r="846" ht="15.75" customHeight="1">
      <c r="A846" s="17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9"/>
      <c r="AC846" s="18"/>
      <c r="AD846" s="19"/>
      <c r="AE846" s="18"/>
      <c r="AF846" s="18"/>
      <c r="AG846" s="18"/>
      <c r="AH846" s="18"/>
      <c r="AI846" s="18"/>
      <c r="AJ846" s="18"/>
    </row>
    <row r="847" ht="15.75" customHeight="1">
      <c r="A847" s="17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9"/>
      <c r="AC847" s="18"/>
      <c r="AD847" s="19"/>
      <c r="AE847" s="18"/>
      <c r="AF847" s="18"/>
      <c r="AG847" s="18"/>
      <c r="AH847" s="18"/>
      <c r="AI847" s="18"/>
      <c r="AJ847" s="18"/>
    </row>
    <row r="848" ht="15.75" customHeight="1">
      <c r="A848" s="17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9"/>
      <c r="AC848" s="18"/>
      <c r="AD848" s="19"/>
      <c r="AE848" s="18"/>
      <c r="AF848" s="18"/>
      <c r="AG848" s="18"/>
      <c r="AH848" s="18"/>
      <c r="AI848" s="18"/>
      <c r="AJ848" s="18"/>
    </row>
    <row r="849" ht="15.75" customHeight="1">
      <c r="A849" s="17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9"/>
      <c r="AC849" s="18"/>
      <c r="AD849" s="19"/>
      <c r="AE849" s="18"/>
      <c r="AF849" s="18"/>
      <c r="AG849" s="18"/>
      <c r="AH849" s="18"/>
      <c r="AI849" s="18"/>
      <c r="AJ849" s="18"/>
    </row>
    <row r="850" ht="15.75" customHeight="1">
      <c r="A850" s="17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9"/>
      <c r="AC850" s="18"/>
      <c r="AD850" s="19"/>
      <c r="AE850" s="18"/>
      <c r="AF850" s="18"/>
      <c r="AG850" s="18"/>
      <c r="AH850" s="18"/>
      <c r="AI850" s="18"/>
      <c r="AJ850" s="18"/>
    </row>
    <row r="851" ht="15.75" customHeight="1">
      <c r="A851" s="17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9"/>
      <c r="AC851" s="18"/>
      <c r="AD851" s="19"/>
      <c r="AE851" s="18"/>
      <c r="AF851" s="18"/>
      <c r="AG851" s="18"/>
      <c r="AH851" s="18"/>
      <c r="AI851" s="18"/>
      <c r="AJ851" s="18"/>
    </row>
    <row r="852" ht="15.75" customHeight="1">
      <c r="A852" s="17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9"/>
      <c r="AC852" s="18"/>
      <c r="AD852" s="19"/>
      <c r="AE852" s="18"/>
      <c r="AF852" s="18"/>
      <c r="AG852" s="18"/>
      <c r="AH852" s="18"/>
      <c r="AI852" s="18"/>
      <c r="AJ852" s="18"/>
    </row>
    <row r="853" ht="15.75" customHeight="1">
      <c r="A853" s="17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9"/>
      <c r="AC853" s="18"/>
      <c r="AD853" s="19"/>
      <c r="AE853" s="18"/>
      <c r="AF853" s="18"/>
      <c r="AG853" s="18"/>
      <c r="AH853" s="18"/>
      <c r="AI853" s="18"/>
      <c r="AJ853" s="18"/>
    </row>
    <row r="854" ht="15.75" customHeight="1">
      <c r="A854" s="17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9"/>
      <c r="AC854" s="18"/>
      <c r="AD854" s="19"/>
      <c r="AE854" s="18"/>
      <c r="AF854" s="18"/>
      <c r="AG854" s="18"/>
      <c r="AH854" s="18"/>
      <c r="AI854" s="18"/>
      <c r="AJ854" s="18"/>
    </row>
    <row r="855" ht="15.75" customHeight="1">
      <c r="A855" s="17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9"/>
      <c r="AC855" s="18"/>
      <c r="AD855" s="19"/>
      <c r="AE855" s="18"/>
      <c r="AF855" s="18"/>
      <c r="AG855" s="18"/>
      <c r="AH855" s="18"/>
      <c r="AI855" s="18"/>
      <c r="AJ855" s="18"/>
    </row>
    <row r="856" ht="15.75" customHeight="1">
      <c r="A856" s="17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9"/>
      <c r="AC856" s="18"/>
      <c r="AD856" s="19"/>
      <c r="AE856" s="18"/>
      <c r="AF856" s="18"/>
      <c r="AG856" s="18"/>
      <c r="AH856" s="18"/>
      <c r="AI856" s="18"/>
      <c r="AJ856" s="18"/>
    </row>
    <row r="857" ht="15.75" customHeight="1">
      <c r="A857" s="17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9"/>
      <c r="AC857" s="18"/>
      <c r="AD857" s="19"/>
      <c r="AE857" s="18"/>
      <c r="AF857" s="18"/>
      <c r="AG857" s="18"/>
      <c r="AH857" s="18"/>
      <c r="AI857" s="18"/>
      <c r="AJ857" s="18"/>
    </row>
    <row r="858" ht="15.75" customHeight="1">
      <c r="A858" s="17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9"/>
      <c r="AC858" s="18"/>
      <c r="AD858" s="19"/>
      <c r="AE858" s="18"/>
      <c r="AF858" s="18"/>
      <c r="AG858" s="18"/>
      <c r="AH858" s="18"/>
      <c r="AI858" s="18"/>
      <c r="AJ858" s="18"/>
    </row>
    <row r="859" ht="15.75" customHeight="1">
      <c r="A859" s="17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9"/>
      <c r="AC859" s="18"/>
      <c r="AD859" s="19"/>
      <c r="AE859" s="18"/>
      <c r="AF859" s="18"/>
      <c r="AG859" s="18"/>
      <c r="AH859" s="18"/>
      <c r="AI859" s="18"/>
      <c r="AJ859" s="18"/>
    </row>
    <row r="860" ht="15.75" customHeight="1">
      <c r="A860" s="17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9"/>
      <c r="AC860" s="18"/>
      <c r="AD860" s="19"/>
      <c r="AE860" s="18"/>
      <c r="AF860" s="18"/>
      <c r="AG860" s="18"/>
      <c r="AH860" s="18"/>
      <c r="AI860" s="18"/>
      <c r="AJ860" s="18"/>
    </row>
    <row r="861" ht="15.75" customHeight="1">
      <c r="A861" s="17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9"/>
      <c r="AC861" s="18"/>
      <c r="AD861" s="19"/>
      <c r="AE861" s="18"/>
      <c r="AF861" s="18"/>
      <c r="AG861" s="18"/>
      <c r="AH861" s="18"/>
      <c r="AI861" s="18"/>
      <c r="AJ861" s="18"/>
    </row>
    <row r="862" ht="15.75" customHeight="1">
      <c r="A862" s="17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9"/>
      <c r="AC862" s="18"/>
      <c r="AD862" s="19"/>
      <c r="AE862" s="18"/>
      <c r="AF862" s="18"/>
      <c r="AG862" s="18"/>
      <c r="AH862" s="18"/>
      <c r="AI862" s="18"/>
      <c r="AJ862" s="18"/>
    </row>
    <row r="863" ht="15.75" customHeight="1">
      <c r="A863" s="17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9"/>
      <c r="AC863" s="18"/>
      <c r="AD863" s="19"/>
      <c r="AE863" s="18"/>
      <c r="AF863" s="18"/>
      <c r="AG863" s="18"/>
      <c r="AH863" s="18"/>
      <c r="AI863" s="18"/>
      <c r="AJ863" s="18"/>
    </row>
    <row r="864" ht="15.75" customHeight="1">
      <c r="A864" s="17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9"/>
      <c r="AC864" s="18"/>
      <c r="AD864" s="19"/>
      <c r="AE864" s="18"/>
      <c r="AF864" s="18"/>
      <c r="AG864" s="18"/>
      <c r="AH864" s="18"/>
      <c r="AI864" s="18"/>
      <c r="AJ864" s="18"/>
    </row>
    <row r="865" ht="15.75" customHeight="1">
      <c r="A865" s="17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9"/>
      <c r="AC865" s="18"/>
      <c r="AD865" s="19"/>
      <c r="AE865" s="18"/>
      <c r="AF865" s="18"/>
      <c r="AG865" s="18"/>
      <c r="AH865" s="18"/>
      <c r="AI865" s="18"/>
      <c r="AJ865" s="18"/>
    </row>
    <row r="866" ht="15.75" customHeight="1">
      <c r="A866" s="17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9"/>
      <c r="AC866" s="18"/>
      <c r="AD866" s="19"/>
      <c r="AE866" s="18"/>
      <c r="AF866" s="18"/>
      <c r="AG866" s="18"/>
      <c r="AH866" s="18"/>
      <c r="AI866" s="18"/>
      <c r="AJ866" s="18"/>
    </row>
    <row r="867" ht="15.75" customHeight="1">
      <c r="A867" s="17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9"/>
      <c r="AC867" s="18"/>
      <c r="AD867" s="19"/>
      <c r="AE867" s="18"/>
      <c r="AF867" s="18"/>
      <c r="AG867" s="18"/>
      <c r="AH867" s="18"/>
      <c r="AI867" s="18"/>
      <c r="AJ867" s="18"/>
    </row>
    <row r="868" ht="15.75" customHeight="1">
      <c r="A868" s="17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9"/>
      <c r="AC868" s="18"/>
      <c r="AD868" s="19"/>
      <c r="AE868" s="18"/>
      <c r="AF868" s="18"/>
      <c r="AG868" s="18"/>
      <c r="AH868" s="18"/>
      <c r="AI868" s="18"/>
      <c r="AJ868" s="18"/>
    </row>
    <row r="869" ht="15.75" customHeight="1">
      <c r="A869" s="17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9"/>
      <c r="AC869" s="18"/>
      <c r="AD869" s="19"/>
      <c r="AE869" s="18"/>
      <c r="AF869" s="18"/>
      <c r="AG869" s="18"/>
      <c r="AH869" s="18"/>
      <c r="AI869" s="18"/>
      <c r="AJ869" s="18"/>
    </row>
    <row r="870" ht="15.75" customHeight="1">
      <c r="A870" s="17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9"/>
      <c r="AC870" s="18"/>
      <c r="AD870" s="19"/>
      <c r="AE870" s="18"/>
      <c r="AF870" s="18"/>
      <c r="AG870" s="18"/>
      <c r="AH870" s="18"/>
      <c r="AI870" s="18"/>
      <c r="AJ870" s="18"/>
    </row>
    <row r="871" ht="15.75" customHeight="1">
      <c r="A871" s="17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9"/>
      <c r="AC871" s="18"/>
      <c r="AD871" s="19"/>
      <c r="AE871" s="18"/>
      <c r="AF871" s="18"/>
      <c r="AG871" s="18"/>
      <c r="AH871" s="18"/>
      <c r="AI871" s="18"/>
      <c r="AJ871" s="18"/>
    </row>
    <row r="872" ht="15.75" customHeight="1">
      <c r="A872" s="17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9"/>
      <c r="AC872" s="18"/>
      <c r="AD872" s="19"/>
      <c r="AE872" s="18"/>
      <c r="AF872" s="18"/>
      <c r="AG872" s="18"/>
      <c r="AH872" s="18"/>
      <c r="AI872" s="18"/>
      <c r="AJ872" s="18"/>
    </row>
    <row r="873" ht="15.75" customHeight="1">
      <c r="A873" s="17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9"/>
      <c r="AC873" s="18"/>
      <c r="AD873" s="19"/>
      <c r="AE873" s="18"/>
      <c r="AF873" s="18"/>
      <c r="AG873" s="18"/>
      <c r="AH873" s="18"/>
      <c r="AI873" s="18"/>
      <c r="AJ873" s="18"/>
    </row>
    <row r="874" ht="15.75" customHeight="1">
      <c r="A874" s="17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9"/>
      <c r="AC874" s="18"/>
      <c r="AD874" s="19"/>
      <c r="AE874" s="18"/>
      <c r="AF874" s="18"/>
      <c r="AG874" s="18"/>
      <c r="AH874" s="18"/>
      <c r="AI874" s="18"/>
      <c r="AJ874" s="18"/>
    </row>
    <row r="875" ht="15.75" customHeight="1">
      <c r="A875" s="17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9"/>
      <c r="AC875" s="18"/>
      <c r="AD875" s="19"/>
      <c r="AE875" s="18"/>
      <c r="AF875" s="18"/>
      <c r="AG875" s="18"/>
      <c r="AH875" s="18"/>
      <c r="AI875" s="18"/>
      <c r="AJ875" s="18"/>
    </row>
    <row r="876" ht="15.75" customHeight="1">
      <c r="A876" s="17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9"/>
      <c r="AC876" s="18"/>
      <c r="AD876" s="19"/>
      <c r="AE876" s="18"/>
      <c r="AF876" s="18"/>
      <c r="AG876" s="18"/>
      <c r="AH876" s="18"/>
      <c r="AI876" s="18"/>
      <c r="AJ876" s="18"/>
    </row>
    <row r="877" ht="15.75" customHeight="1">
      <c r="A877" s="17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9"/>
      <c r="AC877" s="18"/>
      <c r="AD877" s="19"/>
      <c r="AE877" s="18"/>
      <c r="AF877" s="18"/>
      <c r="AG877" s="18"/>
      <c r="AH877" s="18"/>
      <c r="AI877" s="18"/>
      <c r="AJ877" s="18"/>
    </row>
    <row r="878" ht="15.75" customHeight="1">
      <c r="A878" s="17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9"/>
      <c r="AC878" s="18"/>
      <c r="AD878" s="19"/>
      <c r="AE878" s="18"/>
      <c r="AF878" s="18"/>
      <c r="AG878" s="18"/>
      <c r="AH878" s="18"/>
      <c r="AI878" s="18"/>
      <c r="AJ878" s="18"/>
    </row>
    <row r="879" ht="15.75" customHeight="1">
      <c r="A879" s="17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9"/>
      <c r="AC879" s="18"/>
      <c r="AD879" s="19"/>
      <c r="AE879" s="18"/>
      <c r="AF879" s="18"/>
      <c r="AG879" s="18"/>
      <c r="AH879" s="18"/>
      <c r="AI879" s="18"/>
      <c r="AJ879" s="18"/>
    </row>
    <row r="880" ht="15.75" customHeight="1">
      <c r="A880" s="17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9"/>
      <c r="AC880" s="18"/>
      <c r="AD880" s="19"/>
      <c r="AE880" s="18"/>
      <c r="AF880" s="18"/>
      <c r="AG880" s="18"/>
      <c r="AH880" s="18"/>
      <c r="AI880" s="18"/>
      <c r="AJ880" s="18"/>
    </row>
    <row r="881" ht="15.75" customHeight="1">
      <c r="A881" s="17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9"/>
      <c r="AC881" s="18"/>
      <c r="AD881" s="19"/>
      <c r="AE881" s="18"/>
      <c r="AF881" s="18"/>
      <c r="AG881" s="18"/>
      <c r="AH881" s="18"/>
      <c r="AI881" s="18"/>
      <c r="AJ881" s="18"/>
    </row>
    <row r="882" ht="15.75" customHeight="1">
      <c r="A882" s="17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9"/>
      <c r="AC882" s="18"/>
      <c r="AD882" s="19"/>
      <c r="AE882" s="18"/>
      <c r="AF882" s="18"/>
      <c r="AG882" s="18"/>
      <c r="AH882" s="18"/>
      <c r="AI882" s="18"/>
      <c r="AJ882" s="18"/>
    </row>
    <row r="883" ht="15.75" customHeight="1">
      <c r="A883" s="17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9"/>
      <c r="AC883" s="18"/>
      <c r="AD883" s="19"/>
      <c r="AE883" s="18"/>
      <c r="AF883" s="18"/>
      <c r="AG883" s="18"/>
      <c r="AH883" s="18"/>
      <c r="AI883" s="18"/>
      <c r="AJ883" s="18"/>
    </row>
    <row r="884" ht="15.75" customHeight="1">
      <c r="A884" s="17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9"/>
      <c r="AC884" s="18"/>
      <c r="AD884" s="19"/>
      <c r="AE884" s="18"/>
      <c r="AF884" s="18"/>
      <c r="AG884" s="18"/>
      <c r="AH884" s="18"/>
      <c r="AI884" s="18"/>
      <c r="AJ884" s="18"/>
    </row>
    <row r="885" ht="15.75" customHeight="1">
      <c r="A885" s="17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9"/>
      <c r="AC885" s="18"/>
      <c r="AD885" s="19"/>
      <c r="AE885" s="18"/>
      <c r="AF885" s="18"/>
      <c r="AG885" s="18"/>
      <c r="AH885" s="18"/>
      <c r="AI885" s="18"/>
      <c r="AJ885" s="18"/>
    </row>
    <row r="886" ht="15.75" customHeight="1">
      <c r="A886" s="17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9"/>
      <c r="AC886" s="18"/>
      <c r="AD886" s="19"/>
      <c r="AE886" s="18"/>
      <c r="AF886" s="18"/>
      <c r="AG886" s="18"/>
      <c r="AH886" s="18"/>
      <c r="AI886" s="18"/>
      <c r="AJ886" s="18"/>
    </row>
    <row r="887" ht="15.75" customHeight="1">
      <c r="A887" s="17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9"/>
      <c r="AC887" s="18"/>
      <c r="AD887" s="19"/>
      <c r="AE887" s="18"/>
      <c r="AF887" s="18"/>
      <c r="AG887" s="18"/>
      <c r="AH887" s="18"/>
      <c r="AI887" s="18"/>
      <c r="AJ887" s="18"/>
    </row>
    <row r="888" ht="15.75" customHeight="1">
      <c r="A888" s="17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9"/>
      <c r="AC888" s="18"/>
      <c r="AD888" s="19"/>
      <c r="AE888" s="18"/>
      <c r="AF888" s="18"/>
      <c r="AG888" s="18"/>
      <c r="AH888" s="18"/>
      <c r="AI888" s="18"/>
      <c r="AJ888" s="18"/>
    </row>
    <row r="889" ht="15.75" customHeight="1">
      <c r="A889" s="17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9"/>
      <c r="AC889" s="18"/>
      <c r="AD889" s="19"/>
      <c r="AE889" s="18"/>
      <c r="AF889" s="18"/>
      <c r="AG889" s="18"/>
      <c r="AH889" s="18"/>
      <c r="AI889" s="18"/>
      <c r="AJ889" s="18"/>
    </row>
    <row r="890" ht="15.75" customHeight="1">
      <c r="A890" s="17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9"/>
      <c r="AC890" s="18"/>
      <c r="AD890" s="19"/>
      <c r="AE890" s="18"/>
      <c r="AF890" s="18"/>
      <c r="AG890" s="18"/>
      <c r="AH890" s="18"/>
      <c r="AI890" s="18"/>
      <c r="AJ890" s="18"/>
    </row>
    <row r="891" ht="15.75" customHeight="1">
      <c r="A891" s="17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9"/>
      <c r="AC891" s="18"/>
      <c r="AD891" s="19"/>
      <c r="AE891" s="18"/>
      <c r="AF891" s="18"/>
      <c r="AG891" s="18"/>
      <c r="AH891" s="18"/>
      <c r="AI891" s="18"/>
      <c r="AJ891" s="18"/>
    </row>
    <row r="892" ht="15.75" customHeight="1">
      <c r="A892" s="17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9"/>
      <c r="AC892" s="18"/>
      <c r="AD892" s="19"/>
      <c r="AE892" s="18"/>
      <c r="AF892" s="18"/>
      <c r="AG892" s="18"/>
      <c r="AH892" s="18"/>
      <c r="AI892" s="18"/>
      <c r="AJ892" s="18"/>
    </row>
    <row r="893" ht="15.75" customHeight="1">
      <c r="A893" s="1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9"/>
      <c r="AC893" s="18"/>
      <c r="AD893" s="19"/>
      <c r="AE893" s="18"/>
      <c r="AF893" s="18"/>
      <c r="AG893" s="18"/>
      <c r="AH893" s="18"/>
      <c r="AI893" s="18"/>
      <c r="AJ893" s="18"/>
    </row>
    <row r="894" ht="15.75" customHeight="1">
      <c r="A894" s="17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9"/>
      <c r="AC894" s="18"/>
      <c r="AD894" s="19"/>
      <c r="AE894" s="18"/>
      <c r="AF894" s="18"/>
      <c r="AG894" s="18"/>
      <c r="AH894" s="18"/>
      <c r="AI894" s="18"/>
      <c r="AJ894" s="18"/>
    </row>
    <row r="895" ht="15.75" customHeight="1">
      <c r="A895" s="17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9"/>
      <c r="AC895" s="18"/>
      <c r="AD895" s="19"/>
      <c r="AE895" s="18"/>
      <c r="AF895" s="18"/>
      <c r="AG895" s="18"/>
      <c r="AH895" s="18"/>
      <c r="AI895" s="18"/>
      <c r="AJ895" s="18"/>
    </row>
    <row r="896" ht="15.75" customHeight="1">
      <c r="A896" s="17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9"/>
      <c r="AC896" s="18"/>
      <c r="AD896" s="19"/>
      <c r="AE896" s="18"/>
      <c r="AF896" s="18"/>
      <c r="AG896" s="18"/>
      <c r="AH896" s="18"/>
      <c r="AI896" s="18"/>
      <c r="AJ896" s="18"/>
    </row>
    <row r="897" ht="15.75" customHeight="1">
      <c r="A897" s="17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9"/>
      <c r="AC897" s="18"/>
      <c r="AD897" s="19"/>
      <c r="AE897" s="18"/>
      <c r="AF897" s="18"/>
      <c r="AG897" s="18"/>
      <c r="AH897" s="18"/>
      <c r="AI897" s="18"/>
      <c r="AJ897" s="18"/>
    </row>
    <row r="898" ht="15.75" customHeight="1">
      <c r="A898" s="17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9"/>
      <c r="AC898" s="18"/>
      <c r="AD898" s="19"/>
      <c r="AE898" s="18"/>
      <c r="AF898" s="18"/>
      <c r="AG898" s="18"/>
      <c r="AH898" s="18"/>
      <c r="AI898" s="18"/>
      <c r="AJ898" s="18"/>
    </row>
    <row r="899" ht="15.75" customHeight="1">
      <c r="A899" s="17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9"/>
      <c r="AC899" s="18"/>
      <c r="AD899" s="19"/>
      <c r="AE899" s="18"/>
      <c r="AF899" s="18"/>
      <c r="AG899" s="18"/>
      <c r="AH899" s="18"/>
      <c r="AI899" s="18"/>
      <c r="AJ899" s="18"/>
    </row>
    <row r="900" ht="15.75" customHeight="1">
      <c r="A900" s="17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9"/>
      <c r="AC900" s="18"/>
      <c r="AD900" s="19"/>
      <c r="AE900" s="18"/>
      <c r="AF900" s="18"/>
      <c r="AG900" s="18"/>
      <c r="AH900" s="18"/>
      <c r="AI900" s="18"/>
      <c r="AJ900" s="18"/>
    </row>
    <row r="901" ht="15.75" customHeight="1">
      <c r="A901" s="17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9"/>
      <c r="AC901" s="18"/>
      <c r="AD901" s="19"/>
      <c r="AE901" s="18"/>
      <c r="AF901" s="18"/>
      <c r="AG901" s="18"/>
      <c r="AH901" s="18"/>
      <c r="AI901" s="18"/>
      <c r="AJ901" s="18"/>
    </row>
    <row r="902" ht="15.75" customHeight="1">
      <c r="A902" s="17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9"/>
      <c r="AC902" s="18"/>
      <c r="AD902" s="19"/>
      <c r="AE902" s="18"/>
      <c r="AF902" s="18"/>
      <c r="AG902" s="18"/>
      <c r="AH902" s="18"/>
      <c r="AI902" s="18"/>
      <c r="AJ902" s="18"/>
    </row>
    <row r="903" ht="15.75" customHeight="1">
      <c r="A903" s="17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9"/>
      <c r="AC903" s="18"/>
      <c r="AD903" s="19"/>
      <c r="AE903" s="18"/>
      <c r="AF903" s="18"/>
      <c r="AG903" s="18"/>
      <c r="AH903" s="18"/>
      <c r="AI903" s="18"/>
      <c r="AJ903" s="18"/>
    </row>
    <row r="904" ht="15.75" customHeight="1">
      <c r="A904" s="17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9"/>
      <c r="AC904" s="18"/>
      <c r="AD904" s="19"/>
      <c r="AE904" s="18"/>
      <c r="AF904" s="18"/>
      <c r="AG904" s="18"/>
      <c r="AH904" s="18"/>
      <c r="AI904" s="18"/>
      <c r="AJ904" s="18"/>
    </row>
    <row r="905" ht="15.75" customHeight="1">
      <c r="A905" s="17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9"/>
      <c r="AC905" s="18"/>
      <c r="AD905" s="19"/>
      <c r="AE905" s="18"/>
      <c r="AF905" s="18"/>
      <c r="AG905" s="18"/>
      <c r="AH905" s="18"/>
      <c r="AI905" s="18"/>
      <c r="AJ905" s="18"/>
    </row>
    <row r="906" ht="15.75" customHeight="1">
      <c r="A906" s="17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9"/>
      <c r="AC906" s="18"/>
      <c r="AD906" s="19"/>
      <c r="AE906" s="18"/>
      <c r="AF906" s="18"/>
      <c r="AG906" s="18"/>
      <c r="AH906" s="18"/>
      <c r="AI906" s="18"/>
      <c r="AJ906" s="18"/>
    </row>
    <row r="907" ht="15.75" customHeight="1">
      <c r="A907" s="17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9"/>
      <c r="AC907" s="18"/>
      <c r="AD907" s="19"/>
      <c r="AE907" s="18"/>
      <c r="AF907" s="18"/>
      <c r="AG907" s="18"/>
      <c r="AH907" s="18"/>
      <c r="AI907" s="18"/>
      <c r="AJ907" s="18"/>
    </row>
    <row r="908" ht="15.75" customHeight="1">
      <c r="A908" s="17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9"/>
      <c r="AC908" s="18"/>
      <c r="AD908" s="19"/>
      <c r="AE908" s="18"/>
      <c r="AF908" s="18"/>
      <c r="AG908" s="18"/>
      <c r="AH908" s="18"/>
      <c r="AI908" s="18"/>
      <c r="AJ908" s="18"/>
    </row>
    <row r="909" ht="15.75" customHeight="1">
      <c r="A909" s="17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9"/>
      <c r="AC909" s="18"/>
      <c r="AD909" s="19"/>
      <c r="AE909" s="18"/>
      <c r="AF909" s="18"/>
      <c r="AG909" s="18"/>
      <c r="AH909" s="18"/>
      <c r="AI909" s="18"/>
      <c r="AJ909" s="18"/>
    </row>
    <row r="910" ht="15.75" customHeight="1">
      <c r="A910" s="17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9"/>
      <c r="AC910" s="18"/>
      <c r="AD910" s="19"/>
      <c r="AE910" s="18"/>
      <c r="AF910" s="18"/>
      <c r="AG910" s="18"/>
      <c r="AH910" s="18"/>
      <c r="AI910" s="18"/>
      <c r="AJ910" s="18"/>
    </row>
    <row r="911" ht="15.75" customHeight="1">
      <c r="A911" s="17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9"/>
      <c r="AC911" s="18"/>
      <c r="AD911" s="19"/>
      <c r="AE911" s="18"/>
      <c r="AF911" s="18"/>
      <c r="AG911" s="18"/>
      <c r="AH911" s="18"/>
      <c r="AI911" s="18"/>
      <c r="AJ911" s="18"/>
    </row>
    <row r="912" ht="15.75" customHeight="1">
      <c r="A912" s="17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9"/>
      <c r="AC912" s="18"/>
      <c r="AD912" s="19"/>
      <c r="AE912" s="18"/>
      <c r="AF912" s="18"/>
      <c r="AG912" s="18"/>
      <c r="AH912" s="18"/>
      <c r="AI912" s="18"/>
      <c r="AJ912" s="18"/>
    </row>
    <row r="913" ht="15.75" customHeight="1">
      <c r="A913" s="17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9"/>
      <c r="AC913" s="18"/>
      <c r="AD913" s="19"/>
      <c r="AE913" s="18"/>
      <c r="AF913" s="18"/>
      <c r="AG913" s="18"/>
      <c r="AH913" s="18"/>
      <c r="AI913" s="18"/>
      <c r="AJ913" s="18"/>
    </row>
    <row r="914" ht="15.75" customHeight="1">
      <c r="A914" s="17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9"/>
      <c r="AC914" s="18"/>
      <c r="AD914" s="19"/>
      <c r="AE914" s="18"/>
      <c r="AF914" s="18"/>
      <c r="AG914" s="18"/>
      <c r="AH914" s="18"/>
      <c r="AI914" s="18"/>
      <c r="AJ914" s="18"/>
    </row>
    <row r="915" ht="15.75" customHeight="1">
      <c r="A915" s="17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9"/>
      <c r="AC915" s="18"/>
      <c r="AD915" s="19"/>
      <c r="AE915" s="18"/>
      <c r="AF915" s="18"/>
      <c r="AG915" s="18"/>
      <c r="AH915" s="18"/>
      <c r="AI915" s="18"/>
      <c r="AJ915" s="18"/>
    </row>
    <row r="916" ht="15.75" customHeight="1">
      <c r="A916" s="17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9"/>
      <c r="AC916" s="18"/>
      <c r="AD916" s="19"/>
      <c r="AE916" s="18"/>
      <c r="AF916" s="18"/>
      <c r="AG916" s="18"/>
      <c r="AH916" s="18"/>
      <c r="AI916" s="18"/>
      <c r="AJ916" s="18"/>
    </row>
    <row r="917" ht="15.75" customHeight="1">
      <c r="A917" s="17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9"/>
      <c r="AC917" s="18"/>
      <c r="AD917" s="19"/>
      <c r="AE917" s="18"/>
      <c r="AF917" s="18"/>
      <c r="AG917" s="18"/>
      <c r="AH917" s="18"/>
      <c r="AI917" s="18"/>
      <c r="AJ917" s="18"/>
    </row>
    <row r="918" ht="15.75" customHeight="1">
      <c r="A918" s="17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9"/>
      <c r="AC918" s="18"/>
      <c r="AD918" s="19"/>
      <c r="AE918" s="18"/>
      <c r="AF918" s="18"/>
      <c r="AG918" s="18"/>
      <c r="AH918" s="18"/>
      <c r="AI918" s="18"/>
      <c r="AJ918" s="18"/>
    </row>
    <row r="919" ht="15.75" customHeight="1">
      <c r="A919" s="17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9"/>
      <c r="AC919" s="18"/>
      <c r="AD919" s="19"/>
      <c r="AE919" s="18"/>
      <c r="AF919" s="18"/>
      <c r="AG919" s="18"/>
      <c r="AH919" s="18"/>
      <c r="AI919" s="18"/>
      <c r="AJ919" s="18"/>
    </row>
    <row r="920" ht="15.75" customHeight="1">
      <c r="A920" s="17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9"/>
      <c r="AC920" s="18"/>
      <c r="AD920" s="19"/>
      <c r="AE920" s="18"/>
      <c r="AF920" s="18"/>
      <c r="AG920" s="18"/>
      <c r="AH920" s="18"/>
      <c r="AI920" s="18"/>
      <c r="AJ920" s="18"/>
    </row>
    <row r="921" ht="15.75" customHeight="1">
      <c r="A921" s="17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9"/>
      <c r="AC921" s="18"/>
      <c r="AD921" s="19"/>
      <c r="AE921" s="18"/>
      <c r="AF921" s="18"/>
      <c r="AG921" s="18"/>
      <c r="AH921" s="18"/>
      <c r="AI921" s="18"/>
      <c r="AJ921" s="18"/>
    </row>
    <row r="922" ht="15.75" customHeight="1">
      <c r="A922" s="17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9"/>
      <c r="AC922" s="18"/>
      <c r="AD922" s="19"/>
      <c r="AE922" s="18"/>
      <c r="AF922" s="18"/>
      <c r="AG922" s="18"/>
      <c r="AH922" s="18"/>
      <c r="AI922" s="18"/>
      <c r="AJ922" s="18"/>
    </row>
    <row r="923" ht="15.75" customHeight="1">
      <c r="A923" s="17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9"/>
      <c r="AC923" s="18"/>
      <c r="AD923" s="19"/>
      <c r="AE923" s="18"/>
      <c r="AF923" s="18"/>
      <c r="AG923" s="18"/>
      <c r="AH923" s="18"/>
      <c r="AI923" s="18"/>
      <c r="AJ923" s="18"/>
    </row>
    <row r="924" ht="15.75" customHeight="1">
      <c r="A924" s="17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9"/>
      <c r="AC924" s="18"/>
      <c r="AD924" s="19"/>
      <c r="AE924" s="18"/>
      <c r="AF924" s="18"/>
      <c r="AG924" s="18"/>
      <c r="AH924" s="18"/>
      <c r="AI924" s="18"/>
      <c r="AJ924" s="18"/>
    </row>
    <row r="925" ht="15.75" customHeight="1">
      <c r="A925" s="17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9"/>
      <c r="AC925" s="18"/>
      <c r="AD925" s="19"/>
      <c r="AE925" s="18"/>
      <c r="AF925" s="18"/>
      <c r="AG925" s="18"/>
      <c r="AH925" s="18"/>
      <c r="AI925" s="18"/>
      <c r="AJ925" s="18"/>
    </row>
    <row r="926" ht="15.75" customHeight="1">
      <c r="A926" s="17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9"/>
      <c r="AC926" s="18"/>
      <c r="AD926" s="19"/>
      <c r="AE926" s="18"/>
      <c r="AF926" s="18"/>
      <c r="AG926" s="18"/>
      <c r="AH926" s="18"/>
      <c r="AI926" s="18"/>
      <c r="AJ926" s="18"/>
    </row>
    <row r="927" ht="15.75" customHeight="1">
      <c r="A927" s="17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9"/>
      <c r="AC927" s="18"/>
      <c r="AD927" s="19"/>
      <c r="AE927" s="18"/>
      <c r="AF927" s="18"/>
      <c r="AG927" s="18"/>
      <c r="AH927" s="18"/>
      <c r="AI927" s="18"/>
      <c r="AJ927" s="18"/>
    </row>
    <row r="928" ht="15.75" customHeight="1">
      <c r="A928" s="17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9"/>
      <c r="AC928" s="18"/>
      <c r="AD928" s="19"/>
      <c r="AE928" s="18"/>
      <c r="AF928" s="18"/>
      <c r="AG928" s="18"/>
      <c r="AH928" s="18"/>
      <c r="AI928" s="18"/>
      <c r="AJ928" s="18"/>
    </row>
    <row r="929" ht="15.75" customHeight="1">
      <c r="A929" s="17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9"/>
      <c r="AC929" s="18"/>
      <c r="AD929" s="19"/>
      <c r="AE929" s="18"/>
      <c r="AF929" s="18"/>
      <c r="AG929" s="18"/>
      <c r="AH929" s="18"/>
      <c r="AI929" s="18"/>
      <c r="AJ929" s="18"/>
    </row>
    <row r="930" ht="15.75" customHeight="1">
      <c r="A930" s="17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9"/>
      <c r="AC930" s="18"/>
      <c r="AD930" s="19"/>
      <c r="AE930" s="18"/>
      <c r="AF930" s="18"/>
      <c r="AG930" s="18"/>
      <c r="AH930" s="18"/>
      <c r="AI930" s="18"/>
      <c r="AJ930" s="18"/>
    </row>
    <row r="931" ht="15.75" customHeight="1">
      <c r="A931" s="17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9"/>
      <c r="AC931" s="18"/>
      <c r="AD931" s="19"/>
      <c r="AE931" s="18"/>
      <c r="AF931" s="18"/>
      <c r="AG931" s="18"/>
      <c r="AH931" s="18"/>
      <c r="AI931" s="18"/>
      <c r="AJ931" s="18"/>
    </row>
    <row r="932" ht="15.75" customHeight="1">
      <c r="A932" s="17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9"/>
      <c r="AC932" s="18"/>
      <c r="AD932" s="19"/>
      <c r="AE932" s="18"/>
      <c r="AF932" s="18"/>
      <c r="AG932" s="18"/>
      <c r="AH932" s="18"/>
      <c r="AI932" s="18"/>
      <c r="AJ932" s="18"/>
    </row>
    <row r="933" ht="15.75" customHeight="1">
      <c r="A933" s="17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9"/>
      <c r="AC933" s="18"/>
      <c r="AD933" s="19"/>
      <c r="AE933" s="18"/>
      <c r="AF933" s="18"/>
      <c r="AG933" s="18"/>
      <c r="AH933" s="18"/>
      <c r="AI933" s="18"/>
      <c r="AJ933" s="18"/>
    </row>
    <row r="934" ht="15.75" customHeight="1">
      <c r="A934" s="17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9"/>
      <c r="AC934" s="18"/>
      <c r="AD934" s="19"/>
      <c r="AE934" s="18"/>
      <c r="AF934" s="18"/>
      <c r="AG934" s="18"/>
      <c r="AH934" s="18"/>
      <c r="AI934" s="18"/>
      <c r="AJ934" s="18"/>
    </row>
    <row r="935" ht="15.75" customHeight="1">
      <c r="A935" s="17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9"/>
      <c r="AC935" s="18"/>
      <c r="AD935" s="19"/>
      <c r="AE935" s="18"/>
      <c r="AF935" s="18"/>
      <c r="AG935" s="18"/>
      <c r="AH935" s="18"/>
      <c r="AI935" s="18"/>
      <c r="AJ935" s="18"/>
    </row>
    <row r="936" ht="15.75" customHeight="1">
      <c r="A936" s="17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9"/>
      <c r="AC936" s="18"/>
      <c r="AD936" s="19"/>
      <c r="AE936" s="18"/>
      <c r="AF936" s="18"/>
      <c r="AG936" s="18"/>
      <c r="AH936" s="18"/>
      <c r="AI936" s="18"/>
      <c r="AJ936" s="18"/>
    </row>
    <row r="937" ht="15.75" customHeight="1">
      <c r="A937" s="17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9"/>
      <c r="AC937" s="18"/>
      <c r="AD937" s="19"/>
      <c r="AE937" s="18"/>
      <c r="AF937" s="18"/>
      <c r="AG937" s="18"/>
      <c r="AH937" s="18"/>
      <c r="AI937" s="18"/>
      <c r="AJ937" s="18"/>
    </row>
    <row r="938" ht="15.75" customHeight="1">
      <c r="A938" s="17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9"/>
      <c r="AC938" s="18"/>
      <c r="AD938" s="19"/>
      <c r="AE938" s="18"/>
      <c r="AF938" s="18"/>
      <c r="AG938" s="18"/>
      <c r="AH938" s="18"/>
      <c r="AI938" s="18"/>
      <c r="AJ938" s="18"/>
    </row>
    <row r="939" ht="15.75" customHeight="1">
      <c r="A939" s="17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9"/>
      <c r="AC939" s="18"/>
      <c r="AD939" s="19"/>
      <c r="AE939" s="18"/>
      <c r="AF939" s="18"/>
      <c r="AG939" s="18"/>
      <c r="AH939" s="18"/>
      <c r="AI939" s="18"/>
      <c r="AJ939" s="18"/>
    </row>
    <row r="940" ht="15.75" customHeight="1">
      <c r="A940" s="17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9"/>
      <c r="AC940" s="18"/>
      <c r="AD940" s="19"/>
      <c r="AE940" s="18"/>
      <c r="AF940" s="18"/>
      <c r="AG940" s="18"/>
      <c r="AH940" s="18"/>
      <c r="AI940" s="18"/>
      <c r="AJ940" s="18"/>
    </row>
    <row r="941" ht="15.75" customHeight="1">
      <c r="A941" s="17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9"/>
      <c r="AC941" s="18"/>
      <c r="AD941" s="19"/>
      <c r="AE941" s="18"/>
      <c r="AF941" s="18"/>
      <c r="AG941" s="18"/>
      <c r="AH941" s="18"/>
      <c r="AI941" s="18"/>
      <c r="AJ941" s="18"/>
    </row>
    <row r="942" ht="15.75" customHeight="1">
      <c r="A942" s="17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9"/>
      <c r="AC942" s="18"/>
      <c r="AD942" s="19"/>
      <c r="AE942" s="18"/>
      <c r="AF942" s="18"/>
      <c r="AG942" s="18"/>
      <c r="AH942" s="18"/>
      <c r="AI942" s="18"/>
      <c r="AJ942" s="18"/>
    </row>
    <row r="943" ht="15.75" customHeight="1">
      <c r="A943" s="17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9"/>
      <c r="AC943" s="18"/>
      <c r="AD943" s="19"/>
      <c r="AE943" s="18"/>
      <c r="AF943" s="18"/>
      <c r="AG943" s="18"/>
      <c r="AH943" s="18"/>
      <c r="AI943" s="18"/>
      <c r="AJ943" s="18"/>
    </row>
    <row r="944" ht="15.75" customHeight="1">
      <c r="A944" s="17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9"/>
      <c r="AC944" s="18"/>
      <c r="AD944" s="19"/>
      <c r="AE944" s="18"/>
      <c r="AF944" s="18"/>
      <c r="AG944" s="18"/>
      <c r="AH944" s="18"/>
      <c r="AI944" s="18"/>
      <c r="AJ944" s="18"/>
    </row>
    <row r="945" ht="15.75" customHeight="1">
      <c r="A945" s="17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9"/>
      <c r="AC945" s="18"/>
      <c r="AD945" s="19"/>
      <c r="AE945" s="18"/>
      <c r="AF945" s="18"/>
      <c r="AG945" s="18"/>
      <c r="AH945" s="18"/>
      <c r="AI945" s="18"/>
      <c r="AJ945" s="18"/>
    </row>
    <row r="946" ht="15.75" customHeight="1">
      <c r="A946" s="17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9"/>
      <c r="AC946" s="18"/>
      <c r="AD946" s="19"/>
      <c r="AE946" s="18"/>
      <c r="AF946" s="18"/>
      <c r="AG946" s="18"/>
      <c r="AH946" s="18"/>
      <c r="AI946" s="18"/>
      <c r="AJ946" s="18"/>
    </row>
    <row r="947" ht="15.75" customHeight="1">
      <c r="A947" s="17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9"/>
      <c r="AC947" s="18"/>
      <c r="AD947" s="19"/>
      <c r="AE947" s="18"/>
      <c r="AF947" s="18"/>
      <c r="AG947" s="18"/>
      <c r="AH947" s="18"/>
      <c r="AI947" s="18"/>
      <c r="AJ947" s="18"/>
    </row>
    <row r="948" ht="15.75" customHeight="1">
      <c r="A948" s="17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9"/>
      <c r="AC948" s="18"/>
      <c r="AD948" s="19"/>
      <c r="AE948" s="18"/>
      <c r="AF948" s="18"/>
      <c r="AG948" s="18"/>
      <c r="AH948" s="18"/>
      <c r="AI948" s="18"/>
      <c r="AJ948" s="18"/>
    </row>
    <row r="949" ht="15.75" customHeight="1">
      <c r="A949" s="17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9"/>
      <c r="AC949" s="18"/>
      <c r="AD949" s="19"/>
      <c r="AE949" s="18"/>
      <c r="AF949" s="18"/>
      <c r="AG949" s="18"/>
      <c r="AH949" s="18"/>
      <c r="AI949" s="18"/>
      <c r="AJ949" s="18"/>
    </row>
    <row r="950" ht="15.75" customHeight="1">
      <c r="A950" s="17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9"/>
      <c r="AC950" s="18"/>
      <c r="AD950" s="19"/>
      <c r="AE950" s="18"/>
      <c r="AF950" s="18"/>
      <c r="AG950" s="18"/>
      <c r="AH950" s="18"/>
      <c r="AI950" s="18"/>
      <c r="AJ950" s="18"/>
    </row>
    <row r="951" ht="15.75" customHeight="1">
      <c r="A951" s="17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9"/>
      <c r="AC951" s="18"/>
      <c r="AD951" s="19"/>
      <c r="AE951" s="18"/>
      <c r="AF951" s="18"/>
      <c r="AG951" s="18"/>
      <c r="AH951" s="18"/>
      <c r="AI951" s="18"/>
      <c r="AJ951" s="18"/>
    </row>
    <row r="952" ht="15.75" customHeight="1">
      <c r="A952" s="17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9"/>
      <c r="AC952" s="18"/>
      <c r="AD952" s="19"/>
      <c r="AE952" s="18"/>
      <c r="AF952" s="18"/>
      <c r="AG952" s="18"/>
      <c r="AH952" s="18"/>
      <c r="AI952" s="18"/>
      <c r="AJ952" s="18"/>
    </row>
    <row r="953" ht="15.75" customHeight="1">
      <c r="A953" s="17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9"/>
      <c r="AC953" s="18"/>
      <c r="AD953" s="19"/>
      <c r="AE953" s="18"/>
      <c r="AF953" s="18"/>
      <c r="AG953" s="18"/>
      <c r="AH953" s="18"/>
      <c r="AI953" s="18"/>
      <c r="AJ953" s="18"/>
    </row>
    <row r="954" ht="15.75" customHeight="1">
      <c r="A954" s="17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9"/>
      <c r="AC954" s="18"/>
      <c r="AD954" s="19"/>
      <c r="AE954" s="18"/>
      <c r="AF954" s="18"/>
      <c r="AG954" s="18"/>
      <c r="AH954" s="18"/>
      <c r="AI954" s="18"/>
      <c r="AJ954" s="18"/>
    </row>
    <row r="955" ht="15.75" customHeight="1">
      <c r="A955" s="17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9"/>
      <c r="AC955" s="18"/>
      <c r="AD955" s="19"/>
      <c r="AE955" s="18"/>
      <c r="AF955" s="18"/>
      <c r="AG955" s="18"/>
      <c r="AH955" s="18"/>
      <c r="AI955" s="18"/>
      <c r="AJ955" s="18"/>
    </row>
    <row r="956" ht="15.75" customHeight="1">
      <c r="A956" s="17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9"/>
      <c r="AC956" s="18"/>
      <c r="AD956" s="19"/>
      <c r="AE956" s="18"/>
      <c r="AF956" s="18"/>
      <c r="AG956" s="18"/>
      <c r="AH956" s="18"/>
      <c r="AI956" s="18"/>
      <c r="AJ956" s="18"/>
    </row>
    <row r="957" ht="15.75" customHeight="1">
      <c r="A957" s="17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9"/>
      <c r="AC957" s="18"/>
      <c r="AD957" s="19"/>
      <c r="AE957" s="18"/>
      <c r="AF957" s="18"/>
      <c r="AG957" s="18"/>
      <c r="AH957" s="18"/>
      <c r="AI957" s="18"/>
      <c r="AJ957" s="18"/>
    </row>
    <row r="958" ht="15.75" customHeight="1">
      <c r="A958" s="17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9"/>
      <c r="AC958" s="18"/>
      <c r="AD958" s="19"/>
      <c r="AE958" s="18"/>
      <c r="AF958" s="18"/>
      <c r="AG958" s="18"/>
      <c r="AH958" s="18"/>
      <c r="AI958" s="18"/>
      <c r="AJ958" s="18"/>
    </row>
    <row r="959" ht="15.75" customHeight="1">
      <c r="A959" s="17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9"/>
      <c r="AC959" s="18"/>
      <c r="AD959" s="19"/>
      <c r="AE959" s="18"/>
      <c r="AF959" s="18"/>
      <c r="AG959" s="18"/>
      <c r="AH959" s="18"/>
      <c r="AI959" s="18"/>
      <c r="AJ959" s="18"/>
    </row>
    <row r="960" ht="15.75" customHeight="1">
      <c r="A960" s="17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9"/>
      <c r="AC960" s="18"/>
      <c r="AD960" s="19"/>
      <c r="AE960" s="18"/>
      <c r="AF960" s="18"/>
      <c r="AG960" s="18"/>
      <c r="AH960" s="18"/>
      <c r="AI960" s="18"/>
      <c r="AJ960" s="18"/>
    </row>
    <row r="961" ht="15.75" customHeight="1">
      <c r="A961" s="17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9"/>
      <c r="AC961" s="18"/>
      <c r="AD961" s="19"/>
      <c r="AE961" s="18"/>
      <c r="AF961" s="18"/>
      <c r="AG961" s="18"/>
      <c r="AH961" s="18"/>
      <c r="AI961" s="18"/>
      <c r="AJ961" s="18"/>
    </row>
    <row r="962" ht="15.75" customHeight="1">
      <c r="A962" s="17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9"/>
      <c r="AC962" s="18"/>
      <c r="AD962" s="19"/>
      <c r="AE962" s="18"/>
      <c r="AF962" s="18"/>
      <c r="AG962" s="18"/>
      <c r="AH962" s="18"/>
      <c r="AI962" s="18"/>
      <c r="AJ962" s="18"/>
    </row>
    <row r="963" ht="15.75" customHeight="1">
      <c r="A963" s="17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9"/>
      <c r="AC963" s="18"/>
      <c r="AD963" s="19"/>
      <c r="AE963" s="18"/>
      <c r="AF963" s="18"/>
      <c r="AG963" s="18"/>
      <c r="AH963" s="18"/>
      <c r="AI963" s="18"/>
      <c r="AJ963" s="18"/>
    </row>
    <row r="964" ht="15.75" customHeight="1">
      <c r="A964" s="17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9"/>
      <c r="AC964" s="18"/>
      <c r="AD964" s="19"/>
      <c r="AE964" s="18"/>
      <c r="AF964" s="18"/>
      <c r="AG964" s="18"/>
      <c r="AH964" s="18"/>
      <c r="AI964" s="18"/>
      <c r="AJ964" s="18"/>
    </row>
    <row r="965" ht="15.75" customHeight="1">
      <c r="A965" s="17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9"/>
      <c r="AC965" s="18"/>
      <c r="AD965" s="19"/>
      <c r="AE965" s="18"/>
      <c r="AF965" s="18"/>
      <c r="AG965" s="18"/>
      <c r="AH965" s="18"/>
      <c r="AI965" s="18"/>
      <c r="AJ965" s="18"/>
    </row>
    <row r="966" ht="15.75" customHeight="1">
      <c r="A966" s="17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9"/>
      <c r="AC966" s="18"/>
      <c r="AD966" s="19"/>
      <c r="AE966" s="18"/>
      <c r="AF966" s="18"/>
      <c r="AG966" s="18"/>
      <c r="AH966" s="18"/>
      <c r="AI966" s="18"/>
      <c r="AJ966" s="18"/>
    </row>
    <row r="967" ht="15.75" customHeight="1">
      <c r="A967" s="17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9"/>
      <c r="AC967" s="18"/>
      <c r="AD967" s="19"/>
      <c r="AE967" s="18"/>
      <c r="AF967" s="18"/>
      <c r="AG967" s="18"/>
      <c r="AH967" s="18"/>
      <c r="AI967" s="18"/>
      <c r="AJ967" s="18"/>
    </row>
    <row r="968" ht="15.75" customHeight="1">
      <c r="A968" s="17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9"/>
      <c r="AC968" s="18"/>
      <c r="AD968" s="19"/>
      <c r="AE968" s="18"/>
      <c r="AF968" s="18"/>
      <c r="AG968" s="18"/>
      <c r="AH968" s="18"/>
      <c r="AI968" s="18"/>
      <c r="AJ968" s="18"/>
    </row>
    <row r="969" ht="15.75" customHeight="1">
      <c r="A969" s="17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9"/>
      <c r="AC969" s="18"/>
      <c r="AD969" s="19"/>
      <c r="AE969" s="18"/>
      <c r="AF969" s="18"/>
      <c r="AG969" s="18"/>
      <c r="AH969" s="18"/>
      <c r="AI969" s="18"/>
      <c r="AJ969" s="18"/>
    </row>
    <row r="970" ht="15.75" customHeight="1">
      <c r="A970" s="17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9"/>
      <c r="AC970" s="18"/>
      <c r="AD970" s="19"/>
      <c r="AE970" s="18"/>
      <c r="AF970" s="18"/>
      <c r="AG970" s="18"/>
      <c r="AH970" s="18"/>
      <c r="AI970" s="18"/>
      <c r="AJ970" s="18"/>
    </row>
    <row r="971" ht="15.75" customHeight="1">
      <c r="A971" s="17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9"/>
      <c r="AC971" s="18"/>
      <c r="AD971" s="19"/>
      <c r="AE971" s="18"/>
      <c r="AF971" s="18"/>
      <c r="AG971" s="18"/>
      <c r="AH971" s="18"/>
      <c r="AI971" s="18"/>
      <c r="AJ971" s="18"/>
    </row>
    <row r="972" ht="15.75" customHeight="1">
      <c r="A972" s="17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9"/>
      <c r="AC972" s="18"/>
      <c r="AD972" s="19"/>
      <c r="AE972" s="18"/>
      <c r="AF972" s="18"/>
      <c r="AG972" s="18"/>
      <c r="AH972" s="18"/>
      <c r="AI972" s="18"/>
      <c r="AJ972" s="18"/>
    </row>
    <row r="973" ht="15.75" customHeight="1">
      <c r="A973" s="17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9"/>
      <c r="AC973" s="18"/>
      <c r="AD973" s="19"/>
      <c r="AE973" s="18"/>
      <c r="AF973" s="18"/>
      <c r="AG973" s="18"/>
      <c r="AH973" s="18"/>
      <c r="AI973" s="18"/>
      <c r="AJ973" s="18"/>
    </row>
    <row r="974" ht="15.75" customHeight="1">
      <c r="A974" s="17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9"/>
      <c r="AC974" s="18"/>
      <c r="AD974" s="19"/>
      <c r="AE974" s="18"/>
      <c r="AF974" s="18"/>
      <c r="AG974" s="18"/>
      <c r="AH974" s="18"/>
      <c r="AI974" s="18"/>
      <c r="AJ974" s="18"/>
    </row>
    <row r="975" ht="15.75" customHeight="1">
      <c r="A975" s="17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9"/>
      <c r="AC975" s="18"/>
      <c r="AD975" s="19"/>
      <c r="AE975" s="18"/>
      <c r="AF975" s="18"/>
      <c r="AG975" s="18"/>
      <c r="AH975" s="18"/>
      <c r="AI975" s="18"/>
      <c r="AJ975" s="18"/>
    </row>
    <row r="976" ht="15.75" customHeight="1">
      <c r="A976" s="17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9"/>
      <c r="AC976" s="18"/>
      <c r="AD976" s="19"/>
      <c r="AE976" s="18"/>
      <c r="AF976" s="18"/>
      <c r="AG976" s="18"/>
      <c r="AH976" s="18"/>
      <c r="AI976" s="18"/>
      <c r="AJ976" s="18"/>
    </row>
    <row r="977" ht="15.75" customHeight="1">
      <c r="A977" s="17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9"/>
      <c r="AC977" s="18"/>
      <c r="AD977" s="19"/>
      <c r="AE977" s="18"/>
      <c r="AF977" s="18"/>
      <c r="AG977" s="18"/>
      <c r="AH977" s="18"/>
      <c r="AI977" s="18"/>
      <c r="AJ977" s="18"/>
    </row>
    <row r="978" ht="15.75" customHeight="1">
      <c r="A978" s="17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9"/>
      <c r="AC978" s="18"/>
      <c r="AD978" s="19"/>
      <c r="AE978" s="18"/>
      <c r="AF978" s="18"/>
      <c r="AG978" s="18"/>
      <c r="AH978" s="18"/>
      <c r="AI978" s="18"/>
      <c r="AJ978" s="18"/>
    </row>
    <row r="979" ht="15.75" customHeight="1">
      <c r="A979" s="17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9"/>
      <c r="AC979" s="18"/>
      <c r="AD979" s="19"/>
      <c r="AE979" s="18"/>
      <c r="AF979" s="18"/>
      <c r="AG979" s="18"/>
      <c r="AH979" s="18"/>
      <c r="AI979" s="18"/>
      <c r="AJ979" s="18"/>
    </row>
    <row r="980" ht="15.75" customHeight="1">
      <c r="A980" s="17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9"/>
      <c r="AC980" s="18"/>
      <c r="AD980" s="19"/>
      <c r="AE980" s="18"/>
      <c r="AF980" s="18"/>
      <c r="AG980" s="18"/>
      <c r="AH980" s="18"/>
      <c r="AI980" s="18"/>
      <c r="AJ980" s="18"/>
    </row>
    <row r="981" ht="15.75" customHeight="1">
      <c r="A981" s="17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9"/>
      <c r="AC981" s="18"/>
      <c r="AD981" s="19"/>
      <c r="AE981" s="18"/>
      <c r="AF981" s="18"/>
      <c r="AG981" s="18"/>
      <c r="AH981" s="18"/>
      <c r="AI981" s="18"/>
      <c r="AJ981" s="18"/>
    </row>
    <row r="982" ht="15.75" customHeight="1">
      <c r="A982" s="17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9"/>
      <c r="AC982" s="18"/>
      <c r="AD982" s="19"/>
      <c r="AE982" s="18"/>
      <c r="AF982" s="18"/>
      <c r="AG982" s="18"/>
      <c r="AH982" s="18"/>
      <c r="AI982" s="18"/>
      <c r="AJ982" s="18"/>
    </row>
    <row r="983" ht="15.75" customHeight="1">
      <c r="A983" s="17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9"/>
      <c r="AC983" s="18"/>
      <c r="AD983" s="19"/>
      <c r="AE983" s="18"/>
      <c r="AF983" s="18"/>
      <c r="AG983" s="18"/>
      <c r="AH983" s="18"/>
      <c r="AI983" s="18"/>
      <c r="AJ983" s="18"/>
    </row>
    <row r="984" ht="15.75" customHeight="1">
      <c r="A984" s="17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9"/>
      <c r="AC984" s="18"/>
      <c r="AD984" s="19"/>
      <c r="AE984" s="18"/>
      <c r="AF984" s="18"/>
      <c r="AG984" s="18"/>
      <c r="AH984" s="18"/>
      <c r="AI984" s="18"/>
      <c r="AJ984" s="18"/>
    </row>
    <row r="985" ht="15.75" customHeight="1">
      <c r="A985" s="17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9"/>
      <c r="AC985" s="18"/>
      <c r="AD985" s="19"/>
      <c r="AE985" s="18"/>
      <c r="AF985" s="18"/>
      <c r="AG985" s="18"/>
      <c r="AH985" s="18"/>
      <c r="AI985" s="18"/>
      <c r="AJ985" s="18"/>
    </row>
    <row r="986" ht="15.75" customHeight="1">
      <c r="A986" s="17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9"/>
      <c r="AC986" s="18"/>
      <c r="AD986" s="19"/>
      <c r="AE986" s="18"/>
      <c r="AF986" s="18"/>
      <c r="AG986" s="18"/>
      <c r="AH986" s="18"/>
      <c r="AI986" s="18"/>
      <c r="AJ986" s="18"/>
    </row>
    <row r="987" ht="15.75" customHeight="1">
      <c r="A987" s="17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9"/>
      <c r="AC987" s="18"/>
      <c r="AD987" s="19"/>
      <c r="AE987" s="18"/>
      <c r="AF987" s="18"/>
      <c r="AG987" s="18"/>
      <c r="AH987" s="18"/>
      <c r="AI987" s="18"/>
      <c r="AJ987" s="18"/>
    </row>
    <row r="988" ht="15.75" customHeight="1">
      <c r="A988" s="17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9"/>
      <c r="AC988" s="18"/>
      <c r="AD988" s="19"/>
      <c r="AE988" s="18"/>
      <c r="AF988" s="18"/>
      <c r="AG988" s="18"/>
      <c r="AH988" s="18"/>
      <c r="AI988" s="18"/>
      <c r="AJ988" s="18"/>
    </row>
    <row r="989" ht="15.75" customHeight="1">
      <c r="A989" s="17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9"/>
      <c r="AC989" s="18"/>
      <c r="AD989" s="19"/>
      <c r="AE989" s="18"/>
      <c r="AF989" s="18"/>
      <c r="AG989" s="18"/>
      <c r="AH989" s="18"/>
      <c r="AI989" s="18"/>
      <c r="AJ989" s="18"/>
    </row>
    <row r="990" ht="15.75" customHeight="1">
      <c r="A990" s="17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9"/>
      <c r="AC990" s="18"/>
      <c r="AD990" s="19"/>
      <c r="AE990" s="18"/>
      <c r="AF990" s="18"/>
      <c r="AG990" s="18"/>
      <c r="AH990" s="18"/>
      <c r="AI990" s="18"/>
      <c r="AJ990" s="18"/>
    </row>
    <row r="991" ht="15.75" customHeight="1">
      <c r="A991" s="17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9"/>
      <c r="AC991" s="18"/>
      <c r="AD991" s="19"/>
      <c r="AE991" s="18"/>
      <c r="AF991" s="18"/>
      <c r="AG991" s="18"/>
      <c r="AH991" s="18"/>
      <c r="AI991" s="18"/>
      <c r="AJ991" s="18"/>
    </row>
    <row r="992" ht="15.75" customHeight="1">
      <c r="A992" s="17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9"/>
      <c r="AC992" s="18"/>
      <c r="AD992" s="19"/>
      <c r="AE992" s="18"/>
      <c r="AF992" s="18"/>
      <c r="AG992" s="18"/>
      <c r="AH992" s="18"/>
      <c r="AI992" s="18"/>
      <c r="AJ992" s="18"/>
    </row>
    <row r="993" ht="15.75" customHeight="1">
      <c r="A993" s="17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9"/>
      <c r="AC993" s="18"/>
      <c r="AD993" s="19"/>
      <c r="AE993" s="18"/>
      <c r="AF993" s="18"/>
      <c r="AG993" s="18"/>
      <c r="AH993" s="18"/>
      <c r="AI993" s="18"/>
      <c r="AJ993" s="18"/>
    </row>
    <row r="994" ht="15.75" customHeight="1">
      <c r="A994" s="17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9"/>
      <c r="AC994" s="18"/>
      <c r="AD994" s="19"/>
      <c r="AE994" s="18"/>
      <c r="AF994" s="18"/>
      <c r="AG994" s="18"/>
      <c r="AH994" s="18"/>
      <c r="AI994" s="18"/>
      <c r="AJ994" s="18"/>
    </row>
    <row r="995" ht="15.75" customHeight="1">
      <c r="A995" s="17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9"/>
      <c r="AC995" s="18"/>
      <c r="AD995" s="19"/>
      <c r="AE995" s="18"/>
      <c r="AF995" s="18"/>
      <c r="AG995" s="18"/>
      <c r="AH995" s="18"/>
      <c r="AI995" s="18"/>
      <c r="AJ995" s="18"/>
    </row>
    <row r="996" ht="15.75" customHeight="1">
      <c r="A996" s="17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9"/>
      <c r="AC996" s="18"/>
      <c r="AD996" s="19"/>
      <c r="AE996" s="18"/>
      <c r="AF996" s="18"/>
      <c r="AG996" s="18"/>
      <c r="AH996" s="18"/>
      <c r="AI996" s="18"/>
      <c r="AJ996" s="18"/>
    </row>
    <row r="997" ht="15.75" customHeight="1">
      <c r="A997" s="17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9"/>
      <c r="AC997" s="18"/>
      <c r="AD997" s="19"/>
      <c r="AE997" s="18"/>
      <c r="AF997" s="18"/>
      <c r="AG997" s="18"/>
      <c r="AH997" s="18"/>
      <c r="AI997" s="18"/>
      <c r="AJ997" s="18"/>
    </row>
    <row r="998" ht="15.75" customHeight="1">
      <c r="A998" s="17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9"/>
      <c r="AC998" s="18"/>
      <c r="AD998" s="19"/>
      <c r="AE998" s="18"/>
      <c r="AF998" s="18"/>
      <c r="AG998" s="18"/>
      <c r="AH998" s="18"/>
      <c r="AI998" s="18"/>
      <c r="AJ998" s="18"/>
    </row>
    <row r="999" ht="15.75" customHeight="1">
      <c r="A999" s="17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9"/>
      <c r="AC999" s="18"/>
      <c r="AD999" s="19"/>
      <c r="AE999" s="18"/>
      <c r="AF999" s="18"/>
      <c r="AG999" s="18"/>
      <c r="AH999" s="18"/>
      <c r="AI999" s="18"/>
      <c r="AJ999" s="18"/>
    </row>
    <row r="1000" ht="15.75" customHeight="1">
      <c r="A1000" s="17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9"/>
      <c r="AC1000" s="18"/>
      <c r="AD1000" s="19"/>
      <c r="AE1000" s="18"/>
      <c r="AF1000" s="18"/>
      <c r="AG1000" s="18"/>
      <c r="AH1000" s="18"/>
      <c r="AI1000" s="18"/>
      <c r="AJ1000" s="18"/>
    </row>
  </sheetData>
  <autoFilter ref="$A$1:$AE$114"/>
  <printOptions/>
  <pageMargins bottom="0.75" footer="0.0" header="0.0" left="0.25" right="0.25" top="0.75"/>
  <pageSetup paperSize="9" orientation="landscape"/>
  <drawing r:id="rId1"/>
</worksheet>
</file>